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SmChSpt\WebSite\DownloadableFiles\FMS-Spreadsheet\"/>
    </mc:Choice>
  </mc:AlternateContent>
  <xr:revisionPtr revIDLastSave="0" documentId="8_{C0E37100-70A9-4576-BF16-6C483C1715E9}" xr6:coauthVersionLast="47" xr6:coauthVersionMax="47" xr10:uidLastSave="{00000000-0000-0000-0000-000000000000}"/>
  <bookViews>
    <workbookView xWindow="-108" yWindow="-108" windowWidth="23256" windowHeight="12456" tabRatio="723" activeTab="2" xr2:uid="{00000000-000D-0000-FFFF-FFFF00000000}"/>
  </bookViews>
  <sheets>
    <sheet name="TitlePage" sheetId="1" r:id="rId1"/>
    <sheet name="Disclaimer" sheetId="25" r:id="rId2"/>
    <sheet name="Bank" sheetId="2" r:id="rId3"/>
    <sheet name="Cash" sheetId="3" r:id="rId4"/>
    <sheet name="PayPal" sheetId="22" r:id="rId5"/>
    <sheet name="Deposit" sheetId="11" r:id="rId6"/>
    <sheet name="BudgetReport" sheetId="4" r:id="rId7"/>
    <sheet name="CashFlow" sheetId="29" r:id="rId8"/>
    <sheet name="Funds" sheetId="24" r:id="rId9"/>
    <sheet name="FundsReport" sheetId="26" r:id="rId10"/>
    <sheet name="Categories" sheetId="5" r:id="rId11"/>
    <sheet name="Recurring" sheetId="12" r:id="rId12"/>
    <sheet name="RandP" sheetId="8" r:id="rId13"/>
    <sheet name="Accruals" sheetId="23" r:id="rId14"/>
    <sheet name="Assets" sheetId="20" r:id="rId15"/>
    <sheet name="Investments" sheetId="15" r:id="rId16"/>
    <sheet name="Stocks" sheetId="28" r:id="rId17"/>
  </sheets>
  <definedNames>
    <definedName name="_xlnm._FilterDatabase" localSheetId="14" hidden="1">Assets!$A$2:$J$2</definedName>
    <definedName name="_xlnm._FilterDatabase" localSheetId="2" hidden="1">Bank!$A$2:$I$3004</definedName>
    <definedName name="_xlnm._FilterDatabase" localSheetId="3" hidden="1">Cash!$A$2:$I$3004</definedName>
    <definedName name="_xlnm._FilterDatabase" localSheetId="5" hidden="1">Deposit!$A$2:$I$3003</definedName>
    <definedName name="Acc1Amnt">Bank!$G$4:$G$3003</definedName>
    <definedName name="Acc1Catgs">Bank!$C$4:$C$3003</definedName>
    <definedName name="Acc1Date">Bank!$A$4:$A$3003</definedName>
    <definedName name="Acc1Fund">Bank!$D$4:$D$3003</definedName>
    <definedName name="Acc1Rcd">Bank!$H$4:$H$3003</definedName>
    <definedName name="Acc1Ref">Bank!$B$4:$B$3003</definedName>
    <definedName name="Acc1Trans">Bank!$A$4:$H$3003</definedName>
    <definedName name="Acc2Amnt">Cash!$G$4:$G$3003</definedName>
    <definedName name="Acc2Catgs">Cash!$C$4:$C$3003</definedName>
    <definedName name="Acc2Date">Cash!$A$4:$A$3003</definedName>
    <definedName name="Acc2Fund">Cash!$D$4:$D$3003</definedName>
    <definedName name="Acc2Rcd">Cash!$H$4:$H$3003</definedName>
    <definedName name="Acc2Ref">Cash!$B$4:$B$3003</definedName>
    <definedName name="Acc2Trans">Cash!$A$4:$H$3003</definedName>
    <definedName name="Acc3Amnt">PayPal!$G$4:$G$3003</definedName>
    <definedName name="Acc3Catgs">PayPal!$C$4:$C$3003</definedName>
    <definedName name="Acc3Date">PayPal!$A$4:$A$3003</definedName>
    <definedName name="Acc3Fund">PayPal!$D$4:$D$3003</definedName>
    <definedName name="Acc3Rcd">PayPal!$H$4:$H$3003</definedName>
    <definedName name="Acc3Trans">PayPal!$A$4:$H$3003</definedName>
    <definedName name="Acc4Amnt">Deposit!$G$4:$G$3003</definedName>
    <definedName name="Acc4Catgs">Deposit!$C$4:$C$3003</definedName>
    <definedName name="Acc4Date">Deposit!$A$4:$A$3003</definedName>
    <definedName name="Acc4Fund">Deposit!$D$4:$D$3003</definedName>
    <definedName name="Acc4Rcd">Deposit!$H$4:$H$3003</definedName>
    <definedName name="Acc4Trans">Deposit!$A$4:$H$3003</definedName>
    <definedName name="AccsRcd">Deposit!$H$4:$H$3003</definedName>
    <definedName name="Assets">Assets!$A$4:$J$39</definedName>
    <definedName name="AssetsCost">Assets!$E$4:$E$39</definedName>
    <definedName name="AssetsDate">Assets!$B$4:$B$39</definedName>
    <definedName name="AssetsFund">Assets!$C$4:$C$39</definedName>
    <definedName name="AssetsValue">Assets!$J$4:$J$39</definedName>
    <definedName name="Categories">Categories!$A$2:$A$202</definedName>
    <definedName name="CharityName">TitlePage!$A$6</definedName>
    <definedName name="FundName">Funds!$A$41:$A$51</definedName>
    <definedName name="FYEDate">TitlePage!$A$11</definedName>
    <definedName name="FYrMonths">Categories!$F$2:$Q$2</definedName>
    <definedName name="FYSDate">TitlePage!$A$35</definedName>
    <definedName name="_xlnm.Print_Area" localSheetId="13">Accruals!$A$1:$L$126</definedName>
    <definedName name="_xlnm.Print_Area" localSheetId="2">Bank!$A$1:$I$3004</definedName>
    <definedName name="_xlnm.Print_Area" localSheetId="6">BudgetReport!$A$1:$I$227</definedName>
    <definedName name="_xlnm.Print_Area" localSheetId="7">CashFlow!$A$1:$O$42</definedName>
    <definedName name="_xlnm.Print_Area" localSheetId="8">Funds!$A$3:$J$52</definedName>
    <definedName name="_xlnm.Print_Area" localSheetId="12">RandP!$A$1:$K$83</definedName>
    <definedName name="_xlnm.Print_Area" localSheetId="0">TitlePage!$A$1:$A$27</definedName>
    <definedName name="_xlnm.Print_Titles" localSheetId="6">BudgetReport!$1:$1</definedName>
    <definedName name="Purchased">Assets!$B$4:$B$39</definedName>
    <definedName name="Recd_Date">BudgetReport!$P$2</definedName>
    <definedName name="ReportDate">BudgetReport!$G$1</definedName>
    <definedName name="ReportDateRange">Categories!$F$2:$Q$2</definedName>
    <definedName name="ReportMth">BudgetReport!$J$1</definedName>
    <definedName name="StocksAmnt">Stocks!$I$3:$I$206</definedName>
    <definedName name="StocksCatgs">Stocks!$C$3:$C$206</definedName>
    <definedName name="StocksDate">Stocks!$A$3:$A$206</definedName>
    <definedName name="StocksInventory">Stocks!$N$3:$V$28</definedName>
    <definedName name="StocksItem">Stocks!$E$3:$E$206</definedName>
    <definedName name="StocksItems">Stocks!$N$3:$N$28</definedName>
    <definedName name="StocksQty">Stocks!$G$3:$G$206</definedName>
    <definedName name="StockTrans">Stocks!$A$3:$G$206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6" i="4" l="1"/>
  <c r="E126" i="4"/>
  <c r="G126" i="4"/>
  <c r="I126" i="4"/>
  <c r="D127" i="4"/>
  <c r="E127" i="4"/>
  <c r="G127" i="4"/>
  <c r="I127" i="4"/>
  <c r="D128" i="4"/>
  <c r="E128" i="4"/>
  <c r="G128" i="4"/>
  <c r="I128" i="4"/>
  <c r="D129" i="4"/>
  <c r="E129" i="4"/>
  <c r="G129" i="4"/>
  <c r="I129" i="4"/>
  <c r="D130" i="4"/>
  <c r="E130" i="4"/>
  <c r="G130" i="4"/>
  <c r="I130" i="4"/>
  <c r="D131" i="4"/>
  <c r="E131" i="4"/>
  <c r="G131" i="4"/>
  <c r="I131" i="4"/>
  <c r="D132" i="4"/>
  <c r="E132" i="4"/>
  <c r="G132" i="4"/>
  <c r="I132" i="4"/>
  <c r="D133" i="4"/>
  <c r="E133" i="4"/>
  <c r="G133" i="4"/>
  <c r="I133" i="4"/>
  <c r="D134" i="4"/>
  <c r="E134" i="4"/>
  <c r="G134" i="4"/>
  <c r="I134" i="4"/>
  <c r="D135" i="4"/>
  <c r="E135" i="4"/>
  <c r="G135" i="4"/>
  <c r="I135" i="4"/>
  <c r="D136" i="4"/>
  <c r="E136" i="4"/>
  <c r="G136" i="4"/>
  <c r="I136" i="4"/>
  <c r="D137" i="4"/>
  <c r="E137" i="4"/>
  <c r="G137" i="4"/>
  <c r="I137" i="4"/>
  <c r="D138" i="4"/>
  <c r="E138" i="4"/>
  <c r="G138" i="4"/>
  <c r="I138" i="4"/>
  <c r="D139" i="4"/>
  <c r="E139" i="4"/>
  <c r="G139" i="4"/>
  <c r="I139" i="4"/>
  <c r="D140" i="4"/>
  <c r="E140" i="4"/>
  <c r="G140" i="4"/>
  <c r="I140" i="4"/>
  <c r="D141" i="4"/>
  <c r="E141" i="4"/>
  <c r="G141" i="4"/>
  <c r="I141" i="4"/>
  <c r="D142" i="4"/>
  <c r="E142" i="4"/>
  <c r="G142" i="4"/>
  <c r="I142" i="4"/>
  <c r="D143" i="4"/>
  <c r="E143" i="4"/>
  <c r="G143" i="4"/>
  <c r="I143" i="4"/>
  <c r="D144" i="4"/>
  <c r="E144" i="4"/>
  <c r="G144" i="4"/>
  <c r="I144" i="4"/>
  <c r="I125" i="4"/>
  <c r="G125" i="4"/>
  <c r="E125" i="4"/>
  <c r="D125" i="4"/>
  <c r="I30" i="8"/>
  <c r="I31" i="8"/>
  <c r="G145" i="4"/>
  <c r="C18" i="8"/>
  <c r="G18" i="8"/>
  <c r="G21" i="8"/>
  <c r="G26" i="8"/>
  <c r="G27" i="8"/>
  <c r="G29" i="8"/>
  <c r="G31" i="8"/>
  <c r="E31" i="8"/>
  <c r="C21" i="8"/>
  <c r="C26" i="8"/>
  <c r="C27" i="8"/>
  <c r="C29" i="8"/>
  <c r="C31" i="8"/>
  <c r="D43" i="24"/>
  <c r="E43" i="24"/>
  <c r="F43" i="24"/>
  <c r="G43" i="24"/>
  <c r="D44" i="24"/>
  <c r="E44" i="24"/>
  <c r="F44" i="24"/>
  <c r="G44" i="24"/>
  <c r="D45" i="24"/>
  <c r="E45" i="24"/>
  <c r="F45" i="24"/>
  <c r="G45" i="24"/>
  <c r="D46" i="24"/>
  <c r="E46" i="24"/>
  <c r="F46" i="24"/>
  <c r="G46" i="24"/>
  <c r="D47" i="24"/>
  <c r="E47" i="24"/>
  <c r="F47" i="24"/>
  <c r="G47" i="24"/>
  <c r="D48" i="24"/>
  <c r="E48" i="24"/>
  <c r="F48" i="24"/>
  <c r="G48" i="24"/>
  <c r="D49" i="24"/>
  <c r="E49" i="24"/>
  <c r="F49" i="24"/>
  <c r="G49" i="24"/>
  <c r="D50" i="24"/>
  <c r="E50" i="24"/>
  <c r="F50" i="24"/>
  <c r="G50" i="24"/>
  <c r="D51" i="24"/>
  <c r="E51" i="24"/>
  <c r="F51" i="24"/>
  <c r="G51" i="24"/>
  <c r="F42" i="24"/>
  <c r="D42" i="24"/>
  <c r="I43" i="24"/>
  <c r="E52" i="23"/>
  <c r="E12" i="24"/>
  <c r="E13" i="24"/>
  <c r="I45" i="24"/>
  <c r="E54" i="23"/>
  <c r="J45" i="24"/>
  <c r="E52" i="8"/>
  <c r="I46" i="24"/>
  <c r="E55" i="23"/>
  <c r="J46" i="24"/>
  <c r="E53" i="8"/>
  <c r="J47" i="24"/>
  <c r="E54" i="8"/>
  <c r="J48" i="24"/>
  <c r="E55" i="8"/>
  <c r="J49" i="24"/>
  <c r="E56" i="8"/>
  <c r="J50" i="24"/>
  <c r="E57" i="8"/>
  <c r="J51" i="24"/>
  <c r="E58" i="8"/>
  <c r="D12" i="24"/>
  <c r="D13" i="24"/>
  <c r="I19" i="8"/>
  <c r="I38" i="8"/>
  <c r="I39" i="8"/>
  <c r="I41" i="8"/>
  <c r="I42" i="8"/>
  <c r="I43" i="8"/>
  <c r="I44" i="8"/>
  <c r="I45" i="8"/>
  <c r="I46" i="8"/>
  <c r="I47" i="8"/>
  <c r="I49" i="8"/>
  <c r="I50" i="8"/>
  <c r="I51" i="8"/>
  <c r="I52" i="8"/>
  <c r="I53" i="8"/>
  <c r="I54" i="8"/>
  <c r="I55" i="8"/>
  <c r="I56" i="8"/>
  <c r="I57" i="8"/>
  <c r="I58" i="8"/>
  <c r="I59" i="8"/>
  <c r="I60" i="8"/>
  <c r="C93" i="8"/>
  <c r="I61" i="8"/>
  <c r="I62" i="8"/>
  <c r="J22" i="24"/>
  <c r="G22" i="24"/>
  <c r="F22" i="24"/>
  <c r="E22" i="24"/>
  <c r="D22" i="24"/>
  <c r="I59" i="23"/>
  <c r="A59" i="23"/>
  <c r="I58" i="23"/>
  <c r="A58" i="23"/>
  <c r="I57" i="23"/>
  <c r="A57" i="23"/>
  <c r="I56" i="23"/>
  <c r="A56" i="23"/>
  <c r="I55" i="23"/>
  <c r="A55" i="23"/>
  <c r="I54" i="23"/>
  <c r="A54" i="23"/>
  <c r="I46" i="23"/>
  <c r="F30" i="24"/>
  <c r="I30" i="24"/>
  <c r="C46" i="23"/>
  <c r="A46" i="23"/>
  <c r="I45" i="23"/>
  <c r="F29" i="24"/>
  <c r="I29" i="24"/>
  <c r="C45" i="23"/>
  <c r="A45" i="23"/>
  <c r="I44" i="23"/>
  <c r="F28" i="24"/>
  <c r="I28" i="24"/>
  <c r="C44" i="23"/>
  <c r="A44" i="23"/>
  <c r="C17" i="23"/>
  <c r="F2" i="5"/>
  <c r="G2" i="5"/>
  <c r="H2" i="5"/>
  <c r="I2" i="5"/>
  <c r="J2" i="5"/>
  <c r="K2" i="5"/>
  <c r="L2" i="5"/>
  <c r="M2" i="5"/>
  <c r="N2" i="5"/>
  <c r="O2" i="5"/>
  <c r="P2" i="5"/>
  <c r="Q2" i="5"/>
  <c r="J1" i="4"/>
  <c r="A24" i="24"/>
  <c r="E24" i="24"/>
  <c r="A25" i="24"/>
  <c r="E25" i="24"/>
  <c r="E8" i="24"/>
  <c r="G24" i="24"/>
  <c r="G25" i="24"/>
  <c r="A27" i="24"/>
  <c r="G27" i="24"/>
  <c r="A28" i="24"/>
  <c r="G28" i="24"/>
  <c r="A29" i="24"/>
  <c r="G29" i="24"/>
  <c r="A30" i="24"/>
  <c r="G30" i="24"/>
  <c r="A31" i="24"/>
  <c r="G31" i="24"/>
  <c r="A32" i="24"/>
  <c r="G32" i="24"/>
  <c r="G8" i="24"/>
  <c r="J8" i="24"/>
  <c r="C38" i="8"/>
  <c r="E9" i="24"/>
  <c r="G9" i="24"/>
  <c r="J9" i="24"/>
  <c r="C39" i="8"/>
  <c r="J27" i="24"/>
  <c r="C41" i="8"/>
  <c r="J28" i="24"/>
  <c r="C42" i="8"/>
  <c r="J29" i="24"/>
  <c r="C43" i="8"/>
  <c r="J30" i="24"/>
  <c r="C44" i="8"/>
  <c r="J31" i="24"/>
  <c r="C45" i="8"/>
  <c r="J32" i="24"/>
  <c r="C46" i="8"/>
  <c r="G47" i="8"/>
  <c r="B4" i="5"/>
  <c r="G4" i="4"/>
  <c r="B5" i="5"/>
  <c r="G5" i="4"/>
  <c r="B6" i="5"/>
  <c r="G6" i="4"/>
  <c r="B7" i="5"/>
  <c r="G7" i="4"/>
  <c r="B8" i="5"/>
  <c r="G8" i="4"/>
  <c r="B9" i="5"/>
  <c r="G9" i="4"/>
  <c r="B10" i="5"/>
  <c r="G10" i="4"/>
  <c r="B11" i="5"/>
  <c r="G11" i="4"/>
  <c r="B12" i="5"/>
  <c r="G12" i="4"/>
  <c r="B13" i="5"/>
  <c r="G13" i="4"/>
  <c r="B14" i="5"/>
  <c r="G14" i="4"/>
  <c r="B15" i="5"/>
  <c r="G15" i="4"/>
  <c r="G16" i="4"/>
  <c r="C5" i="8"/>
  <c r="B18" i="5"/>
  <c r="G19" i="4"/>
  <c r="B19" i="5"/>
  <c r="G20" i="4"/>
  <c r="B20" i="5"/>
  <c r="G21" i="4"/>
  <c r="B21" i="5"/>
  <c r="G22" i="4"/>
  <c r="B22" i="5"/>
  <c r="G23" i="4"/>
  <c r="B23" i="5"/>
  <c r="G24" i="4"/>
  <c r="B24" i="5"/>
  <c r="G25" i="4"/>
  <c r="G26" i="4"/>
  <c r="B26" i="5"/>
  <c r="G27" i="4"/>
  <c r="B27" i="5"/>
  <c r="G28" i="4"/>
  <c r="B28" i="5"/>
  <c r="G29" i="4"/>
  <c r="B29" i="5"/>
  <c r="G30" i="4"/>
  <c r="B30" i="5"/>
  <c r="G31" i="4"/>
  <c r="B31" i="5"/>
  <c r="G32" i="4"/>
  <c r="B32" i="5"/>
  <c r="G33" i="4"/>
  <c r="G34" i="4"/>
  <c r="B34" i="5"/>
  <c r="G35" i="4"/>
  <c r="B35" i="5"/>
  <c r="G36" i="4"/>
  <c r="B36" i="5"/>
  <c r="G37" i="4"/>
  <c r="B37" i="5"/>
  <c r="G38" i="4"/>
  <c r="B38" i="5"/>
  <c r="G39" i="4"/>
  <c r="B39" i="5"/>
  <c r="G40" i="4"/>
  <c r="B40" i="5"/>
  <c r="G41" i="4"/>
  <c r="G42" i="4"/>
  <c r="C6" i="8"/>
  <c r="B42" i="5"/>
  <c r="G44" i="4"/>
  <c r="B43" i="5"/>
  <c r="G45" i="4"/>
  <c r="G46" i="4"/>
  <c r="C7" i="8"/>
  <c r="B46" i="5"/>
  <c r="G49" i="4"/>
  <c r="B47" i="5"/>
  <c r="G50" i="4"/>
  <c r="B48" i="5"/>
  <c r="G51" i="4"/>
  <c r="B49" i="5"/>
  <c r="G52" i="4"/>
  <c r="B50" i="5"/>
  <c r="G53" i="4"/>
  <c r="B51" i="5"/>
  <c r="G54" i="4"/>
  <c r="B52" i="5"/>
  <c r="G55" i="4"/>
  <c r="B53" i="5"/>
  <c r="G56" i="4"/>
  <c r="B54" i="5"/>
  <c r="G57" i="4"/>
  <c r="B55" i="5"/>
  <c r="G58" i="4"/>
  <c r="B56" i="5"/>
  <c r="G59" i="4"/>
  <c r="B57" i="5"/>
  <c r="G60" i="4"/>
  <c r="B58" i="5"/>
  <c r="G61" i="4"/>
  <c r="B59" i="5"/>
  <c r="G62" i="4"/>
  <c r="B60" i="5"/>
  <c r="G63" i="4"/>
  <c r="G64" i="4"/>
  <c r="C8" i="8"/>
  <c r="B79" i="5"/>
  <c r="G84" i="4"/>
  <c r="B80" i="5"/>
  <c r="G85" i="4"/>
  <c r="B81" i="5"/>
  <c r="G86" i="4"/>
  <c r="B82" i="5"/>
  <c r="G87" i="4"/>
  <c r="B83" i="5"/>
  <c r="G88" i="4"/>
  <c r="G89" i="4"/>
  <c r="C9" i="8"/>
  <c r="C10" i="8"/>
  <c r="B85" i="5"/>
  <c r="G92" i="4"/>
  <c r="C12" i="8"/>
  <c r="B87" i="5"/>
  <c r="G94" i="4"/>
  <c r="C13" i="8"/>
  <c r="C14" i="8"/>
  <c r="C15" i="8"/>
  <c r="B92" i="5"/>
  <c r="G101" i="4"/>
  <c r="B93" i="5"/>
  <c r="G102" i="4"/>
  <c r="B94" i="5"/>
  <c r="G103" i="4"/>
  <c r="B95" i="5"/>
  <c r="G104" i="4"/>
  <c r="B96" i="5"/>
  <c r="G105" i="4"/>
  <c r="B97" i="5"/>
  <c r="G106" i="4"/>
  <c r="B98" i="5"/>
  <c r="G107" i="4"/>
  <c r="B99" i="5"/>
  <c r="G108" i="4"/>
  <c r="B100" i="5"/>
  <c r="G109" i="4"/>
  <c r="B101" i="5"/>
  <c r="G110" i="4"/>
  <c r="B103" i="5"/>
  <c r="G112" i="4"/>
  <c r="B105" i="5"/>
  <c r="G114" i="4"/>
  <c r="B106" i="5"/>
  <c r="G115" i="4"/>
  <c r="B107" i="5"/>
  <c r="G116" i="4"/>
  <c r="B108" i="5"/>
  <c r="G117" i="4"/>
  <c r="B109" i="5"/>
  <c r="G118" i="4"/>
  <c r="B110" i="5"/>
  <c r="G119" i="4"/>
  <c r="B111" i="5"/>
  <c r="G120" i="4"/>
  <c r="B113" i="5"/>
  <c r="G122" i="4"/>
  <c r="G123" i="4"/>
  <c r="C17" i="8"/>
  <c r="B116" i="5"/>
  <c r="B117" i="5"/>
  <c r="B118" i="5"/>
  <c r="B119" i="5"/>
  <c r="B120" i="5"/>
  <c r="B121" i="5"/>
  <c r="B122" i="5"/>
  <c r="B123" i="5"/>
  <c r="B124" i="5"/>
  <c r="B125" i="5"/>
  <c r="B126" i="5"/>
  <c r="B127" i="5"/>
  <c r="B128" i="5"/>
  <c r="B129" i="5"/>
  <c r="B130" i="5"/>
  <c r="B131" i="5"/>
  <c r="B132" i="5"/>
  <c r="B133" i="5"/>
  <c r="B134" i="5"/>
  <c r="B157" i="5"/>
  <c r="G170" i="4"/>
  <c r="B158" i="5"/>
  <c r="G171" i="4"/>
  <c r="B159" i="5"/>
  <c r="G172" i="4"/>
  <c r="B160" i="5"/>
  <c r="G173" i="4"/>
  <c r="B161" i="5"/>
  <c r="G174" i="4"/>
  <c r="B162" i="5"/>
  <c r="G175" i="4"/>
  <c r="B163" i="5"/>
  <c r="G176" i="4"/>
  <c r="B164" i="5"/>
  <c r="G177" i="4"/>
  <c r="B165" i="5"/>
  <c r="G178" i="4"/>
  <c r="B166" i="5"/>
  <c r="G179" i="4"/>
  <c r="B167" i="5"/>
  <c r="G180" i="4"/>
  <c r="B168" i="5"/>
  <c r="G181" i="4"/>
  <c r="B169" i="5"/>
  <c r="G182" i="4"/>
  <c r="B170" i="5"/>
  <c r="G183" i="4"/>
  <c r="B171" i="5"/>
  <c r="G184" i="4"/>
  <c r="B172" i="5"/>
  <c r="G185" i="4"/>
  <c r="B173" i="5"/>
  <c r="G186" i="4"/>
  <c r="B174" i="5"/>
  <c r="G187" i="4"/>
  <c r="B175" i="5"/>
  <c r="G188" i="4"/>
  <c r="B176" i="5"/>
  <c r="G189" i="4"/>
  <c r="B177" i="5"/>
  <c r="G190" i="4"/>
  <c r="B178" i="5"/>
  <c r="G191" i="4"/>
  <c r="B179" i="5"/>
  <c r="G192" i="4"/>
  <c r="G193" i="4"/>
  <c r="B181" i="5"/>
  <c r="G195" i="4"/>
  <c r="B182" i="5"/>
  <c r="G196" i="4"/>
  <c r="B183" i="5"/>
  <c r="G197" i="4"/>
  <c r="B184" i="5"/>
  <c r="G198" i="4"/>
  <c r="B185" i="5"/>
  <c r="G199" i="4"/>
  <c r="B186" i="5"/>
  <c r="G200" i="4"/>
  <c r="G202" i="4"/>
  <c r="C19" i="8"/>
  <c r="B188" i="5"/>
  <c r="G204" i="4"/>
  <c r="B189" i="5"/>
  <c r="G205" i="4"/>
  <c r="B190" i="5"/>
  <c r="G206" i="4"/>
  <c r="B191" i="5"/>
  <c r="G207" i="4"/>
  <c r="G208" i="4"/>
  <c r="C20" i="8"/>
  <c r="B193" i="5"/>
  <c r="G211" i="4"/>
  <c r="C23" i="8"/>
  <c r="B195" i="5"/>
  <c r="G213" i="4"/>
  <c r="C24" i="8"/>
  <c r="C25" i="8"/>
  <c r="C28" i="8"/>
  <c r="C30" i="8"/>
  <c r="M47" i="8"/>
  <c r="A57" i="8"/>
  <c r="A56" i="8"/>
  <c r="A55" i="8"/>
  <c r="A54" i="8"/>
  <c r="A53" i="8"/>
  <c r="A52" i="8"/>
  <c r="A44" i="8"/>
  <c r="A43" i="8"/>
  <c r="A42" i="8"/>
  <c r="B193" i="4"/>
  <c r="C116" i="5"/>
  <c r="C117" i="5"/>
  <c r="C118" i="5"/>
  <c r="C119" i="5"/>
  <c r="C120" i="5"/>
  <c r="C121" i="5"/>
  <c r="C122" i="5"/>
  <c r="C123" i="5"/>
  <c r="C124" i="5"/>
  <c r="C125" i="5"/>
  <c r="C126" i="5"/>
  <c r="C127" i="5"/>
  <c r="C128" i="5"/>
  <c r="C129" i="5"/>
  <c r="C130" i="5"/>
  <c r="C131" i="5"/>
  <c r="C132" i="5"/>
  <c r="C133" i="5"/>
  <c r="C134" i="5"/>
  <c r="I145" i="4"/>
  <c r="C136" i="5"/>
  <c r="I147" i="4"/>
  <c r="C137" i="5"/>
  <c r="I148" i="4"/>
  <c r="C138" i="5"/>
  <c r="I149" i="4"/>
  <c r="C139" i="5"/>
  <c r="I150" i="4"/>
  <c r="C140" i="5"/>
  <c r="I151" i="4"/>
  <c r="C141" i="5"/>
  <c r="I152" i="4"/>
  <c r="C142" i="5"/>
  <c r="I153" i="4"/>
  <c r="C143" i="5"/>
  <c r="I154" i="4"/>
  <c r="C144" i="5"/>
  <c r="I155" i="4"/>
  <c r="C145" i="5"/>
  <c r="I156" i="4"/>
  <c r="C146" i="5"/>
  <c r="I157" i="4"/>
  <c r="C147" i="5"/>
  <c r="I158" i="4"/>
  <c r="C148" i="5"/>
  <c r="I159" i="4"/>
  <c r="C149" i="5"/>
  <c r="I160" i="4"/>
  <c r="C150" i="5"/>
  <c r="I161" i="4"/>
  <c r="C151" i="5"/>
  <c r="I162" i="4"/>
  <c r="C152" i="5"/>
  <c r="I163" i="4"/>
  <c r="C153" i="5"/>
  <c r="I164" i="4"/>
  <c r="C154" i="5"/>
  <c r="I165" i="4"/>
  <c r="C155" i="5"/>
  <c r="I166" i="4"/>
  <c r="I167" i="4"/>
  <c r="I168" i="4"/>
  <c r="B136" i="5"/>
  <c r="G147" i="4"/>
  <c r="B137" i="5"/>
  <c r="G148" i="4"/>
  <c r="B138" i="5"/>
  <c r="G149" i="4"/>
  <c r="B139" i="5"/>
  <c r="G150" i="4"/>
  <c r="B140" i="5"/>
  <c r="G151" i="4"/>
  <c r="B141" i="5"/>
  <c r="G152" i="4"/>
  <c r="B142" i="5"/>
  <c r="G153" i="4"/>
  <c r="B143" i="5"/>
  <c r="G154" i="4"/>
  <c r="B144" i="5"/>
  <c r="G155" i="4"/>
  <c r="B145" i="5"/>
  <c r="G156" i="4"/>
  <c r="B146" i="5"/>
  <c r="G157" i="4"/>
  <c r="B147" i="5"/>
  <c r="G158" i="4"/>
  <c r="B148" i="5"/>
  <c r="G159" i="4"/>
  <c r="B149" i="5"/>
  <c r="G160" i="4"/>
  <c r="B150" i="5"/>
  <c r="G161" i="4"/>
  <c r="B151" i="5"/>
  <c r="G162" i="4"/>
  <c r="B152" i="5"/>
  <c r="G163" i="4"/>
  <c r="B153" i="5"/>
  <c r="G164" i="4"/>
  <c r="B154" i="5"/>
  <c r="G165" i="4"/>
  <c r="B155" i="5"/>
  <c r="G166" i="4"/>
  <c r="G167" i="4"/>
  <c r="G168" i="4"/>
  <c r="F116" i="5"/>
  <c r="G116" i="5"/>
  <c r="H116" i="5"/>
  <c r="I116" i="5"/>
  <c r="J116" i="5"/>
  <c r="K116" i="5"/>
  <c r="L116" i="5"/>
  <c r="M116" i="5"/>
  <c r="N116" i="5"/>
  <c r="O116" i="5"/>
  <c r="P116" i="5"/>
  <c r="Q116" i="5"/>
  <c r="E116" i="5"/>
  <c r="F117" i="5"/>
  <c r="G117" i="5"/>
  <c r="H117" i="5"/>
  <c r="I117" i="5"/>
  <c r="J117" i="5"/>
  <c r="K117" i="5"/>
  <c r="L117" i="5"/>
  <c r="M117" i="5"/>
  <c r="N117" i="5"/>
  <c r="O117" i="5"/>
  <c r="P117" i="5"/>
  <c r="Q117" i="5"/>
  <c r="E117" i="5"/>
  <c r="F118" i="5"/>
  <c r="G118" i="5"/>
  <c r="H118" i="5"/>
  <c r="I118" i="5"/>
  <c r="J118" i="5"/>
  <c r="K118" i="5"/>
  <c r="L118" i="5"/>
  <c r="M118" i="5"/>
  <c r="N118" i="5"/>
  <c r="O118" i="5"/>
  <c r="P118" i="5"/>
  <c r="Q118" i="5"/>
  <c r="E118" i="5"/>
  <c r="F119" i="5"/>
  <c r="G119" i="5"/>
  <c r="H119" i="5"/>
  <c r="I119" i="5"/>
  <c r="J119" i="5"/>
  <c r="K119" i="5"/>
  <c r="L119" i="5"/>
  <c r="M119" i="5"/>
  <c r="N119" i="5"/>
  <c r="O119" i="5"/>
  <c r="P119" i="5"/>
  <c r="Q119" i="5"/>
  <c r="E119" i="5"/>
  <c r="F120" i="5"/>
  <c r="G120" i="5"/>
  <c r="H120" i="5"/>
  <c r="I120" i="5"/>
  <c r="J120" i="5"/>
  <c r="K120" i="5"/>
  <c r="L120" i="5"/>
  <c r="M120" i="5"/>
  <c r="N120" i="5"/>
  <c r="O120" i="5"/>
  <c r="P120" i="5"/>
  <c r="Q120" i="5"/>
  <c r="E120" i="5"/>
  <c r="F121" i="5"/>
  <c r="G121" i="5"/>
  <c r="H121" i="5"/>
  <c r="I121" i="5"/>
  <c r="J121" i="5"/>
  <c r="K121" i="5"/>
  <c r="L121" i="5"/>
  <c r="M121" i="5"/>
  <c r="N121" i="5"/>
  <c r="O121" i="5"/>
  <c r="P121" i="5"/>
  <c r="Q121" i="5"/>
  <c r="E121" i="5"/>
  <c r="F122" i="5"/>
  <c r="G122" i="5"/>
  <c r="H122" i="5"/>
  <c r="I122" i="5"/>
  <c r="J122" i="5"/>
  <c r="K122" i="5"/>
  <c r="L122" i="5"/>
  <c r="M122" i="5"/>
  <c r="N122" i="5"/>
  <c r="O122" i="5"/>
  <c r="P122" i="5"/>
  <c r="Q122" i="5"/>
  <c r="E122" i="5"/>
  <c r="F123" i="5"/>
  <c r="G123" i="5"/>
  <c r="H123" i="5"/>
  <c r="I123" i="5"/>
  <c r="J123" i="5"/>
  <c r="K123" i="5"/>
  <c r="L123" i="5"/>
  <c r="M123" i="5"/>
  <c r="N123" i="5"/>
  <c r="O123" i="5"/>
  <c r="P123" i="5"/>
  <c r="Q123" i="5"/>
  <c r="E123" i="5"/>
  <c r="F124" i="5"/>
  <c r="G124" i="5"/>
  <c r="H124" i="5"/>
  <c r="I124" i="5"/>
  <c r="J124" i="5"/>
  <c r="K124" i="5"/>
  <c r="L124" i="5"/>
  <c r="M124" i="5"/>
  <c r="N124" i="5"/>
  <c r="O124" i="5"/>
  <c r="P124" i="5"/>
  <c r="Q124" i="5"/>
  <c r="E124" i="5"/>
  <c r="F125" i="5"/>
  <c r="G125" i="5"/>
  <c r="H125" i="5"/>
  <c r="I125" i="5"/>
  <c r="J125" i="5"/>
  <c r="K125" i="5"/>
  <c r="L125" i="5"/>
  <c r="M125" i="5"/>
  <c r="N125" i="5"/>
  <c r="O125" i="5"/>
  <c r="P125" i="5"/>
  <c r="Q125" i="5"/>
  <c r="E125" i="5"/>
  <c r="F126" i="5"/>
  <c r="G126" i="5"/>
  <c r="H126" i="5"/>
  <c r="I126" i="5"/>
  <c r="J126" i="5"/>
  <c r="K126" i="5"/>
  <c r="L126" i="5"/>
  <c r="M126" i="5"/>
  <c r="N126" i="5"/>
  <c r="O126" i="5"/>
  <c r="P126" i="5"/>
  <c r="Q126" i="5"/>
  <c r="E126" i="5"/>
  <c r="F127" i="5"/>
  <c r="G127" i="5"/>
  <c r="H127" i="5"/>
  <c r="I127" i="5"/>
  <c r="J127" i="5"/>
  <c r="K127" i="5"/>
  <c r="L127" i="5"/>
  <c r="M127" i="5"/>
  <c r="N127" i="5"/>
  <c r="O127" i="5"/>
  <c r="P127" i="5"/>
  <c r="Q127" i="5"/>
  <c r="E127" i="5"/>
  <c r="F128" i="5"/>
  <c r="G128" i="5"/>
  <c r="H128" i="5"/>
  <c r="I128" i="5"/>
  <c r="J128" i="5"/>
  <c r="K128" i="5"/>
  <c r="L128" i="5"/>
  <c r="M128" i="5"/>
  <c r="N128" i="5"/>
  <c r="O128" i="5"/>
  <c r="P128" i="5"/>
  <c r="Q128" i="5"/>
  <c r="E128" i="5"/>
  <c r="F129" i="5"/>
  <c r="G129" i="5"/>
  <c r="H129" i="5"/>
  <c r="I129" i="5"/>
  <c r="J129" i="5"/>
  <c r="K129" i="5"/>
  <c r="L129" i="5"/>
  <c r="M129" i="5"/>
  <c r="N129" i="5"/>
  <c r="O129" i="5"/>
  <c r="P129" i="5"/>
  <c r="Q129" i="5"/>
  <c r="E129" i="5"/>
  <c r="F130" i="5"/>
  <c r="G130" i="5"/>
  <c r="H130" i="5"/>
  <c r="I130" i="5"/>
  <c r="J130" i="5"/>
  <c r="K130" i="5"/>
  <c r="L130" i="5"/>
  <c r="M130" i="5"/>
  <c r="N130" i="5"/>
  <c r="O130" i="5"/>
  <c r="P130" i="5"/>
  <c r="Q130" i="5"/>
  <c r="E130" i="5"/>
  <c r="F131" i="5"/>
  <c r="G131" i="5"/>
  <c r="H131" i="5"/>
  <c r="I131" i="5"/>
  <c r="J131" i="5"/>
  <c r="K131" i="5"/>
  <c r="L131" i="5"/>
  <c r="M131" i="5"/>
  <c r="N131" i="5"/>
  <c r="O131" i="5"/>
  <c r="P131" i="5"/>
  <c r="Q131" i="5"/>
  <c r="E131" i="5"/>
  <c r="F132" i="5"/>
  <c r="G132" i="5"/>
  <c r="H132" i="5"/>
  <c r="I132" i="5"/>
  <c r="J132" i="5"/>
  <c r="K132" i="5"/>
  <c r="L132" i="5"/>
  <c r="M132" i="5"/>
  <c r="N132" i="5"/>
  <c r="O132" i="5"/>
  <c r="P132" i="5"/>
  <c r="Q132" i="5"/>
  <c r="E132" i="5"/>
  <c r="F133" i="5"/>
  <c r="G133" i="5"/>
  <c r="H133" i="5"/>
  <c r="I133" i="5"/>
  <c r="J133" i="5"/>
  <c r="K133" i="5"/>
  <c r="L133" i="5"/>
  <c r="M133" i="5"/>
  <c r="N133" i="5"/>
  <c r="O133" i="5"/>
  <c r="P133" i="5"/>
  <c r="Q133" i="5"/>
  <c r="E133" i="5"/>
  <c r="F134" i="5"/>
  <c r="G134" i="5"/>
  <c r="H134" i="5"/>
  <c r="I134" i="5"/>
  <c r="J134" i="5"/>
  <c r="K134" i="5"/>
  <c r="L134" i="5"/>
  <c r="M134" i="5"/>
  <c r="N134" i="5"/>
  <c r="O134" i="5"/>
  <c r="P134" i="5"/>
  <c r="Q134" i="5"/>
  <c r="E134" i="5"/>
  <c r="E145" i="4"/>
  <c r="F136" i="5"/>
  <c r="G136" i="5"/>
  <c r="H136" i="5"/>
  <c r="I136" i="5"/>
  <c r="J136" i="5"/>
  <c r="K136" i="5"/>
  <c r="L136" i="5"/>
  <c r="M136" i="5"/>
  <c r="N136" i="5"/>
  <c r="O136" i="5"/>
  <c r="P136" i="5"/>
  <c r="Q136" i="5"/>
  <c r="E136" i="5"/>
  <c r="E147" i="4"/>
  <c r="F137" i="5"/>
  <c r="G137" i="5"/>
  <c r="H137" i="5"/>
  <c r="I137" i="5"/>
  <c r="J137" i="5"/>
  <c r="K137" i="5"/>
  <c r="L137" i="5"/>
  <c r="M137" i="5"/>
  <c r="N137" i="5"/>
  <c r="O137" i="5"/>
  <c r="P137" i="5"/>
  <c r="Q137" i="5"/>
  <c r="E137" i="5"/>
  <c r="E148" i="4"/>
  <c r="F138" i="5"/>
  <c r="G138" i="5"/>
  <c r="H138" i="5"/>
  <c r="I138" i="5"/>
  <c r="J138" i="5"/>
  <c r="K138" i="5"/>
  <c r="L138" i="5"/>
  <c r="M138" i="5"/>
  <c r="N138" i="5"/>
  <c r="O138" i="5"/>
  <c r="P138" i="5"/>
  <c r="Q138" i="5"/>
  <c r="E138" i="5"/>
  <c r="E149" i="4"/>
  <c r="F139" i="5"/>
  <c r="G139" i="5"/>
  <c r="H139" i="5"/>
  <c r="I139" i="5"/>
  <c r="J139" i="5"/>
  <c r="K139" i="5"/>
  <c r="L139" i="5"/>
  <c r="M139" i="5"/>
  <c r="N139" i="5"/>
  <c r="O139" i="5"/>
  <c r="P139" i="5"/>
  <c r="Q139" i="5"/>
  <c r="E139" i="5"/>
  <c r="E150" i="4"/>
  <c r="F140" i="5"/>
  <c r="G140" i="5"/>
  <c r="H140" i="5"/>
  <c r="I140" i="5"/>
  <c r="J140" i="5"/>
  <c r="K140" i="5"/>
  <c r="L140" i="5"/>
  <c r="M140" i="5"/>
  <c r="N140" i="5"/>
  <c r="O140" i="5"/>
  <c r="P140" i="5"/>
  <c r="Q140" i="5"/>
  <c r="E140" i="5"/>
  <c r="E151" i="4"/>
  <c r="F141" i="5"/>
  <c r="G141" i="5"/>
  <c r="H141" i="5"/>
  <c r="I141" i="5"/>
  <c r="J141" i="5"/>
  <c r="K141" i="5"/>
  <c r="L141" i="5"/>
  <c r="M141" i="5"/>
  <c r="N141" i="5"/>
  <c r="O141" i="5"/>
  <c r="P141" i="5"/>
  <c r="Q141" i="5"/>
  <c r="E141" i="5"/>
  <c r="E152" i="4"/>
  <c r="F142" i="5"/>
  <c r="G142" i="5"/>
  <c r="H142" i="5"/>
  <c r="I142" i="5"/>
  <c r="J142" i="5"/>
  <c r="K142" i="5"/>
  <c r="L142" i="5"/>
  <c r="M142" i="5"/>
  <c r="N142" i="5"/>
  <c r="O142" i="5"/>
  <c r="P142" i="5"/>
  <c r="Q142" i="5"/>
  <c r="E142" i="5"/>
  <c r="E153" i="4"/>
  <c r="F143" i="5"/>
  <c r="G143" i="5"/>
  <c r="H143" i="5"/>
  <c r="I143" i="5"/>
  <c r="J143" i="5"/>
  <c r="K143" i="5"/>
  <c r="L143" i="5"/>
  <c r="M143" i="5"/>
  <c r="N143" i="5"/>
  <c r="O143" i="5"/>
  <c r="P143" i="5"/>
  <c r="Q143" i="5"/>
  <c r="E143" i="5"/>
  <c r="E154" i="4"/>
  <c r="F144" i="5"/>
  <c r="G144" i="5"/>
  <c r="H144" i="5"/>
  <c r="I144" i="5"/>
  <c r="J144" i="5"/>
  <c r="K144" i="5"/>
  <c r="L144" i="5"/>
  <c r="M144" i="5"/>
  <c r="N144" i="5"/>
  <c r="O144" i="5"/>
  <c r="P144" i="5"/>
  <c r="Q144" i="5"/>
  <c r="E144" i="5"/>
  <c r="E155" i="4"/>
  <c r="F145" i="5"/>
  <c r="G145" i="5"/>
  <c r="H145" i="5"/>
  <c r="I145" i="5"/>
  <c r="J145" i="5"/>
  <c r="K145" i="5"/>
  <c r="L145" i="5"/>
  <c r="M145" i="5"/>
  <c r="N145" i="5"/>
  <c r="O145" i="5"/>
  <c r="P145" i="5"/>
  <c r="Q145" i="5"/>
  <c r="E145" i="5"/>
  <c r="E156" i="4"/>
  <c r="F146" i="5"/>
  <c r="G146" i="5"/>
  <c r="H146" i="5"/>
  <c r="I146" i="5"/>
  <c r="J146" i="5"/>
  <c r="K146" i="5"/>
  <c r="L146" i="5"/>
  <c r="M146" i="5"/>
  <c r="N146" i="5"/>
  <c r="O146" i="5"/>
  <c r="P146" i="5"/>
  <c r="Q146" i="5"/>
  <c r="E146" i="5"/>
  <c r="E157" i="4"/>
  <c r="F147" i="5"/>
  <c r="G147" i="5"/>
  <c r="H147" i="5"/>
  <c r="I147" i="5"/>
  <c r="J147" i="5"/>
  <c r="K147" i="5"/>
  <c r="L147" i="5"/>
  <c r="M147" i="5"/>
  <c r="N147" i="5"/>
  <c r="O147" i="5"/>
  <c r="P147" i="5"/>
  <c r="Q147" i="5"/>
  <c r="E147" i="5"/>
  <c r="E158" i="4"/>
  <c r="F148" i="5"/>
  <c r="G148" i="5"/>
  <c r="H148" i="5"/>
  <c r="I148" i="5"/>
  <c r="J148" i="5"/>
  <c r="K148" i="5"/>
  <c r="L148" i="5"/>
  <c r="M148" i="5"/>
  <c r="N148" i="5"/>
  <c r="O148" i="5"/>
  <c r="P148" i="5"/>
  <c r="Q148" i="5"/>
  <c r="E148" i="5"/>
  <c r="E159" i="4"/>
  <c r="F149" i="5"/>
  <c r="G149" i="5"/>
  <c r="H149" i="5"/>
  <c r="I149" i="5"/>
  <c r="J149" i="5"/>
  <c r="K149" i="5"/>
  <c r="L149" i="5"/>
  <c r="M149" i="5"/>
  <c r="N149" i="5"/>
  <c r="O149" i="5"/>
  <c r="P149" i="5"/>
  <c r="Q149" i="5"/>
  <c r="E149" i="5"/>
  <c r="E160" i="4"/>
  <c r="F150" i="5"/>
  <c r="G150" i="5"/>
  <c r="H150" i="5"/>
  <c r="I150" i="5"/>
  <c r="J150" i="5"/>
  <c r="K150" i="5"/>
  <c r="L150" i="5"/>
  <c r="M150" i="5"/>
  <c r="N150" i="5"/>
  <c r="O150" i="5"/>
  <c r="P150" i="5"/>
  <c r="Q150" i="5"/>
  <c r="E150" i="5"/>
  <c r="E161" i="4"/>
  <c r="F151" i="5"/>
  <c r="G151" i="5"/>
  <c r="H151" i="5"/>
  <c r="I151" i="5"/>
  <c r="J151" i="5"/>
  <c r="K151" i="5"/>
  <c r="L151" i="5"/>
  <c r="M151" i="5"/>
  <c r="N151" i="5"/>
  <c r="O151" i="5"/>
  <c r="P151" i="5"/>
  <c r="Q151" i="5"/>
  <c r="E151" i="5"/>
  <c r="E162" i="4"/>
  <c r="F152" i="5"/>
  <c r="G152" i="5"/>
  <c r="H152" i="5"/>
  <c r="I152" i="5"/>
  <c r="J152" i="5"/>
  <c r="K152" i="5"/>
  <c r="L152" i="5"/>
  <c r="M152" i="5"/>
  <c r="N152" i="5"/>
  <c r="O152" i="5"/>
  <c r="P152" i="5"/>
  <c r="Q152" i="5"/>
  <c r="E152" i="5"/>
  <c r="E163" i="4"/>
  <c r="F153" i="5"/>
  <c r="G153" i="5"/>
  <c r="H153" i="5"/>
  <c r="I153" i="5"/>
  <c r="J153" i="5"/>
  <c r="K153" i="5"/>
  <c r="L153" i="5"/>
  <c r="M153" i="5"/>
  <c r="N153" i="5"/>
  <c r="O153" i="5"/>
  <c r="P153" i="5"/>
  <c r="Q153" i="5"/>
  <c r="E153" i="5"/>
  <c r="E164" i="4"/>
  <c r="F154" i="5"/>
  <c r="G154" i="5"/>
  <c r="H154" i="5"/>
  <c r="I154" i="5"/>
  <c r="J154" i="5"/>
  <c r="K154" i="5"/>
  <c r="L154" i="5"/>
  <c r="M154" i="5"/>
  <c r="N154" i="5"/>
  <c r="O154" i="5"/>
  <c r="P154" i="5"/>
  <c r="Q154" i="5"/>
  <c r="E154" i="5"/>
  <c r="E165" i="4"/>
  <c r="F155" i="5"/>
  <c r="G155" i="5"/>
  <c r="H155" i="5"/>
  <c r="I155" i="5"/>
  <c r="J155" i="5"/>
  <c r="K155" i="5"/>
  <c r="L155" i="5"/>
  <c r="M155" i="5"/>
  <c r="N155" i="5"/>
  <c r="O155" i="5"/>
  <c r="P155" i="5"/>
  <c r="Q155" i="5"/>
  <c r="E155" i="5"/>
  <c r="E166" i="4"/>
  <c r="E167" i="4"/>
  <c r="E168" i="4"/>
  <c r="D145" i="4"/>
  <c r="D147" i="4"/>
  <c r="D148" i="4"/>
  <c r="D149" i="4"/>
  <c r="D150" i="4"/>
  <c r="D151" i="4"/>
  <c r="D152" i="4"/>
  <c r="D153" i="4"/>
  <c r="D154" i="4"/>
  <c r="D155" i="4"/>
  <c r="D156" i="4"/>
  <c r="D157" i="4"/>
  <c r="D158" i="4"/>
  <c r="D159" i="4"/>
  <c r="D160" i="4"/>
  <c r="D161" i="4"/>
  <c r="D162" i="4"/>
  <c r="D163" i="4"/>
  <c r="D164" i="4"/>
  <c r="D165" i="4"/>
  <c r="D166" i="4"/>
  <c r="D167" i="4"/>
  <c r="D168" i="4"/>
  <c r="B145" i="4"/>
  <c r="B167" i="4"/>
  <c r="B168" i="4"/>
  <c r="C46" i="5"/>
  <c r="I49" i="4"/>
  <c r="C47" i="5"/>
  <c r="I50" i="4"/>
  <c r="C48" i="5"/>
  <c r="I51" i="4"/>
  <c r="C49" i="5"/>
  <c r="I52" i="4"/>
  <c r="C50" i="5"/>
  <c r="I53" i="4"/>
  <c r="C51" i="5"/>
  <c r="I54" i="4"/>
  <c r="C52" i="5"/>
  <c r="I55" i="4"/>
  <c r="C53" i="5"/>
  <c r="I56" i="4"/>
  <c r="C54" i="5"/>
  <c r="I57" i="4"/>
  <c r="C55" i="5"/>
  <c r="I58" i="4"/>
  <c r="C56" i="5"/>
  <c r="I59" i="4"/>
  <c r="C57" i="5"/>
  <c r="I60" i="4"/>
  <c r="C58" i="5"/>
  <c r="I61" i="4"/>
  <c r="C59" i="5"/>
  <c r="I62" i="4"/>
  <c r="C60" i="5"/>
  <c r="I63" i="4"/>
  <c r="I64" i="4"/>
  <c r="F46" i="5"/>
  <c r="G46" i="5"/>
  <c r="H46" i="5"/>
  <c r="I46" i="5"/>
  <c r="J46" i="5"/>
  <c r="K46" i="5"/>
  <c r="L46" i="5"/>
  <c r="M46" i="5"/>
  <c r="N46" i="5"/>
  <c r="O46" i="5"/>
  <c r="P46" i="5"/>
  <c r="Q46" i="5"/>
  <c r="E46" i="5"/>
  <c r="E49" i="4"/>
  <c r="F47" i="5"/>
  <c r="G47" i="5"/>
  <c r="H47" i="5"/>
  <c r="I47" i="5"/>
  <c r="J47" i="5"/>
  <c r="K47" i="5"/>
  <c r="L47" i="5"/>
  <c r="M47" i="5"/>
  <c r="N47" i="5"/>
  <c r="O47" i="5"/>
  <c r="P47" i="5"/>
  <c r="Q47" i="5"/>
  <c r="E47" i="5"/>
  <c r="E50" i="4"/>
  <c r="F48" i="5"/>
  <c r="G48" i="5"/>
  <c r="H48" i="5"/>
  <c r="I48" i="5"/>
  <c r="J48" i="5"/>
  <c r="K48" i="5"/>
  <c r="L48" i="5"/>
  <c r="M48" i="5"/>
  <c r="N48" i="5"/>
  <c r="O48" i="5"/>
  <c r="P48" i="5"/>
  <c r="Q48" i="5"/>
  <c r="E48" i="5"/>
  <c r="E51" i="4"/>
  <c r="F49" i="5"/>
  <c r="G49" i="5"/>
  <c r="H49" i="5"/>
  <c r="I49" i="5"/>
  <c r="J49" i="5"/>
  <c r="K49" i="5"/>
  <c r="L49" i="5"/>
  <c r="M49" i="5"/>
  <c r="N49" i="5"/>
  <c r="O49" i="5"/>
  <c r="P49" i="5"/>
  <c r="Q49" i="5"/>
  <c r="E49" i="5"/>
  <c r="E52" i="4"/>
  <c r="F50" i="5"/>
  <c r="G50" i="5"/>
  <c r="H50" i="5"/>
  <c r="I50" i="5"/>
  <c r="J50" i="5"/>
  <c r="K50" i="5"/>
  <c r="L50" i="5"/>
  <c r="M50" i="5"/>
  <c r="N50" i="5"/>
  <c r="O50" i="5"/>
  <c r="P50" i="5"/>
  <c r="Q50" i="5"/>
  <c r="E50" i="5"/>
  <c r="E53" i="4"/>
  <c r="F51" i="5"/>
  <c r="G51" i="5"/>
  <c r="H51" i="5"/>
  <c r="I51" i="5"/>
  <c r="J51" i="5"/>
  <c r="K51" i="5"/>
  <c r="L51" i="5"/>
  <c r="M51" i="5"/>
  <c r="N51" i="5"/>
  <c r="O51" i="5"/>
  <c r="P51" i="5"/>
  <c r="Q51" i="5"/>
  <c r="E51" i="5"/>
  <c r="E54" i="4"/>
  <c r="F52" i="5"/>
  <c r="G52" i="5"/>
  <c r="H52" i="5"/>
  <c r="I52" i="5"/>
  <c r="J52" i="5"/>
  <c r="K52" i="5"/>
  <c r="L52" i="5"/>
  <c r="M52" i="5"/>
  <c r="N52" i="5"/>
  <c r="O52" i="5"/>
  <c r="P52" i="5"/>
  <c r="Q52" i="5"/>
  <c r="E52" i="5"/>
  <c r="E55" i="4"/>
  <c r="F53" i="5"/>
  <c r="G53" i="5"/>
  <c r="H53" i="5"/>
  <c r="I53" i="5"/>
  <c r="J53" i="5"/>
  <c r="K53" i="5"/>
  <c r="L53" i="5"/>
  <c r="M53" i="5"/>
  <c r="N53" i="5"/>
  <c r="O53" i="5"/>
  <c r="P53" i="5"/>
  <c r="Q53" i="5"/>
  <c r="E53" i="5"/>
  <c r="E56" i="4"/>
  <c r="F54" i="5"/>
  <c r="G54" i="5"/>
  <c r="H54" i="5"/>
  <c r="I54" i="5"/>
  <c r="J54" i="5"/>
  <c r="K54" i="5"/>
  <c r="L54" i="5"/>
  <c r="M54" i="5"/>
  <c r="N54" i="5"/>
  <c r="O54" i="5"/>
  <c r="P54" i="5"/>
  <c r="Q54" i="5"/>
  <c r="E54" i="5"/>
  <c r="E57" i="4"/>
  <c r="F55" i="5"/>
  <c r="G55" i="5"/>
  <c r="H55" i="5"/>
  <c r="I55" i="5"/>
  <c r="J55" i="5"/>
  <c r="K55" i="5"/>
  <c r="L55" i="5"/>
  <c r="M55" i="5"/>
  <c r="N55" i="5"/>
  <c r="O55" i="5"/>
  <c r="P55" i="5"/>
  <c r="Q55" i="5"/>
  <c r="E55" i="5"/>
  <c r="E58" i="4"/>
  <c r="F56" i="5"/>
  <c r="G56" i="5"/>
  <c r="H56" i="5"/>
  <c r="I56" i="5"/>
  <c r="J56" i="5"/>
  <c r="K56" i="5"/>
  <c r="L56" i="5"/>
  <c r="M56" i="5"/>
  <c r="N56" i="5"/>
  <c r="O56" i="5"/>
  <c r="P56" i="5"/>
  <c r="Q56" i="5"/>
  <c r="E56" i="5"/>
  <c r="E59" i="4"/>
  <c r="F57" i="5"/>
  <c r="G57" i="5"/>
  <c r="H57" i="5"/>
  <c r="I57" i="5"/>
  <c r="J57" i="5"/>
  <c r="K57" i="5"/>
  <c r="L57" i="5"/>
  <c r="M57" i="5"/>
  <c r="N57" i="5"/>
  <c r="O57" i="5"/>
  <c r="P57" i="5"/>
  <c r="Q57" i="5"/>
  <c r="E57" i="5"/>
  <c r="E60" i="4"/>
  <c r="F58" i="5"/>
  <c r="G58" i="5"/>
  <c r="H58" i="5"/>
  <c r="I58" i="5"/>
  <c r="J58" i="5"/>
  <c r="K58" i="5"/>
  <c r="L58" i="5"/>
  <c r="M58" i="5"/>
  <c r="N58" i="5"/>
  <c r="O58" i="5"/>
  <c r="P58" i="5"/>
  <c r="Q58" i="5"/>
  <c r="E58" i="5"/>
  <c r="E61" i="4"/>
  <c r="F59" i="5"/>
  <c r="G59" i="5"/>
  <c r="H59" i="5"/>
  <c r="I59" i="5"/>
  <c r="J59" i="5"/>
  <c r="K59" i="5"/>
  <c r="L59" i="5"/>
  <c r="M59" i="5"/>
  <c r="N59" i="5"/>
  <c r="O59" i="5"/>
  <c r="P59" i="5"/>
  <c r="Q59" i="5"/>
  <c r="E59" i="5"/>
  <c r="E62" i="4"/>
  <c r="F60" i="5"/>
  <c r="G60" i="5"/>
  <c r="H60" i="5"/>
  <c r="I60" i="5"/>
  <c r="J60" i="5"/>
  <c r="K60" i="5"/>
  <c r="L60" i="5"/>
  <c r="M60" i="5"/>
  <c r="N60" i="5"/>
  <c r="O60" i="5"/>
  <c r="P60" i="5"/>
  <c r="Q60" i="5"/>
  <c r="E60" i="5"/>
  <c r="E63" i="4"/>
  <c r="E64" i="4"/>
  <c r="D49" i="4"/>
  <c r="D50" i="4"/>
  <c r="D51" i="4"/>
  <c r="D52" i="4"/>
  <c r="D53" i="4"/>
  <c r="D54" i="4"/>
  <c r="D55" i="4"/>
  <c r="D56" i="4"/>
  <c r="D57" i="4"/>
  <c r="D58" i="4"/>
  <c r="D59" i="4"/>
  <c r="D60" i="4"/>
  <c r="D61" i="4"/>
  <c r="D62" i="4"/>
  <c r="D63" i="4"/>
  <c r="D64" i="4"/>
  <c r="B64" i="4"/>
  <c r="B82" i="4"/>
  <c r="I6" i="23"/>
  <c r="I8" i="8"/>
  <c r="A40" i="26"/>
  <c r="J2" i="26"/>
  <c r="J40" i="26"/>
  <c r="H2" i="26"/>
  <c r="A39" i="26"/>
  <c r="H39" i="26"/>
  <c r="A38" i="26"/>
  <c r="A37" i="26"/>
  <c r="I2" i="26"/>
  <c r="I37" i="26"/>
  <c r="A36" i="26"/>
  <c r="F2" i="26"/>
  <c r="F36" i="26"/>
  <c r="A35" i="26"/>
  <c r="M2" i="26"/>
  <c r="M35" i="26"/>
  <c r="A34" i="26"/>
  <c r="H34" i="26"/>
  <c r="A33" i="26"/>
  <c r="M33" i="26"/>
  <c r="A32" i="26"/>
  <c r="I32" i="26"/>
  <c r="A31" i="26"/>
  <c r="H31" i="26"/>
  <c r="A30" i="26"/>
  <c r="A23" i="26"/>
  <c r="A24" i="26"/>
  <c r="C24" i="26"/>
  <c r="A25" i="26"/>
  <c r="C25" i="26"/>
  <c r="A26" i="26"/>
  <c r="G2" i="26"/>
  <c r="G26" i="26"/>
  <c r="A27" i="26"/>
  <c r="A28" i="26"/>
  <c r="A29" i="26"/>
  <c r="A22" i="26"/>
  <c r="A19" i="26"/>
  <c r="G19" i="26"/>
  <c r="A18" i="26"/>
  <c r="A17" i="26"/>
  <c r="H17" i="26"/>
  <c r="A16" i="26"/>
  <c r="A15" i="26"/>
  <c r="A14" i="26"/>
  <c r="J14" i="26"/>
  <c r="A13" i="26"/>
  <c r="H13" i="26"/>
  <c r="A12" i="26"/>
  <c r="F12" i="26"/>
  <c r="A11" i="26"/>
  <c r="A10" i="26"/>
  <c r="A9" i="26"/>
  <c r="J9" i="26"/>
  <c r="A8" i="26"/>
  <c r="A7" i="26"/>
  <c r="H7" i="26"/>
  <c r="L2" i="26"/>
  <c r="L37" i="26"/>
  <c r="K2" i="26"/>
  <c r="K37" i="26"/>
  <c r="H29" i="26"/>
  <c r="E2" i="26"/>
  <c r="F14" i="26"/>
  <c r="M37" i="26"/>
  <c r="D24" i="24"/>
  <c r="I47" i="24"/>
  <c r="E56" i="23"/>
  <c r="B208" i="4"/>
  <c r="D206" i="4"/>
  <c r="A206" i="4"/>
  <c r="D205" i="4"/>
  <c r="A205" i="4"/>
  <c r="D204" i="4"/>
  <c r="A204" i="4"/>
  <c r="B201" i="4"/>
  <c r="D199" i="4"/>
  <c r="A199" i="4"/>
  <c r="D198" i="4"/>
  <c r="A198" i="4"/>
  <c r="D197" i="4"/>
  <c r="A197" i="4"/>
  <c r="D196" i="4"/>
  <c r="A196" i="4"/>
  <c r="B202" i="4"/>
  <c r="D191" i="4"/>
  <c r="A191" i="4"/>
  <c r="D190" i="4"/>
  <c r="A190" i="4"/>
  <c r="D189" i="4"/>
  <c r="A189" i="4"/>
  <c r="D188" i="4"/>
  <c r="A188" i="4"/>
  <c r="D187" i="4"/>
  <c r="A187" i="4"/>
  <c r="D186" i="4"/>
  <c r="A186" i="4"/>
  <c r="D185" i="4"/>
  <c r="A185" i="4"/>
  <c r="D184" i="4"/>
  <c r="A184" i="4"/>
  <c r="D183" i="4"/>
  <c r="A183" i="4"/>
  <c r="D182" i="4"/>
  <c r="A182" i="4"/>
  <c r="D181" i="4"/>
  <c r="A181" i="4"/>
  <c r="D180" i="4"/>
  <c r="A180" i="4"/>
  <c r="D179" i="4"/>
  <c r="A179" i="4"/>
  <c r="D178" i="4"/>
  <c r="A178" i="4"/>
  <c r="D177" i="4"/>
  <c r="A177" i="4"/>
  <c r="D176" i="4"/>
  <c r="A176" i="4"/>
  <c r="D175" i="4"/>
  <c r="A175" i="4"/>
  <c r="D174" i="4"/>
  <c r="A174" i="4"/>
  <c r="D173" i="4"/>
  <c r="A173" i="4"/>
  <c r="D172" i="4"/>
  <c r="A172" i="4"/>
  <c r="A165" i="4"/>
  <c r="A164" i="4"/>
  <c r="A163" i="4"/>
  <c r="A162" i="4"/>
  <c r="A161" i="4"/>
  <c r="A160" i="4"/>
  <c r="A159" i="4"/>
  <c r="A158" i="4"/>
  <c r="A157" i="4"/>
  <c r="A156" i="4"/>
  <c r="A155" i="4"/>
  <c r="A154" i="4"/>
  <c r="A153" i="4"/>
  <c r="A152" i="4"/>
  <c r="A151" i="4"/>
  <c r="A150" i="4"/>
  <c r="A149" i="4"/>
  <c r="A148" i="4"/>
  <c r="A143" i="4"/>
  <c r="A142" i="4"/>
  <c r="A141" i="4"/>
  <c r="A140" i="4"/>
  <c r="A139" i="4"/>
  <c r="A138" i="4"/>
  <c r="A137" i="4"/>
  <c r="A136" i="4"/>
  <c r="A135" i="4"/>
  <c r="A134" i="4"/>
  <c r="A133" i="4"/>
  <c r="A132" i="4"/>
  <c r="A131" i="4"/>
  <c r="A130" i="4"/>
  <c r="A129" i="4"/>
  <c r="A128" i="4"/>
  <c r="A127" i="4"/>
  <c r="A126" i="4"/>
  <c r="A125" i="4"/>
  <c r="D118" i="4"/>
  <c r="A118" i="4"/>
  <c r="D117" i="4"/>
  <c r="A117" i="4"/>
  <c r="D116" i="4"/>
  <c r="A116" i="4"/>
  <c r="D115" i="4"/>
  <c r="A115" i="4"/>
  <c r="D109" i="4"/>
  <c r="A109" i="4"/>
  <c r="D108" i="4"/>
  <c r="A108" i="4"/>
  <c r="D107" i="4"/>
  <c r="A107" i="4"/>
  <c r="D106" i="4"/>
  <c r="A106" i="4"/>
  <c r="D105" i="4"/>
  <c r="A105" i="4"/>
  <c r="D104" i="4"/>
  <c r="A104" i="4"/>
  <c r="D103" i="4"/>
  <c r="A103" i="4"/>
  <c r="D102" i="4"/>
  <c r="A102" i="4"/>
  <c r="B89" i="4"/>
  <c r="I10" i="23"/>
  <c r="D80" i="4"/>
  <c r="A80" i="4"/>
  <c r="D79" i="4"/>
  <c r="A79" i="4"/>
  <c r="D78" i="4"/>
  <c r="A78" i="4"/>
  <c r="D77" i="4"/>
  <c r="A77" i="4"/>
  <c r="D76" i="4"/>
  <c r="A76" i="4"/>
  <c r="A62" i="4"/>
  <c r="A61" i="4"/>
  <c r="A60" i="4"/>
  <c r="A59" i="4"/>
  <c r="Q76" i="5"/>
  <c r="P76" i="5"/>
  <c r="O76" i="5"/>
  <c r="N76" i="5"/>
  <c r="M76" i="5"/>
  <c r="L76" i="5"/>
  <c r="K76" i="5"/>
  <c r="J76" i="5"/>
  <c r="I76" i="5"/>
  <c r="H76" i="5"/>
  <c r="G76" i="5"/>
  <c r="F76" i="5"/>
  <c r="R76" i="5"/>
  <c r="C76" i="5"/>
  <c r="I80" i="4"/>
  <c r="Q75" i="5"/>
  <c r="P75" i="5"/>
  <c r="O75" i="5"/>
  <c r="N75" i="5"/>
  <c r="M75" i="5"/>
  <c r="L75" i="5"/>
  <c r="K75" i="5"/>
  <c r="J75" i="5"/>
  <c r="I75" i="5"/>
  <c r="H75" i="5"/>
  <c r="G75" i="5"/>
  <c r="F75" i="5"/>
  <c r="R75" i="5"/>
  <c r="C75" i="5"/>
  <c r="I79" i="4"/>
  <c r="Q74" i="5"/>
  <c r="P74" i="5"/>
  <c r="O74" i="5"/>
  <c r="N74" i="5"/>
  <c r="M74" i="5"/>
  <c r="L74" i="5"/>
  <c r="K74" i="5"/>
  <c r="J74" i="5"/>
  <c r="I74" i="5"/>
  <c r="H74" i="5"/>
  <c r="G74" i="5"/>
  <c r="F74" i="5"/>
  <c r="R74" i="5"/>
  <c r="C74" i="5"/>
  <c r="I78" i="4"/>
  <c r="Q73" i="5"/>
  <c r="P73" i="5"/>
  <c r="O73" i="5"/>
  <c r="N73" i="5"/>
  <c r="M73" i="5"/>
  <c r="L73" i="5"/>
  <c r="K73" i="5"/>
  <c r="J73" i="5"/>
  <c r="I73" i="5"/>
  <c r="H73" i="5"/>
  <c r="G73" i="5"/>
  <c r="F73" i="5"/>
  <c r="R73" i="5"/>
  <c r="C73" i="5"/>
  <c r="I77" i="4"/>
  <c r="Q72" i="5"/>
  <c r="P72" i="5"/>
  <c r="O72" i="5"/>
  <c r="N72" i="5"/>
  <c r="M72" i="5"/>
  <c r="L72" i="5"/>
  <c r="K72" i="5"/>
  <c r="J72" i="5"/>
  <c r="I72" i="5"/>
  <c r="H72" i="5"/>
  <c r="G72" i="5"/>
  <c r="F72" i="5"/>
  <c r="R72" i="5"/>
  <c r="C72" i="5"/>
  <c r="I76" i="4"/>
  <c r="D87" i="4"/>
  <c r="A87" i="4"/>
  <c r="D86" i="4"/>
  <c r="A86" i="4"/>
  <c r="D85" i="4"/>
  <c r="A85" i="4"/>
  <c r="D84" i="4"/>
  <c r="A84" i="4"/>
  <c r="A83" i="4"/>
  <c r="D81" i="4"/>
  <c r="A81" i="4"/>
  <c r="D75" i="4"/>
  <c r="A75" i="4"/>
  <c r="D74" i="4"/>
  <c r="A74" i="4"/>
  <c r="D73" i="4"/>
  <c r="A73" i="4"/>
  <c r="D72" i="4"/>
  <c r="A72" i="4"/>
  <c r="D71" i="4"/>
  <c r="A71" i="4"/>
  <c r="D70" i="4"/>
  <c r="A70" i="4"/>
  <c r="D69" i="4"/>
  <c r="A69" i="4"/>
  <c r="D68" i="4"/>
  <c r="A68" i="4"/>
  <c r="D67" i="4"/>
  <c r="A67" i="4"/>
  <c r="D66" i="4"/>
  <c r="A66" i="4"/>
  <c r="A65" i="4"/>
  <c r="A63" i="4"/>
  <c r="A58" i="4"/>
  <c r="A57" i="4"/>
  <c r="A56" i="4"/>
  <c r="A55" i="4"/>
  <c r="A54" i="4"/>
  <c r="A53" i="4"/>
  <c r="A52" i="4"/>
  <c r="A51" i="4"/>
  <c r="A50" i="4"/>
  <c r="A37" i="4"/>
  <c r="D37" i="4"/>
  <c r="A38" i="4"/>
  <c r="D38" i="4"/>
  <c r="A39" i="4"/>
  <c r="D39" i="4"/>
  <c r="A40" i="4"/>
  <c r="D40" i="4"/>
  <c r="A41" i="4"/>
  <c r="D41" i="4"/>
  <c r="D93" i="4"/>
  <c r="A93" i="4"/>
  <c r="D36" i="4"/>
  <c r="A36" i="4"/>
  <c r="D35" i="4"/>
  <c r="A35" i="4"/>
  <c r="I34" i="4"/>
  <c r="E34" i="4"/>
  <c r="D34" i="4"/>
  <c r="A34" i="4"/>
  <c r="D33" i="4"/>
  <c r="A33" i="4"/>
  <c r="D32" i="4"/>
  <c r="A32" i="4"/>
  <c r="D31" i="4"/>
  <c r="A31" i="4"/>
  <c r="D30" i="4"/>
  <c r="A30" i="4"/>
  <c r="D29" i="4"/>
  <c r="A29" i="4"/>
  <c r="D28" i="4"/>
  <c r="A28" i="4"/>
  <c r="D27" i="4"/>
  <c r="A27" i="4"/>
  <c r="I26" i="4"/>
  <c r="E26" i="4"/>
  <c r="D26" i="4"/>
  <c r="A26" i="4"/>
  <c r="D25" i="4"/>
  <c r="A25" i="4"/>
  <c r="D24" i="4"/>
  <c r="A24" i="4"/>
  <c r="D23" i="4"/>
  <c r="A23" i="4"/>
  <c r="D22" i="4"/>
  <c r="A22" i="4"/>
  <c r="D21" i="4"/>
  <c r="A21" i="4"/>
  <c r="D20" i="4"/>
  <c r="A20" i="4"/>
  <c r="D13" i="4"/>
  <c r="A13" i="4"/>
  <c r="D12" i="4"/>
  <c r="A12" i="4"/>
  <c r="D11" i="4"/>
  <c r="A11" i="4"/>
  <c r="D10" i="4"/>
  <c r="A10" i="4"/>
  <c r="D9" i="4"/>
  <c r="A9" i="4"/>
  <c r="D8" i="4"/>
  <c r="A8" i="4"/>
  <c r="D7" i="4"/>
  <c r="A7" i="4"/>
  <c r="D6" i="4"/>
  <c r="A6" i="4"/>
  <c r="C16" i="29"/>
  <c r="Q190" i="5"/>
  <c r="P190" i="5"/>
  <c r="O190" i="5"/>
  <c r="N190" i="5"/>
  <c r="M190" i="5"/>
  <c r="L190" i="5"/>
  <c r="K190" i="5"/>
  <c r="J190" i="5"/>
  <c r="I190" i="5"/>
  <c r="H190" i="5"/>
  <c r="G190" i="5"/>
  <c r="F190" i="5"/>
  <c r="C190" i="5"/>
  <c r="I206" i="4"/>
  <c r="Q189" i="5"/>
  <c r="P189" i="5"/>
  <c r="O189" i="5"/>
  <c r="N189" i="5"/>
  <c r="M189" i="5"/>
  <c r="L189" i="5"/>
  <c r="K189" i="5"/>
  <c r="J189" i="5"/>
  <c r="I189" i="5"/>
  <c r="H189" i="5"/>
  <c r="G189" i="5"/>
  <c r="F189" i="5"/>
  <c r="C189" i="5"/>
  <c r="I205" i="4"/>
  <c r="Q188" i="5"/>
  <c r="P188" i="5"/>
  <c r="O188" i="5"/>
  <c r="N188" i="5"/>
  <c r="M188" i="5"/>
  <c r="L188" i="5"/>
  <c r="K188" i="5"/>
  <c r="J188" i="5"/>
  <c r="I188" i="5"/>
  <c r="H188" i="5"/>
  <c r="G188" i="5"/>
  <c r="F188" i="5"/>
  <c r="C188" i="5"/>
  <c r="I204" i="4"/>
  <c r="Q177" i="5"/>
  <c r="P177" i="5"/>
  <c r="O177" i="5"/>
  <c r="N177" i="5"/>
  <c r="M177" i="5"/>
  <c r="L177" i="5"/>
  <c r="K177" i="5"/>
  <c r="J177" i="5"/>
  <c r="I177" i="5"/>
  <c r="H177" i="5"/>
  <c r="G177" i="5"/>
  <c r="F177" i="5"/>
  <c r="C177" i="5"/>
  <c r="I190" i="4"/>
  <c r="Q176" i="5"/>
  <c r="P176" i="5"/>
  <c r="O176" i="5"/>
  <c r="N176" i="5"/>
  <c r="M176" i="5"/>
  <c r="L176" i="5"/>
  <c r="K176" i="5"/>
  <c r="J176" i="5"/>
  <c r="I176" i="5"/>
  <c r="H176" i="5"/>
  <c r="G176" i="5"/>
  <c r="F176" i="5"/>
  <c r="C176" i="5"/>
  <c r="I189" i="4"/>
  <c r="Q175" i="5"/>
  <c r="P175" i="5"/>
  <c r="O175" i="5"/>
  <c r="N175" i="5"/>
  <c r="M175" i="5"/>
  <c r="L175" i="5"/>
  <c r="K175" i="5"/>
  <c r="J175" i="5"/>
  <c r="I175" i="5"/>
  <c r="H175" i="5"/>
  <c r="G175" i="5"/>
  <c r="F175" i="5"/>
  <c r="C175" i="5"/>
  <c r="I188" i="4"/>
  <c r="Q174" i="5"/>
  <c r="P174" i="5"/>
  <c r="O174" i="5"/>
  <c r="N174" i="5"/>
  <c r="M174" i="5"/>
  <c r="L174" i="5"/>
  <c r="K174" i="5"/>
  <c r="J174" i="5"/>
  <c r="I174" i="5"/>
  <c r="H174" i="5"/>
  <c r="G174" i="5"/>
  <c r="F174" i="5"/>
  <c r="C174" i="5"/>
  <c r="I187" i="4"/>
  <c r="Q173" i="5"/>
  <c r="P173" i="5"/>
  <c r="O173" i="5"/>
  <c r="N173" i="5"/>
  <c r="M173" i="5"/>
  <c r="L173" i="5"/>
  <c r="K173" i="5"/>
  <c r="J173" i="5"/>
  <c r="I173" i="5"/>
  <c r="H173" i="5"/>
  <c r="G173" i="5"/>
  <c r="F173" i="5"/>
  <c r="C173" i="5"/>
  <c r="I186" i="4"/>
  <c r="Q172" i="5"/>
  <c r="P172" i="5"/>
  <c r="O172" i="5"/>
  <c r="N172" i="5"/>
  <c r="M172" i="5"/>
  <c r="L172" i="5"/>
  <c r="K172" i="5"/>
  <c r="J172" i="5"/>
  <c r="I172" i="5"/>
  <c r="H172" i="5"/>
  <c r="G172" i="5"/>
  <c r="F172" i="5"/>
  <c r="C172" i="5"/>
  <c r="I185" i="4"/>
  <c r="Q171" i="5"/>
  <c r="P171" i="5"/>
  <c r="O171" i="5"/>
  <c r="N171" i="5"/>
  <c r="M171" i="5"/>
  <c r="L171" i="5"/>
  <c r="K171" i="5"/>
  <c r="J171" i="5"/>
  <c r="I171" i="5"/>
  <c r="H171" i="5"/>
  <c r="G171" i="5"/>
  <c r="F171" i="5"/>
  <c r="C171" i="5"/>
  <c r="I184" i="4"/>
  <c r="Q170" i="5"/>
  <c r="P170" i="5"/>
  <c r="O170" i="5"/>
  <c r="N170" i="5"/>
  <c r="M170" i="5"/>
  <c r="L170" i="5"/>
  <c r="K170" i="5"/>
  <c r="J170" i="5"/>
  <c r="I170" i="5"/>
  <c r="H170" i="5"/>
  <c r="G170" i="5"/>
  <c r="F170" i="5"/>
  <c r="C170" i="5"/>
  <c r="I183" i="4"/>
  <c r="Q169" i="5"/>
  <c r="P169" i="5"/>
  <c r="O169" i="5"/>
  <c r="N169" i="5"/>
  <c r="M169" i="5"/>
  <c r="L169" i="5"/>
  <c r="K169" i="5"/>
  <c r="J169" i="5"/>
  <c r="I169" i="5"/>
  <c r="H169" i="5"/>
  <c r="G169" i="5"/>
  <c r="F169" i="5"/>
  <c r="C169" i="5"/>
  <c r="I182" i="4"/>
  <c r="Q168" i="5"/>
  <c r="P168" i="5"/>
  <c r="O168" i="5"/>
  <c r="N168" i="5"/>
  <c r="M168" i="5"/>
  <c r="L168" i="5"/>
  <c r="K168" i="5"/>
  <c r="J168" i="5"/>
  <c r="I168" i="5"/>
  <c r="H168" i="5"/>
  <c r="G168" i="5"/>
  <c r="F168" i="5"/>
  <c r="C168" i="5"/>
  <c r="I181" i="4"/>
  <c r="Q167" i="5"/>
  <c r="P167" i="5"/>
  <c r="O167" i="5"/>
  <c r="N167" i="5"/>
  <c r="M167" i="5"/>
  <c r="L167" i="5"/>
  <c r="K167" i="5"/>
  <c r="J167" i="5"/>
  <c r="I167" i="5"/>
  <c r="H167" i="5"/>
  <c r="G167" i="5"/>
  <c r="F167" i="5"/>
  <c r="C167" i="5"/>
  <c r="I180" i="4"/>
  <c r="Q166" i="5"/>
  <c r="P166" i="5"/>
  <c r="O166" i="5"/>
  <c r="N166" i="5"/>
  <c r="M166" i="5"/>
  <c r="L166" i="5"/>
  <c r="K166" i="5"/>
  <c r="J166" i="5"/>
  <c r="I166" i="5"/>
  <c r="H166" i="5"/>
  <c r="G166" i="5"/>
  <c r="F166" i="5"/>
  <c r="C166" i="5"/>
  <c r="I179" i="4"/>
  <c r="Q165" i="5"/>
  <c r="P165" i="5"/>
  <c r="O165" i="5"/>
  <c r="N165" i="5"/>
  <c r="M165" i="5"/>
  <c r="L165" i="5"/>
  <c r="K165" i="5"/>
  <c r="J165" i="5"/>
  <c r="I165" i="5"/>
  <c r="H165" i="5"/>
  <c r="G165" i="5"/>
  <c r="F165" i="5"/>
  <c r="C165" i="5"/>
  <c r="I178" i="4"/>
  <c r="Q164" i="5"/>
  <c r="P164" i="5"/>
  <c r="O164" i="5"/>
  <c r="N164" i="5"/>
  <c r="M164" i="5"/>
  <c r="L164" i="5"/>
  <c r="K164" i="5"/>
  <c r="J164" i="5"/>
  <c r="I164" i="5"/>
  <c r="H164" i="5"/>
  <c r="G164" i="5"/>
  <c r="F164" i="5"/>
  <c r="C164" i="5"/>
  <c r="I177" i="4"/>
  <c r="Q163" i="5"/>
  <c r="P163" i="5"/>
  <c r="O163" i="5"/>
  <c r="N163" i="5"/>
  <c r="M163" i="5"/>
  <c r="L163" i="5"/>
  <c r="K163" i="5"/>
  <c r="J163" i="5"/>
  <c r="I163" i="5"/>
  <c r="H163" i="5"/>
  <c r="G163" i="5"/>
  <c r="F163" i="5"/>
  <c r="C163" i="5"/>
  <c r="I176" i="4"/>
  <c r="Q162" i="5"/>
  <c r="P162" i="5"/>
  <c r="O162" i="5"/>
  <c r="N162" i="5"/>
  <c r="M162" i="5"/>
  <c r="L162" i="5"/>
  <c r="K162" i="5"/>
  <c r="J162" i="5"/>
  <c r="I162" i="5"/>
  <c r="H162" i="5"/>
  <c r="G162" i="5"/>
  <c r="F162" i="5"/>
  <c r="C162" i="5"/>
  <c r="I175" i="4"/>
  <c r="Q161" i="5"/>
  <c r="P161" i="5"/>
  <c r="O161" i="5"/>
  <c r="N161" i="5"/>
  <c r="M161" i="5"/>
  <c r="L161" i="5"/>
  <c r="K161" i="5"/>
  <c r="J161" i="5"/>
  <c r="I161" i="5"/>
  <c r="H161" i="5"/>
  <c r="G161" i="5"/>
  <c r="F161" i="5"/>
  <c r="C161" i="5"/>
  <c r="I174" i="4"/>
  <c r="Q160" i="5"/>
  <c r="P160" i="5"/>
  <c r="O160" i="5"/>
  <c r="N160" i="5"/>
  <c r="M160" i="5"/>
  <c r="L160" i="5"/>
  <c r="K160" i="5"/>
  <c r="J160" i="5"/>
  <c r="I160" i="5"/>
  <c r="H160" i="5"/>
  <c r="G160" i="5"/>
  <c r="F160" i="5"/>
  <c r="C160" i="5"/>
  <c r="I173" i="4"/>
  <c r="Q159" i="5"/>
  <c r="P159" i="5"/>
  <c r="O159" i="5"/>
  <c r="N159" i="5"/>
  <c r="M159" i="5"/>
  <c r="L159" i="5"/>
  <c r="K159" i="5"/>
  <c r="J159" i="5"/>
  <c r="I159" i="5"/>
  <c r="H159" i="5"/>
  <c r="G159" i="5"/>
  <c r="F159" i="5"/>
  <c r="C159" i="5"/>
  <c r="I172" i="4"/>
  <c r="Q184" i="5"/>
  <c r="P184" i="5"/>
  <c r="O184" i="5"/>
  <c r="N184" i="5"/>
  <c r="M184" i="5"/>
  <c r="L184" i="5"/>
  <c r="K184" i="5"/>
  <c r="J184" i="5"/>
  <c r="I184" i="5"/>
  <c r="H184" i="5"/>
  <c r="G184" i="5"/>
  <c r="F184" i="5"/>
  <c r="C184" i="5"/>
  <c r="I198" i="4"/>
  <c r="Q183" i="5"/>
  <c r="P183" i="5"/>
  <c r="O183" i="5"/>
  <c r="N183" i="5"/>
  <c r="M183" i="5"/>
  <c r="L183" i="5"/>
  <c r="K183" i="5"/>
  <c r="J183" i="5"/>
  <c r="I183" i="5"/>
  <c r="H183" i="5"/>
  <c r="G183" i="5"/>
  <c r="F183" i="5"/>
  <c r="C183" i="5"/>
  <c r="I197" i="4"/>
  <c r="Q182" i="5"/>
  <c r="P182" i="5"/>
  <c r="O182" i="5"/>
  <c r="N182" i="5"/>
  <c r="M182" i="5"/>
  <c r="L182" i="5"/>
  <c r="K182" i="5"/>
  <c r="J182" i="5"/>
  <c r="I182" i="5"/>
  <c r="H182" i="5"/>
  <c r="G182" i="5"/>
  <c r="F182" i="5"/>
  <c r="C182" i="5"/>
  <c r="I196" i="4"/>
  <c r="Q100" i="5"/>
  <c r="P100" i="5"/>
  <c r="O100" i="5"/>
  <c r="N100" i="5"/>
  <c r="M100" i="5"/>
  <c r="L100" i="5"/>
  <c r="K100" i="5"/>
  <c r="J100" i="5"/>
  <c r="I100" i="5"/>
  <c r="H100" i="5"/>
  <c r="G100" i="5"/>
  <c r="F100" i="5"/>
  <c r="C100" i="5"/>
  <c r="I109" i="4"/>
  <c r="Q99" i="5"/>
  <c r="P99" i="5"/>
  <c r="O99" i="5"/>
  <c r="N99" i="5"/>
  <c r="M99" i="5"/>
  <c r="L99" i="5"/>
  <c r="K99" i="5"/>
  <c r="J99" i="5"/>
  <c r="I99" i="5"/>
  <c r="H99" i="5"/>
  <c r="G99" i="5"/>
  <c r="F99" i="5"/>
  <c r="C99" i="5"/>
  <c r="I108" i="4"/>
  <c r="Q98" i="5"/>
  <c r="P98" i="5"/>
  <c r="O98" i="5"/>
  <c r="N98" i="5"/>
  <c r="M98" i="5"/>
  <c r="L98" i="5"/>
  <c r="K98" i="5"/>
  <c r="J98" i="5"/>
  <c r="I98" i="5"/>
  <c r="H98" i="5"/>
  <c r="G98" i="5"/>
  <c r="F98" i="5"/>
  <c r="C98" i="5"/>
  <c r="I107" i="4"/>
  <c r="Q97" i="5"/>
  <c r="P97" i="5"/>
  <c r="O97" i="5"/>
  <c r="N97" i="5"/>
  <c r="M97" i="5"/>
  <c r="L97" i="5"/>
  <c r="K97" i="5"/>
  <c r="J97" i="5"/>
  <c r="I97" i="5"/>
  <c r="H97" i="5"/>
  <c r="G97" i="5"/>
  <c r="F97" i="5"/>
  <c r="C97" i="5"/>
  <c r="I106" i="4"/>
  <c r="Q96" i="5"/>
  <c r="P96" i="5"/>
  <c r="O96" i="5"/>
  <c r="N96" i="5"/>
  <c r="M96" i="5"/>
  <c r="L96" i="5"/>
  <c r="K96" i="5"/>
  <c r="J96" i="5"/>
  <c r="I96" i="5"/>
  <c r="H96" i="5"/>
  <c r="G96" i="5"/>
  <c r="F96" i="5"/>
  <c r="C96" i="5"/>
  <c r="I105" i="4"/>
  <c r="Q95" i="5"/>
  <c r="P95" i="5"/>
  <c r="O95" i="5"/>
  <c r="N95" i="5"/>
  <c r="M95" i="5"/>
  <c r="L95" i="5"/>
  <c r="K95" i="5"/>
  <c r="J95" i="5"/>
  <c r="I95" i="5"/>
  <c r="H95" i="5"/>
  <c r="G95" i="5"/>
  <c r="F95" i="5"/>
  <c r="C95" i="5"/>
  <c r="I104" i="4"/>
  <c r="Q94" i="5"/>
  <c r="P94" i="5"/>
  <c r="O94" i="5"/>
  <c r="N94" i="5"/>
  <c r="M94" i="5"/>
  <c r="L94" i="5"/>
  <c r="K94" i="5"/>
  <c r="J94" i="5"/>
  <c r="I94" i="5"/>
  <c r="H94" i="5"/>
  <c r="G94" i="5"/>
  <c r="F94" i="5"/>
  <c r="C94" i="5"/>
  <c r="I103" i="4"/>
  <c r="Q93" i="5"/>
  <c r="P93" i="5"/>
  <c r="O93" i="5"/>
  <c r="N93" i="5"/>
  <c r="M93" i="5"/>
  <c r="L93" i="5"/>
  <c r="K93" i="5"/>
  <c r="J93" i="5"/>
  <c r="I93" i="5"/>
  <c r="H93" i="5"/>
  <c r="G93" i="5"/>
  <c r="F93" i="5"/>
  <c r="C93" i="5"/>
  <c r="I102" i="4"/>
  <c r="Q109" i="5"/>
  <c r="P109" i="5"/>
  <c r="O109" i="5"/>
  <c r="N109" i="5"/>
  <c r="M109" i="5"/>
  <c r="L109" i="5"/>
  <c r="K109" i="5"/>
  <c r="J109" i="5"/>
  <c r="I109" i="5"/>
  <c r="H109" i="5"/>
  <c r="G109" i="5"/>
  <c r="F109" i="5"/>
  <c r="C109" i="5"/>
  <c r="I118" i="4"/>
  <c r="Q108" i="5"/>
  <c r="P108" i="5"/>
  <c r="O108" i="5"/>
  <c r="N108" i="5"/>
  <c r="M108" i="5"/>
  <c r="L108" i="5"/>
  <c r="K108" i="5"/>
  <c r="J108" i="5"/>
  <c r="I108" i="5"/>
  <c r="H108" i="5"/>
  <c r="G108" i="5"/>
  <c r="F108" i="5"/>
  <c r="C108" i="5"/>
  <c r="I117" i="4"/>
  <c r="Q107" i="5"/>
  <c r="P107" i="5"/>
  <c r="O107" i="5"/>
  <c r="N107" i="5"/>
  <c r="M107" i="5"/>
  <c r="L107" i="5"/>
  <c r="K107" i="5"/>
  <c r="J107" i="5"/>
  <c r="I107" i="5"/>
  <c r="H107" i="5"/>
  <c r="G107" i="5"/>
  <c r="F107" i="5"/>
  <c r="C107" i="5"/>
  <c r="I116" i="4"/>
  <c r="Q106" i="5"/>
  <c r="P106" i="5"/>
  <c r="O106" i="5"/>
  <c r="N106" i="5"/>
  <c r="M106" i="5"/>
  <c r="L106" i="5"/>
  <c r="K106" i="5"/>
  <c r="J106" i="5"/>
  <c r="I106" i="5"/>
  <c r="H106" i="5"/>
  <c r="G106" i="5"/>
  <c r="F106" i="5"/>
  <c r="C106" i="5"/>
  <c r="I115" i="4"/>
  <c r="Q82" i="5"/>
  <c r="P82" i="5"/>
  <c r="O82" i="5"/>
  <c r="N82" i="5"/>
  <c r="M82" i="5"/>
  <c r="L82" i="5"/>
  <c r="K82" i="5"/>
  <c r="J82" i="5"/>
  <c r="I82" i="5"/>
  <c r="H82" i="5"/>
  <c r="G82" i="5"/>
  <c r="F82" i="5"/>
  <c r="C82" i="5"/>
  <c r="I87" i="4"/>
  <c r="Q81" i="5"/>
  <c r="P81" i="5"/>
  <c r="O81" i="5"/>
  <c r="N81" i="5"/>
  <c r="M81" i="5"/>
  <c r="L81" i="5"/>
  <c r="K81" i="5"/>
  <c r="J81" i="5"/>
  <c r="I81" i="5"/>
  <c r="H81" i="5"/>
  <c r="G81" i="5"/>
  <c r="F81" i="5"/>
  <c r="C81" i="5"/>
  <c r="I86" i="4"/>
  <c r="Q80" i="5"/>
  <c r="P80" i="5"/>
  <c r="O80" i="5"/>
  <c r="N80" i="5"/>
  <c r="M80" i="5"/>
  <c r="L80" i="5"/>
  <c r="K80" i="5"/>
  <c r="J80" i="5"/>
  <c r="I80" i="5"/>
  <c r="H80" i="5"/>
  <c r="G80" i="5"/>
  <c r="F80" i="5"/>
  <c r="C80" i="5"/>
  <c r="I85" i="4"/>
  <c r="Q71" i="5"/>
  <c r="P71" i="5"/>
  <c r="O71" i="5"/>
  <c r="N71" i="5"/>
  <c r="M71" i="5"/>
  <c r="L71" i="5"/>
  <c r="K71" i="5"/>
  <c r="J71" i="5"/>
  <c r="I71" i="5"/>
  <c r="H71" i="5"/>
  <c r="G71" i="5"/>
  <c r="F71" i="5"/>
  <c r="C71" i="5"/>
  <c r="Q70" i="5"/>
  <c r="P70" i="5"/>
  <c r="O70" i="5"/>
  <c r="N70" i="5"/>
  <c r="M70" i="5"/>
  <c r="L70" i="5"/>
  <c r="K70" i="5"/>
  <c r="J70" i="5"/>
  <c r="I70" i="5"/>
  <c r="H70" i="5"/>
  <c r="G70" i="5"/>
  <c r="F70" i="5"/>
  <c r="C70" i="5"/>
  <c r="Q69" i="5"/>
  <c r="P69" i="5"/>
  <c r="O69" i="5"/>
  <c r="N69" i="5"/>
  <c r="M69" i="5"/>
  <c r="L69" i="5"/>
  <c r="K69" i="5"/>
  <c r="J69" i="5"/>
  <c r="I69" i="5"/>
  <c r="H69" i="5"/>
  <c r="G69" i="5"/>
  <c r="F69" i="5"/>
  <c r="C69" i="5"/>
  <c r="Q68" i="5"/>
  <c r="P68" i="5"/>
  <c r="O68" i="5"/>
  <c r="N68" i="5"/>
  <c r="M68" i="5"/>
  <c r="L68" i="5"/>
  <c r="K68" i="5"/>
  <c r="J68" i="5"/>
  <c r="I68" i="5"/>
  <c r="H68" i="5"/>
  <c r="G68" i="5"/>
  <c r="F68" i="5"/>
  <c r="C68" i="5"/>
  <c r="Q67" i="5"/>
  <c r="P67" i="5"/>
  <c r="O67" i="5"/>
  <c r="N67" i="5"/>
  <c r="M67" i="5"/>
  <c r="L67" i="5"/>
  <c r="K67" i="5"/>
  <c r="J67" i="5"/>
  <c r="I67" i="5"/>
  <c r="H67" i="5"/>
  <c r="G67" i="5"/>
  <c r="F67" i="5"/>
  <c r="C67" i="5"/>
  <c r="Q66" i="5"/>
  <c r="P66" i="5"/>
  <c r="O66" i="5"/>
  <c r="N66" i="5"/>
  <c r="M66" i="5"/>
  <c r="L66" i="5"/>
  <c r="K66" i="5"/>
  <c r="J66" i="5"/>
  <c r="I66" i="5"/>
  <c r="H66" i="5"/>
  <c r="G66" i="5"/>
  <c r="F66" i="5"/>
  <c r="C66" i="5"/>
  <c r="Q65" i="5"/>
  <c r="P65" i="5"/>
  <c r="O65" i="5"/>
  <c r="N65" i="5"/>
  <c r="M65" i="5"/>
  <c r="L65" i="5"/>
  <c r="K65" i="5"/>
  <c r="J65" i="5"/>
  <c r="I65" i="5"/>
  <c r="H65" i="5"/>
  <c r="G65" i="5"/>
  <c r="F65" i="5"/>
  <c r="C65" i="5"/>
  <c r="Q39" i="5"/>
  <c r="P39" i="5"/>
  <c r="O39" i="5"/>
  <c r="N39" i="5"/>
  <c r="M39" i="5"/>
  <c r="L39" i="5"/>
  <c r="K39" i="5"/>
  <c r="J39" i="5"/>
  <c r="I39" i="5"/>
  <c r="H39" i="5"/>
  <c r="G39" i="5"/>
  <c r="F39" i="5"/>
  <c r="C39" i="5"/>
  <c r="I40" i="4"/>
  <c r="Q38" i="5"/>
  <c r="P38" i="5"/>
  <c r="O38" i="5"/>
  <c r="N38" i="5"/>
  <c r="M38" i="5"/>
  <c r="L38" i="5"/>
  <c r="K38" i="5"/>
  <c r="J38" i="5"/>
  <c r="I38" i="5"/>
  <c r="H38" i="5"/>
  <c r="G38" i="5"/>
  <c r="F38" i="5"/>
  <c r="C38" i="5"/>
  <c r="I39" i="4"/>
  <c r="Q37" i="5"/>
  <c r="P37" i="5"/>
  <c r="O37" i="5"/>
  <c r="N37" i="5"/>
  <c r="M37" i="5"/>
  <c r="L37" i="5"/>
  <c r="K37" i="5"/>
  <c r="J37" i="5"/>
  <c r="I37" i="5"/>
  <c r="H37" i="5"/>
  <c r="G37" i="5"/>
  <c r="F37" i="5"/>
  <c r="C37" i="5"/>
  <c r="I38" i="4"/>
  <c r="Q36" i="5"/>
  <c r="P36" i="5"/>
  <c r="O36" i="5"/>
  <c r="N36" i="5"/>
  <c r="M36" i="5"/>
  <c r="L36" i="5"/>
  <c r="K36" i="5"/>
  <c r="J36" i="5"/>
  <c r="I36" i="5"/>
  <c r="H36" i="5"/>
  <c r="G36" i="5"/>
  <c r="F36" i="5"/>
  <c r="C36" i="5"/>
  <c r="I37" i="4"/>
  <c r="Q35" i="5"/>
  <c r="P35" i="5"/>
  <c r="O35" i="5"/>
  <c r="N35" i="5"/>
  <c r="M35" i="5"/>
  <c r="L35" i="5"/>
  <c r="K35" i="5"/>
  <c r="J35" i="5"/>
  <c r="I35" i="5"/>
  <c r="H35" i="5"/>
  <c r="G35" i="5"/>
  <c r="F35" i="5"/>
  <c r="C35" i="5"/>
  <c r="I36" i="4"/>
  <c r="Q31" i="5"/>
  <c r="P31" i="5"/>
  <c r="O31" i="5"/>
  <c r="N31" i="5"/>
  <c r="M31" i="5"/>
  <c r="L31" i="5"/>
  <c r="K31" i="5"/>
  <c r="J31" i="5"/>
  <c r="I31" i="5"/>
  <c r="H31" i="5"/>
  <c r="G31" i="5"/>
  <c r="F31" i="5"/>
  <c r="C31" i="5"/>
  <c r="I32" i="4"/>
  <c r="Q30" i="5"/>
  <c r="P30" i="5"/>
  <c r="O30" i="5"/>
  <c r="N30" i="5"/>
  <c r="M30" i="5"/>
  <c r="L30" i="5"/>
  <c r="K30" i="5"/>
  <c r="J30" i="5"/>
  <c r="I30" i="5"/>
  <c r="H30" i="5"/>
  <c r="G30" i="5"/>
  <c r="F30" i="5"/>
  <c r="C30" i="5"/>
  <c r="I31" i="4"/>
  <c r="Q29" i="5"/>
  <c r="P29" i="5"/>
  <c r="O29" i="5"/>
  <c r="N29" i="5"/>
  <c r="M29" i="5"/>
  <c r="L29" i="5"/>
  <c r="K29" i="5"/>
  <c r="J29" i="5"/>
  <c r="I29" i="5"/>
  <c r="H29" i="5"/>
  <c r="G29" i="5"/>
  <c r="F29" i="5"/>
  <c r="C29" i="5"/>
  <c r="I30" i="4"/>
  <c r="Q28" i="5"/>
  <c r="P28" i="5"/>
  <c r="O28" i="5"/>
  <c r="N28" i="5"/>
  <c r="M28" i="5"/>
  <c r="L28" i="5"/>
  <c r="K28" i="5"/>
  <c r="J28" i="5"/>
  <c r="I28" i="5"/>
  <c r="H28" i="5"/>
  <c r="G28" i="5"/>
  <c r="F28" i="5"/>
  <c r="C28" i="5"/>
  <c r="I29" i="4"/>
  <c r="Q27" i="5"/>
  <c r="P27" i="5"/>
  <c r="O27" i="5"/>
  <c r="N27" i="5"/>
  <c r="M27" i="5"/>
  <c r="L27" i="5"/>
  <c r="K27" i="5"/>
  <c r="J27" i="5"/>
  <c r="I27" i="5"/>
  <c r="H27" i="5"/>
  <c r="G27" i="5"/>
  <c r="F27" i="5"/>
  <c r="C27" i="5"/>
  <c r="I28" i="4"/>
  <c r="Q23" i="5"/>
  <c r="P23" i="5"/>
  <c r="O23" i="5"/>
  <c r="N23" i="5"/>
  <c r="M23" i="5"/>
  <c r="L23" i="5"/>
  <c r="K23" i="5"/>
  <c r="J23" i="5"/>
  <c r="I23" i="5"/>
  <c r="H23" i="5"/>
  <c r="G23" i="5"/>
  <c r="F23" i="5"/>
  <c r="C23" i="5"/>
  <c r="I24" i="4"/>
  <c r="Q22" i="5"/>
  <c r="P22" i="5"/>
  <c r="O22" i="5"/>
  <c r="N22" i="5"/>
  <c r="M22" i="5"/>
  <c r="L22" i="5"/>
  <c r="K22" i="5"/>
  <c r="J22" i="5"/>
  <c r="I22" i="5"/>
  <c r="H22" i="5"/>
  <c r="G22" i="5"/>
  <c r="F22" i="5"/>
  <c r="C22" i="5"/>
  <c r="I23" i="4"/>
  <c r="Q21" i="5"/>
  <c r="P21" i="5"/>
  <c r="O21" i="5"/>
  <c r="N21" i="5"/>
  <c r="M21" i="5"/>
  <c r="L21" i="5"/>
  <c r="K21" i="5"/>
  <c r="J21" i="5"/>
  <c r="I21" i="5"/>
  <c r="H21" i="5"/>
  <c r="G21" i="5"/>
  <c r="F21" i="5"/>
  <c r="C21" i="5"/>
  <c r="I22" i="4"/>
  <c r="Q20" i="5"/>
  <c r="P20" i="5"/>
  <c r="O20" i="5"/>
  <c r="N20" i="5"/>
  <c r="M20" i="5"/>
  <c r="L20" i="5"/>
  <c r="K20" i="5"/>
  <c r="J20" i="5"/>
  <c r="I20" i="5"/>
  <c r="H20" i="5"/>
  <c r="G20" i="5"/>
  <c r="F20" i="5"/>
  <c r="C20" i="5"/>
  <c r="I21" i="4"/>
  <c r="Q19" i="5"/>
  <c r="P19" i="5"/>
  <c r="O19" i="5"/>
  <c r="N19" i="5"/>
  <c r="M19" i="5"/>
  <c r="L19" i="5"/>
  <c r="K19" i="5"/>
  <c r="J19" i="5"/>
  <c r="I19" i="5"/>
  <c r="H19" i="5"/>
  <c r="G19" i="5"/>
  <c r="F19" i="5"/>
  <c r="C19" i="5"/>
  <c r="I20" i="4"/>
  <c r="C4" i="5"/>
  <c r="Q13" i="5"/>
  <c r="P13" i="5"/>
  <c r="O13" i="5"/>
  <c r="N13" i="5"/>
  <c r="M13" i="5"/>
  <c r="L13" i="5"/>
  <c r="K13" i="5"/>
  <c r="J13" i="5"/>
  <c r="I13" i="5"/>
  <c r="H13" i="5"/>
  <c r="G13" i="5"/>
  <c r="F13" i="5"/>
  <c r="C13" i="5"/>
  <c r="I13" i="4"/>
  <c r="Q12" i="5"/>
  <c r="P12" i="5"/>
  <c r="O12" i="5"/>
  <c r="N12" i="5"/>
  <c r="M12" i="5"/>
  <c r="L12" i="5"/>
  <c r="K12" i="5"/>
  <c r="J12" i="5"/>
  <c r="I12" i="5"/>
  <c r="H12" i="5"/>
  <c r="G12" i="5"/>
  <c r="F12" i="5"/>
  <c r="C12" i="5"/>
  <c r="I12" i="4"/>
  <c r="Q11" i="5"/>
  <c r="P11" i="5"/>
  <c r="O11" i="5"/>
  <c r="N11" i="5"/>
  <c r="M11" i="5"/>
  <c r="L11" i="5"/>
  <c r="K11" i="5"/>
  <c r="J11" i="5"/>
  <c r="I11" i="5"/>
  <c r="H11" i="5"/>
  <c r="G11" i="5"/>
  <c r="F11" i="5"/>
  <c r="C11" i="5"/>
  <c r="I11" i="4"/>
  <c r="Q10" i="5"/>
  <c r="P10" i="5"/>
  <c r="O10" i="5"/>
  <c r="N10" i="5"/>
  <c r="M10" i="5"/>
  <c r="L10" i="5"/>
  <c r="K10" i="5"/>
  <c r="J10" i="5"/>
  <c r="I10" i="5"/>
  <c r="H10" i="5"/>
  <c r="G10" i="5"/>
  <c r="F10" i="5"/>
  <c r="C10" i="5"/>
  <c r="I10" i="4"/>
  <c r="Q9" i="5"/>
  <c r="P9" i="5"/>
  <c r="O9" i="5"/>
  <c r="N9" i="5"/>
  <c r="M9" i="5"/>
  <c r="L9" i="5"/>
  <c r="K9" i="5"/>
  <c r="J9" i="5"/>
  <c r="I9" i="5"/>
  <c r="H9" i="5"/>
  <c r="G9" i="5"/>
  <c r="F9" i="5"/>
  <c r="C9" i="5"/>
  <c r="I9" i="4"/>
  <c r="Q8" i="5"/>
  <c r="P8" i="5"/>
  <c r="O8" i="5"/>
  <c r="N8" i="5"/>
  <c r="M8" i="5"/>
  <c r="L8" i="5"/>
  <c r="K8" i="5"/>
  <c r="J8" i="5"/>
  <c r="I8" i="5"/>
  <c r="H8" i="5"/>
  <c r="G8" i="5"/>
  <c r="F8" i="5"/>
  <c r="C8" i="5"/>
  <c r="I8" i="4"/>
  <c r="Q7" i="5"/>
  <c r="P7" i="5"/>
  <c r="O7" i="5"/>
  <c r="N7" i="5"/>
  <c r="M7" i="5"/>
  <c r="L7" i="5"/>
  <c r="K7" i="5"/>
  <c r="J7" i="5"/>
  <c r="I7" i="5"/>
  <c r="H7" i="5"/>
  <c r="G7" i="5"/>
  <c r="F7" i="5"/>
  <c r="C7" i="5"/>
  <c r="I7" i="4"/>
  <c r="Q6" i="5"/>
  <c r="P6" i="5"/>
  <c r="O6" i="5"/>
  <c r="N6" i="5"/>
  <c r="M6" i="5"/>
  <c r="L6" i="5"/>
  <c r="K6" i="5"/>
  <c r="J6" i="5"/>
  <c r="I6" i="5"/>
  <c r="H6" i="5"/>
  <c r="G6" i="5"/>
  <c r="F6" i="5"/>
  <c r="C6" i="5"/>
  <c r="I6" i="4"/>
  <c r="Q181" i="5"/>
  <c r="P181" i="5"/>
  <c r="O181" i="5"/>
  <c r="N181" i="5"/>
  <c r="M181" i="5"/>
  <c r="L181" i="5"/>
  <c r="K181" i="5"/>
  <c r="J181" i="5"/>
  <c r="I181" i="5"/>
  <c r="H181" i="5"/>
  <c r="G181" i="5"/>
  <c r="F181" i="5"/>
  <c r="Q77" i="5"/>
  <c r="P77" i="5"/>
  <c r="O77" i="5"/>
  <c r="N77" i="5"/>
  <c r="M77" i="5"/>
  <c r="L77" i="5"/>
  <c r="K77" i="5"/>
  <c r="J77" i="5"/>
  <c r="I77" i="5"/>
  <c r="H77" i="5"/>
  <c r="G77" i="5"/>
  <c r="F77" i="5"/>
  <c r="Q64" i="5"/>
  <c r="P64" i="5"/>
  <c r="O64" i="5"/>
  <c r="N64" i="5"/>
  <c r="M64" i="5"/>
  <c r="L64" i="5"/>
  <c r="K64" i="5"/>
  <c r="J64" i="5"/>
  <c r="I64" i="5"/>
  <c r="H64" i="5"/>
  <c r="G64" i="5"/>
  <c r="F64" i="5"/>
  <c r="Q63" i="5"/>
  <c r="P63" i="5"/>
  <c r="O63" i="5"/>
  <c r="N63" i="5"/>
  <c r="M63" i="5"/>
  <c r="L63" i="5"/>
  <c r="K63" i="5"/>
  <c r="J63" i="5"/>
  <c r="I63" i="5"/>
  <c r="H63" i="5"/>
  <c r="G63" i="5"/>
  <c r="F63" i="5"/>
  <c r="Q62" i="5"/>
  <c r="P62" i="5"/>
  <c r="O62" i="5"/>
  <c r="N62" i="5"/>
  <c r="M62" i="5"/>
  <c r="L62" i="5"/>
  <c r="K62" i="5"/>
  <c r="J62" i="5"/>
  <c r="I62" i="5"/>
  <c r="H62" i="5"/>
  <c r="G62" i="5"/>
  <c r="F62" i="5"/>
  <c r="Q15" i="5"/>
  <c r="P15" i="5"/>
  <c r="O15" i="5"/>
  <c r="N15" i="5"/>
  <c r="M15" i="5"/>
  <c r="L15" i="5"/>
  <c r="K15" i="5"/>
  <c r="J15" i="5"/>
  <c r="I15" i="5"/>
  <c r="H15" i="5"/>
  <c r="G15" i="5"/>
  <c r="F15" i="5"/>
  <c r="Q14" i="5"/>
  <c r="P14" i="5"/>
  <c r="O14" i="5"/>
  <c r="N14" i="5"/>
  <c r="M14" i="5"/>
  <c r="L14" i="5"/>
  <c r="K14" i="5"/>
  <c r="J14" i="5"/>
  <c r="I14" i="5"/>
  <c r="H14" i="5"/>
  <c r="G14" i="5"/>
  <c r="F14" i="5"/>
  <c r="Q4" i="5"/>
  <c r="P4" i="5"/>
  <c r="O4" i="5"/>
  <c r="N4" i="5"/>
  <c r="M4" i="5"/>
  <c r="L4" i="5"/>
  <c r="K4" i="5"/>
  <c r="J4" i="5"/>
  <c r="I4" i="5"/>
  <c r="H4" i="5"/>
  <c r="G4" i="5"/>
  <c r="F4" i="5"/>
  <c r="A212" i="4"/>
  <c r="D212" i="4"/>
  <c r="A213" i="4"/>
  <c r="D213" i="4"/>
  <c r="J1" i="3"/>
  <c r="I19" i="11"/>
  <c r="I20" i="11"/>
  <c r="I21" i="11"/>
  <c r="I22" i="11"/>
  <c r="I23" i="11"/>
  <c r="I24" i="11"/>
  <c r="I25" i="11"/>
  <c r="I26" i="11"/>
  <c r="I27" i="11"/>
  <c r="I28" i="11"/>
  <c r="I29" i="11"/>
  <c r="I30"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444"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I478" i="11"/>
  <c r="I479" i="11"/>
  <c r="I480" i="11"/>
  <c r="I481" i="11"/>
  <c r="I482" i="11"/>
  <c r="I483" i="11"/>
  <c r="I484" i="11"/>
  <c r="I485" i="11"/>
  <c r="I486" i="11"/>
  <c r="I487" i="11"/>
  <c r="I488" i="11"/>
  <c r="I489" i="11"/>
  <c r="I490" i="11"/>
  <c r="I491" i="11"/>
  <c r="I492" i="11"/>
  <c r="I493" i="11"/>
  <c r="I494" i="11"/>
  <c r="I495" i="11"/>
  <c r="I496" i="11"/>
  <c r="I497" i="11"/>
  <c r="I498" i="11"/>
  <c r="I499" i="11"/>
  <c r="I500" i="11"/>
  <c r="I501" i="11"/>
  <c r="I502" i="11"/>
  <c r="I503" i="11"/>
  <c r="I504" i="11"/>
  <c r="I505" i="11"/>
  <c r="I506" i="11"/>
  <c r="I507" i="11"/>
  <c r="I508" i="11"/>
  <c r="I509" i="11"/>
  <c r="I510" i="11"/>
  <c r="I511" i="11"/>
  <c r="I512" i="11"/>
  <c r="I513" i="11"/>
  <c r="I514" i="11"/>
  <c r="I515" i="11"/>
  <c r="I516" i="11"/>
  <c r="I517" i="11"/>
  <c r="I518" i="11"/>
  <c r="I519" i="11"/>
  <c r="I520" i="11"/>
  <c r="I521" i="11"/>
  <c r="I522" i="11"/>
  <c r="I523" i="11"/>
  <c r="I524" i="11"/>
  <c r="I525" i="11"/>
  <c r="I526" i="11"/>
  <c r="I527" i="11"/>
  <c r="I528" i="11"/>
  <c r="I529" i="11"/>
  <c r="I530" i="11"/>
  <c r="I531" i="11"/>
  <c r="I532" i="11"/>
  <c r="I533" i="11"/>
  <c r="I534" i="11"/>
  <c r="I535" i="11"/>
  <c r="I536" i="11"/>
  <c r="I537" i="11"/>
  <c r="I538" i="11"/>
  <c r="I539" i="11"/>
  <c r="I540" i="11"/>
  <c r="I541" i="11"/>
  <c r="I542" i="11"/>
  <c r="I543" i="11"/>
  <c r="I544" i="11"/>
  <c r="I545" i="11"/>
  <c r="I546" i="11"/>
  <c r="I547" i="11"/>
  <c r="I548" i="11"/>
  <c r="I549" i="11"/>
  <c r="I550" i="11"/>
  <c r="I551" i="11"/>
  <c r="I552" i="11"/>
  <c r="I553" i="11"/>
  <c r="I554" i="11"/>
  <c r="I555" i="11"/>
  <c r="I556" i="11"/>
  <c r="I557" i="11"/>
  <c r="I558" i="11"/>
  <c r="I559" i="11"/>
  <c r="I560" i="11"/>
  <c r="I561" i="11"/>
  <c r="I562" i="11"/>
  <c r="I563" i="11"/>
  <c r="I564" i="11"/>
  <c r="I565" i="11"/>
  <c r="I566" i="11"/>
  <c r="I567" i="11"/>
  <c r="I568" i="11"/>
  <c r="I569" i="11"/>
  <c r="I570" i="11"/>
  <c r="I571" i="11"/>
  <c r="I572" i="11"/>
  <c r="I573" i="11"/>
  <c r="I574" i="11"/>
  <c r="I575" i="11"/>
  <c r="I576" i="11"/>
  <c r="I577" i="11"/>
  <c r="I578" i="11"/>
  <c r="I579" i="11"/>
  <c r="I580" i="11"/>
  <c r="I581" i="11"/>
  <c r="I582" i="11"/>
  <c r="I583" i="11"/>
  <c r="I584" i="11"/>
  <c r="I585" i="11"/>
  <c r="I586" i="11"/>
  <c r="I587" i="11"/>
  <c r="I588" i="11"/>
  <c r="I589" i="11"/>
  <c r="I590" i="11"/>
  <c r="I591" i="11"/>
  <c r="I592" i="11"/>
  <c r="I593" i="11"/>
  <c r="I594" i="11"/>
  <c r="I595" i="11"/>
  <c r="I596" i="11"/>
  <c r="I597" i="11"/>
  <c r="I598" i="11"/>
  <c r="I599" i="11"/>
  <c r="I600" i="11"/>
  <c r="I601" i="11"/>
  <c r="I602" i="11"/>
  <c r="I603" i="11"/>
  <c r="I604" i="11"/>
  <c r="I605" i="11"/>
  <c r="I606" i="11"/>
  <c r="I607" i="11"/>
  <c r="I608" i="11"/>
  <c r="I609" i="11"/>
  <c r="I610" i="11"/>
  <c r="I611" i="11"/>
  <c r="I612" i="11"/>
  <c r="I613" i="11"/>
  <c r="I614" i="11"/>
  <c r="I615" i="11"/>
  <c r="I616" i="11"/>
  <c r="I617" i="11"/>
  <c r="I618" i="11"/>
  <c r="I619" i="11"/>
  <c r="I620" i="11"/>
  <c r="I621" i="11"/>
  <c r="I622" i="11"/>
  <c r="I623" i="11"/>
  <c r="I624" i="11"/>
  <c r="I625" i="11"/>
  <c r="I626" i="11"/>
  <c r="I627" i="11"/>
  <c r="I628" i="11"/>
  <c r="I629" i="11"/>
  <c r="I630" i="11"/>
  <c r="I631" i="11"/>
  <c r="I632" i="11"/>
  <c r="I633" i="11"/>
  <c r="I634" i="11"/>
  <c r="I635" i="11"/>
  <c r="I636" i="11"/>
  <c r="I637" i="11"/>
  <c r="I638" i="11"/>
  <c r="I639" i="11"/>
  <c r="I640" i="11"/>
  <c r="I641" i="11"/>
  <c r="I642" i="11"/>
  <c r="I643" i="11"/>
  <c r="I644" i="11"/>
  <c r="I645" i="11"/>
  <c r="I646" i="11"/>
  <c r="I647" i="11"/>
  <c r="I648" i="11"/>
  <c r="I649" i="11"/>
  <c r="I650" i="11"/>
  <c r="I651" i="11"/>
  <c r="I652" i="11"/>
  <c r="I653" i="11"/>
  <c r="I654" i="11"/>
  <c r="I655" i="11"/>
  <c r="I656" i="11"/>
  <c r="I657" i="11"/>
  <c r="I658" i="11"/>
  <c r="I659" i="11"/>
  <c r="I660" i="11"/>
  <c r="I661" i="11"/>
  <c r="I662" i="11"/>
  <c r="I663" i="11"/>
  <c r="I664" i="11"/>
  <c r="I665" i="11"/>
  <c r="I666" i="11"/>
  <c r="I667" i="11"/>
  <c r="I668" i="11"/>
  <c r="I669" i="11"/>
  <c r="I670" i="11"/>
  <c r="I671" i="11"/>
  <c r="I672" i="11"/>
  <c r="I673" i="11"/>
  <c r="I674" i="11"/>
  <c r="I675" i="11"/>
  <c r="I676" i="11"/>
  <c r="I677" i="11"/>
  <c r="I678" i="11"/>
  <c r="I679" i="11"/>
  <c r="I680" i="11"/>
  <c r="I681" i="11"/>
  <c r="I682" i="11"/>
  <c r="I683" i="11"/>
  <c r="I684" i="11"/>
  <c r="I685" i="11"/>
  <c r="I686" i="11"/>
  <c r="I687" i="11"/>
  <c r="I688" i="11"/>
  <c r="I689" i="11"/>
  <c r="I690" i="11"/>
  <c r="I691" i="11"/>
  <c r="I692" i="11"/>
  <c r="I693" i="11"/>
  <c r="I694" i="11"/>
  <c r="I695" i="11"/>
  <c r="I696" i="11"/>
  <c r="I697" i="11"/>
  <c r="I698" i="11"/>
  <c r="I699" i="11"/>
  <c r="I700" i="11"/>
  <c r="I701" i="11"/>
  <c r="I702" i="11"/>
  <c r="I703" i="11"/>
  <c r="I704" i="11"/>
  <c r="I705" i="11"/>
  <c r="I706" i="11"/>
  <c r="I707" i="11"/>
  <c r="I708" i="11"/>
  <c r="I709" i="11"/>
  <c r="I710" i="11"/>
  <c r="I711" i="11"/>
  <c r="I712" i="11"/>
  <c r="I713" i="11"/>
  <c r="I714" i="11"/>
  <c r="I715" i="11"/>
  <c r="I716" i="11"/>
  <c r="I717" i="11"/>
  <c r="I718" i="11"/>
  <c r="I719" i="11"/>
  <c r="I720" i="11"/>
  <c r="I721" i="11"/>
  <c r="I722" i="11"/>
  <c r="I723" i="11"/>
  <c r="I724" i="11"/>
  <c r="I725" i="11"/>
  <c r="I726" i="11"/>
  <c r="I727" i="11"/>
  <c r="I728" i="11"/>
  <c r="I729" i="11"/>
  <c r="I730" i="11"/>
  <c r="I731" i="11"/>
  <c r="I732" i="11"/>
  <c r="I733" i="11"/>
  <c r="I734" i="11"/>
  <c r="I735" i="11"/>
  <c r="I736" i="11"/>
  <c r="I737" i="11"/>
  <c r="I738" i="11"/>
  <c r="I739" i="11"/>
  <c r="I740" i="11"/>
  <c r="I741" i="11"/>
  <c r="I742" i="11"/>
  <c r="I743" i="11"/>
  <c r="I744" i="11"/>
  <c r="I745" i="11"/>
  <c r="I746" i="11"/>
  <c r="I747" i="11"/>
  <c r="I748" i="11"/>
  <c r="I749" i="11"/>
  <c r="I750" i="11"/>
  <c r="I751" i="11"/>
  <c r="I752" i="11"/>
  <c r="I753" i="11"/>
  <c r="I754" i="11"/>
  <c r="I755" i="11"/>
  <c r="I756" i="11"/>
  <c r="I757" i="11"/>
  <c r="I758" i="11"/>
  <c r="I759" i="11"/>
  <c r="I760" i="11"/>
  <c r="I761" i="11"/>
  <c r="I762" i="11"/>
  <c r="I763" i="11"/>
  <c r="I764" i="11"/>
  <c r="I765" i="11"/>
  <c r="I766" i="11"/>
  <c r="I767" i="11"/>
  <c r="I768" i="11"/>
  <c r="I769" i="11"/>
  <c r="I770" i="11"/>
  <c r="I771" i="11"/>
  <c r="I772" i="11"/>
  <c r="I773" i="11"/>
  <c r="I774" i="11"/>
  <c r="I775" i="11"/>
  <c r="I776" i="11"/>
  <c r="I777" i="11"/>
  <c r="I778" i="11"/>
  <c r="I779" i="11"/>
  <c r="I780" i="11"/>
  <c r="I781" i="11"/>
  <c r="I782" i="11"/>
  <c r="I783" i="11"/>
  <c r="I784" i="11"/>
  <c r="I785" i="11"/>
  <c r="I786" i="11"/>
  <c r="I787" i="11"/>
  <c r="I788" i="11"/>
  <c r="I789" i="11"/>
  <c r="I790" i="11"/>
  <c r="I791" i="11"/>
  <c r="I792" i="11"/>
  <c r="I793" i="11"/>
  <c r="I794" i="11"/>
  <c r="I795" i="11"/>
  <c r="I796" i="11"/>
  <c r="I797" i="11"/>
  <c r="I798" i="11"/>
  <c r="I799" i="11"/>
  <c r="I800" i="11"/>
  <c r="I801" i="11"/>
  <c r="I802" i="11"/>
  <c r="I803" i="11"/>
  <c r="I804" i="11"/>
  <c r="I805" i="11"/>
  <c r="I806" i="11"/>
  <c r="I807" i="11"/>
  <c r="I808" i="11"/>
  <c r="I809" i="11"/>
  <c r="I810" i="11"/>
  <c r="I811" i="11"/>
  <c r="I812" i="11"/>
  <c r="I813" i="11"/>
  <c r="I814" i="11"/>
  <c r="I815" i="11"/>
  <c r="I816" i="11"/>
  <c r="I817" i="11"/>
  <c r="I818" i="11"/>
  <c r="I819" i="11"/>
  <c r="I820" i="11"/>
  <c r="I821" i="11"/>
  <c r="I822" i="11"/>
  <c r="I823" i="11"/>
  <c r="I824" i="11"/>
  <c r="I825" i="11"/>
  <c r="I826" i="11"/>
  <c r="I827" i="11"/>
  <c r="I828" i="11"/>
  <c r="I829" i="11"/>
  <c r="I830" i="11"/>
  <c r="I831" i="11"/>
  <c r="I832" i="11"/>
  <c r="I833" i="11"/>
  <c r="I834" i="11"/>
  <c r="I835" i="11"/>
  <c r="I836" i="11"/>
  <c r="I837" i="11"/>
  <c r="I838" i="11"/>
  <c r="I839" i="11"/>
  <c r="I840" i="11"/>
  <c r="I841" i="11"/>
  <c r="I842" i="11"/>
  <c r="I843" i="11"/>
  <c r="I844" i="11"/>
  <c r="I845" i="11"/>
  <c r="I846" i="11"/>
  <c r="I847" i="11"/>
  <c r="I848" i="11"/>
  <c r="I849" i="11"/>
  <c r="I850" i="11"/>
  <c r="I851" i="11"/>
  <c r="I852" i="11"/>
  <c r="I853" i="11"/>
  <c r="I854" i="11"/>
  <c r="I855" i="11"/>
  <c r="I856" i="11"/>
  <c r="I857" i="11"/>
  <c r="I858" i="11"/>
  <c r="I859" i="11"/>
  <c r="I860" i="11"/>
  <c r="I861" i="11"/>
  <c r="I862" i="11"/>
  <c r="I863" i="11"/>
  <c r="I864" i="11"/>
  <c r="I865" i="11"/>
  <c r="I866" i="11"/>
  <c r="I867" i="11"/>
  <c r="I868" i="11"/>
  <c r="I869" i="11"/>
  <c r="I870" i="11"/>
  <c r="I871" i="11"/>
  <c r="I872" i="11"/>
  <c r="I873" i="11"/>
  <c r="I874" i="11"/>
  <c r="I875" i="11"/>
  <c r="I876" i="11"/>
  <c r="I877" i="11"/>
  <c r="I878" i="11"/>
  <c r="I879" i="11"/>
  <c r="I880" i="11"/>
  <c r="I881" i="11"/>
  <c r="I882" i="11"/>
  <c r="I883" i="11"/>
  <c r="I884" i="11"/>
  <c r="I885" i="11"/>
  <c r="I886" i="11"/>
  <c r="I887" i="11"/>
  <c r="I888" i="11"/>
  <c r="I889" i="11"/>
  <c r="I890" i="11"/>
  <c r="I891" i="11"/>
  <c r="I892" i="11"/>
  <c r="I893" i="11"/>
  <c r="I894" i="11"/>
  <c r="I895" i="11"/>
  <c r="I896" i="11"/>
  <c r="I897" i="11"/>
  <c r="I898" i="11"/>
  <c r="I899" i="11"/>
  <c r="I900" i="11"/>
  <c r="I901" i="11"/>
  <c r="I902" i="11"/>
  <c r="I903" i="11"/>
  <c r="I904" i="11"/>
  <c r="I905" i="11"/>
  <c r="I906" i="11"/>
  <c r="I907" i="11"/>
  <c r="I908" i="11"/>
  <c r="I909" i="11"/>
  <c r="I910" i="11"/>
  <c r="I911" i="11"/>
  <c r="I912" i="11"/>
  <c r="I913" i="11"/>
  <c r="I914" i="11"/>
  <c r="I915" i="11"/>
  <c r="I916" i="11"/>
  <c r="I917" i="11"/>
  <c r="I918" i="11"/>
  <c r="I919" i="11"/>
  <c r="I920" i="11"/>
  <c r="I921" i="11"/>
  <c r="I922" i="11"/>
  <c r="I923" i="11"/>
  <c r="I924" i="11"/>
  <c r="I925" i="11"/>
  <c r="I926" i="11"/>
  <c r="I927" i="11"/>
  <c r="I928" i="11"/>
  <c r="I929" i="11"/>
  <c r="I930" i="11"/>
  <c r="I931" i="11"/>
  <c r="I932" i="11"/>
  <c r="I933" i="11"/>
  <c r="I934" i="11"/>
  <c r="I935" i="11"/>
  <c r="I936" i="11"/>
  <c r="I937" i="11"/>
  <c r="I938" i="11"/>
  <c r="I939" i="11"/>
  <c r="I940" i="11"/>
  <c r="I941" i="11"/>
  <c r="I942" i="11"/>
  <c r="I943" i="11"/>
  <c r="I944" i="11"/>
  <c r="I945" i="11"/>
  <c r="I946" i="11"/>
  <c r="I947" i="11"/>
  <c r="I948" i="11"/>
  <c r="I949" i="11"/>
  <c r="I950" i="11"/>
  <c r="I951" i="11"/>
  <c r="I952" i="11"/>
  <c r="I953" i="11"/>
  <c r="I954" i="11"/>
  <c r="I955" i="11"/>
  <c r="I956" i="11"/>
  <c r="I957" i="11"/>
  <c r="I958" i="11"/>
  <c r="I959" i="11"/>
  <c r="I960" i="11"/>
  <c r="I961" i="11"/>
  <c r="I962" i="11"/>
  <c r="I963" i="11"/>
  <c r="I964" i="11"/>
  <c r="I965" i="11"/>
  <c r="I966" i="11"/>
  <c r="I967" i="11"/>
  <c r="I968" i="11"/>
  <c r="I969" i="11"/>
  <c r="I970" i="11"/>
  <c r="I971" i="11"/>
  <c r="I972" i="11"/>
  <c r="I973" i="11"/>
  <c r="I974" i="11"/>
  <c r="I975" i="11"/>
  <c r="I976" i="11"/>
  <c r="I977" i="11"/>
  <c r="I978" i="11"/>
  <c r="I979" i="11"/>
  <c r="I980" i="11"/>
  <c r="I981" i="11"/>
  <c r="I982" i="11"/>
  <c r="I983" i="11"/>
  <c r="I984" i="11"/>
  <c r="I985" i="11"/>
  <c r="I986" i="11"/>
  <c r="I987" i="11"/>
  <c r="I988" i="11"/>
  <c r="I989" i="11"/>
  <c r="I990" i="11"/>
  <c r="I991" i="11"/>
  <c r="I992" i="11"/>
  <c r="I993" i="11"/>
  <c r="I994" i="11"/>
  <c r="I995" i="11"/>
  <c r="I996" i="11"/>
  <c r="I997" i="11"/>
  <c r="I998" i="11"/>
  <c r="I999" i="11"/>
  <c r="I1000" i="11"/>
  <c r="I1001" i="11"/>
  <c r="I1002" i="11"/>
  <c r="I1003" i="11"/>
  <c r="I1004" i="11"/>
  <c r="I1005" i="11"/>
  <c r="I1006" i="11"/>
  <c r="I1007" i="11"/>
  <c r="I1008" i="11"/>
  <c r="I1009" i="11"/>
  <c r="I1010" i="11"/>
  <c r="I1011" i="11"/>
  <c r="I1012" i="11"/>
  <c r="I1013" i="11"/>
  <c r="I1014" i="11"/>
  <c r="I1015" i="11"/>
  <c r="I1016" i="11"/>
  <c r="I1017" i="11"/>
  <c r="I1018" i="11"/>
  <c r="I1019" i="11"/>
  <c r="I1020" i="11"/>
  <c r="I1021" i="11"/>
  <c r="I1022" i="11"/>
  <c r="I1023" i="11"/>
  <c r="I1024" i="11"/>
  <c r="I1025" i="11"/>
  <c r="I1026" i="11"/>
  <c r="I1027" i="11"/>
  <c r="I1028" i="11"/>
  <c r="I1029" i="11"/>
  <c r="I1030" i="11"/>
  <c r="I1031" i="11"/>
  <c r="I1032" i="11"/>
  <c r="I1033" i="11"/>
  <c r="I1034" i="11"/>
  <c r="I1035" i="11"/>
  <c r="I1036" i="11"/>
  <c r="I1037" i="11"/>
  <c r="I1038" i="11"/>
  <c r="I1039" i="11"/>
  <c r="I1040" i="11"/>
  <c r="I1041" i="11"/>
  <c r="I1042" i="11"/>
  <c r="I1043" i="11"/>
  <c r="I1044" i="11"/>
  <c r="I1045" i="11"/>
  <c r="I1046" i="11"/>
  <c r="I1047" i="11"/>
  <c r="I1048" i="11"/>
  <c r="I1049" i="11"/>
  <c r="I1050" i="11"/>
  <c r="I1051" i="11"/>
  <c r="I1052" i="11"/>
  <c r="I1053" i="11"/>
  <c r="I1054" i="11"/>
  <c r="I1055" i="11"/>
  <c r="I1056" i="11"/>
  <c r="I1057" i="11"/>
  <c r="I1058" i="11"/>
  <c r="I1059" i="11"/>
  <c r="I1060" i="11"/>
  <c r="I1061" i="11"/>
  <c r="I1062" i="11"/>
  <c r="I1063" i="11"/>
  <c r="I1064" i="11"/>
  <c r="I1065" i="11"/>
  <c r="I1066" i="11"/>
  <c r="I1067" i="11"/>
  <c r="I1068" i="11"/>
  <c r="I1069" i="11"/>
  <c r="I1070" i="11"/>
  <c r="I1071" i="11"/>
  <c r="I1072" i="11"/>
  <c r="I1073" i="11"/>
  <c r="I1074" i="11"/>
  <c r="I1075" i="11"/>
  <c r="I1076" i="11"/>
  <c r="I1077" i="11"/>
  <c r="I1078" i="11"/>
  <c r="I1079" i="11"/>
  <c r="I1080" i="11"/>
  <c r="I1081" i="11"/>
  <c r="I1082" i="11"/>
  <c r="I1083" i="11"/>
  <c r="I1084" i="11"/>
  <c r="I1085" i="11"/>
  <c r="I1086" i="11"/>
  <c r="I1087" i="11"/>
  <c r="I1088" i="11"/>
  <c r="I1089" i="11"/>
  <c r="I1090" i="11"/>
  <c r="I1091" i="11"/>
  <c r="I1092" i="11"/>
  <c r="I1093" i="11"/>
  <c r="I1094" i="11"/>
  <c r="I1095" i="11"/>
  <c r="I1096" i="11"/>
  <c r="I1097" i="11"/>
  <c r="I1098" i="11"/>
  <c r="I1099" i="11"/>
  <c r="I1100" i="11"/>
  <c r="I1101" i="11"/>
  <c r="I1102" i="11"/>
  <c r="I1103" i="11"/>
  <c r="I1104" i="11"/>
  <c r="I1105" i="11"/>
  <c r="I1106" i="11"/>
  <c r="I1107" i="11"/>
  <c r="I1108" i="11"/>
  <c r="I1109" i="11"/>
  <c r="I1110" i="11"/>
  <c r="I1111" i="11"/>
  <c r="I1112" i="11"/>
  <c r="I1113" i="11"/>
  <c r="I1114" i="11"/>
  <c r="I1115" i="11"/>
  <c r="I1116" i="11"/>
  <c r="I1117" i="11"/>
  <c r="I1118" i="11"/>
  <c r="I1119" i="11"/>
  <c r="I1120" i="11"/>
  <c r="I1121" i="11"/>
  <c r="I1122" i="11"/>
  <c r="I1123" i="11"/>
  <c r="I1124" i="11"/>
  <c r="I1125" i="11"/>
  <c r="I1126" i="11"/>
  <c r="I1127" i="11"/>
  <c r="I1128" i="11"/>
  <c r="I1129" i="11"/>
  <c r="I1130" i="11"/>
  <c r="I1131" i="11"/>
  <c r="I1132" i="11"/>
  <c r="I1133" i="11"/>
  <c r="I1134" i="11"/>
  <c r="I1135" i="11"/>
  <c r="I1136" i="11"/>
  <c r="I1137" i="11"/>
  <c r="I1138" i="11"/>
  <c r="I1139" i="11"/>
  <c r="I1140" i="11"/>
  <c r="I1141" i="11"/>
  <c r="I1142" i="11"/>
  <c r="I1143" i="11"/>
  <c r="I1144" i="11"/>
  <c r="I1145" i="11"/>
  <c r="I1146" i="11"/>
  <c r="I1147" i="11"/>
  <c r="I1148" i="11"/>
  <c r="I1149" i="11"/>
  <c r="I1150" i="11"/>
  <c r="I1151" i="11"/>
  <c r="I1152" i="11"/>
  <c r="I1153" i="11"/>
  <c r="I1154" i="11"/>
  <c r="I1155" i="11"/>
  <c r="I1156" i="11"/>
  <c r="I1157" i="11"/>
  <c r="I1158" i="11"/>
  <c r="I1159" i="11"/>
  <c r="I1160" i="11"/>
  <c r="I1161" i="11"/>
  <c r="I1162" i="11"/>
  <c r="I1163" i="11"/>
  <c r="I1164" i="11"/>
  <c r="I1165" i="11"/>
  <c r="I1166" i="11"/>
  <c r="I1167" i="11"/>
  <c r="I1168" i="11"/>
  <c r="I1169" i="11"/>
  <c r="I1170" i="11"/>
  <c r="I1171" i="11"/>
  <c r="I1172" i="11"/>
  <c r="I1173" i="11"/>
  <c r="I1174" i="11"/>
  <c r="I1175" i="11"/>
  <c r="I1176" i="11"/>
  <c r="I1177" i="11"/>
  <c r="I1178" i="11"/>
  <c r="I1179" i="11"/>
  <c r="I1180" i="11"/>
  <c r="I1181" i="11"/>
  <c r="I1182" i="11"/>
  <c r="I1183" i="11"/>
  <c r="I1184" i="11"/>
  <c r="I1185" i="11"/>
  <c r="I1186" i="11"/>
  <c r="I1187" i="11"/>
  <c r="I1188" i="11"/>
  <c r="I1189" i="11"/>
  <c r="I1190" i="11"/>
  <c r="I1191" i="11"/>
  <c r="I1192" i="11"/>
  <c r="I1193" i="11"/>
  <c r="I1194" i="11"/>
  <c r="I1195" i="11"/>
  <c r="I1196" i="11"/>
  <c r="I1197" i="11"/>
  <c r="I1198" i="11"/>
  <c r="I1199" i="11"/>
  <c r="I1200" i="11"/>
  <c r="I1201" i="11"/>
  <c r="I1202" i="11"/>
  <c r="I1203" i="11"/>
  <c r="I1204" i="11"/>
  <c r="I1205" i="11"/>
  <c r="I1206" i="11"/>
  <c r="I1207" i="11"/>
  <c r="I1208" i="11"/>
  <c r="I1209" i="11"/>
  <c r="I1210" i="11"/>
  <c r="I1211" i="11"/>
  <c r="I1212" i="11"/>
  <c r="I1213" i="11"/>
  <c r="I1214" i="11"/>
  <c r="I1215" i="11"/>
  <c r="I1216" i="11"/>
  <c r="I1217" i="11"/>
  <c r="I1218" i="11"/>
  <c r="I1219" i="11"/>
  <c r="I1220" i="11"/>
  <c r="I1221" i="11"/>
  <c r="I1222" i="11"/>
  <c r="I1223" i="11"/>
  <c r="I1224" i="11"/>
  <c r="I1225" i="11"/>
  <c r="I1226" i="11"/>
  <c r="I1227" i="11"/>
  <c r="I1228" i="11"/>
  <c r="I1229" i="11"/>
  <c r="I1230" i="11"/>
  <c r="I1231" i="11"/>
  <c r="I1232" i="11"/>
  <c r="I1233" i="11"/>
  <c r="I1234" i="11"/>
  <c r="I1235" i="11"/>
  <c r="I1236" i="11"/>
  <c r="I1237" i="11"/>
  <c r="I1238" i="11"/>
  <c r="I1239" i="11"/>
  <c r="I1240" i="11"/>
  <c r="I1241" i="11"/>
  <c r="I1242" i="11"/>
  <c r="I1243" i="11"/>
  <c r="I1244" i="11"/>
  <c r="I1245" i="11"/>
  <c r="I1246" i="11"/>
  <c r="I1247" i="11"/>
  <c r="I1248" i="11"/>
  <c r="I1249" i="11"/>
  <c r="I1250" i="11"/>
  <c r="I1251" i="11"/>
  <c r="I1252" i="11"/>
  <c r="I1253" i="11"/>
  <c r="I1254" i="11"/>
  <c r="I1255" i="11"/>
  <c r="I1256" i="11"/>
  <c r="I1257" i="11"/>
  <c r="I1258" i="11"/>
  <c r="I1259" i="11"/>
  <c r="I1260" i="11"/>
  <c r="I1261" i="11"/>
  <c r="I1262" i="11"/>
  <c r="I1263" i="11"/>
  <c r="I1264" i="11"/>
  <c r="I1265" i="11"/>
  <c r="I1266" i="11"/>
  <c r="I1267" i="11"/>
  <c r="I1268" i="11"/>
  <c r="I1269" i="11"/>
  <c r="I1270" i="11"/>
  <c r="I1271" i="11"/>
  <c r="I1272" i="11"/>
  <c r="I1273" i="11"/>
  <c r="I1274" i="11"/>
  <c r="I1275" i="11"/>
  <c r="I1276" i="11"/>
  <c r="I1277" i="11"/>
  <c r="I1278" i="11"/>
  <c r="I1279" i="11"/>
  <c r="I1280" i="11"/>
  <c r="I1281" i="11"/>
  <c r="I1282" i="11"/>
  <c r="I1283" i="11"/>
  <c r="I1284" i="11"/>
  <c r="I1285" i="11"/>
  <c r="I1286" i="11"/>
  <c r="I1287" i="11"/>
  <c r="I1288" i="11"/>
  <c r="I1289" i="11"/>
  <c r="I1290" i="11"/>
  <c r="I1291" i="11"/>
  <c r="I1292" i="11"/>
  <c r="I1293" i="11"/>
  <c r="I1294" i="11"/>
  <c r="I1295" i="11"/>
  <c r="I1296" i="11"/>
  <c r="I1297" i="11"/>
  <c r="I1298" i="11"/>
  <c r="I1299" i="11"/>
  <c r="I1300" i="11"/>
  <c r="I1301" i="11"/>
  <c r="I1302" i="11"/>
  <c r="I1303" i="11"/>
  <c r="I1304" i="11"/>
  <c r="I1305" i="11"/>
  <c r="I1306" i="11"/>
  <c r="I1307" i="11"/>
  <c r="I1308" i="11"/>
  <c r="I1309" i="11"/>
  <c r="I1310" i="11"/>
  <c r="I1311" i="11"/>
  <c r="I1312" i="11"/>
  <c r="I1313" i="11"/>
  <c r="I1314" i="11"/>
  <c r="I1315" i="11"/>
  <c r="I1316" i="11"/>
  <c r="I1317" i="11"/>
  <c r="I1318" i="11"/>
  <c r="I1319" i="11"/>
  <c r="I1320" i="11"/>
  <c r="I1321" i="11"/>
  <c r="I1322" i="11"/>
  <c r="I1323" i="11"/>
  <c r="I1324" i="11"/>
  <c r="I1325" i="11"/>
  <c r="I1326" i="11"/>
  <c r="I1327" i="11"/>
  <c r="I1328" i="11"/>
  <c r="I1329" i="11"/>
  <c r="I1330" i="11"/>
  <c r="I1331" i="11"/>
  <c r="I1332" i="11"/>
  <c r="I1333" i="11"/>
  <c r="I1334" i="11"/>
  <c r="I1335" i="11"/>
  <c r="I1336" i="11"/>
  <c r="I1337" i="11"/>
  <c r="I1338" i="11"/>
  <c r="I1339" i="11"/>
  <c r="I1340" i="11"/>
  <c r="I1341" i="11"/>
  <c r="I1342" i="11"/>
  <c r="I1343" i="11"/>
  <c r="I1344" i="11"/>
  <c r="I1345" i="11"/>
  <c r="I1346" i="11"/>
  <c r="I1347" i="11"/>
  <c r="I1348" i="11"/>
  <c r="I1349" i="11"/>
  <c r="I1350" i="11"/>
  <c r="I1351" i="11"/>
  <c r="I1352" i="11"/>
  <c r="I1353" i="11"/>
  <c r="I1354" i="11"/>
  <c r="I1355" i="11"/>
  <c r="I1356" i="11"/>
  <c r="I1357" i="11"/>
  <c r="I1358" i="11"/>
  <c r="I1359" i="11"/>
  <c r="I1360" i="11"/>
  <c r="I1361" i="11"/>
  <c r="I1362" i="11"/>
  <c r="I1363" i="11"/>
  <c r="I1364" i="11"/>
  <c r="I1365" i="11"/>
  <c r="I1366" i="11"/>
  <c r="I1367" i="11"/>
  <c r="I1368" i="11"/>
  <c r="I1369" i="11"/>
  <c r="I1370" i="11"/>
  <c r="I1371" i="11"/>
  <c r="I1372" i="11"/>
  <c r="I1373" i="11"/>
  <c r="I1374" i="11"/>
  <c r="I1375" i="11"/>
  <c r="I1376" i="11"/>
  <c r="I1377" i="11"/>
  <c r="I1378" i="11"/>
  <c r="I1379" i="11"/>
  <c r="I1380" i="11"/>
  <c r="I1381" i="11"/>
  <c r="I1382" i="11"/>
  <c r="I1383" i="11"/>
  <c r="I1384" i="11"/>
  <c r="I1385" i="11"/>
  <c r="I1386" i="11"/>
  <c r="I1387" i="11"/>
  <c r="I1388" i="11"/>
  <c r="I1389" i="11"/>
  <c r="I1390" i="11"/>
  <c r="I1391" i="11"/>
  <c r="I1392" i="11"/>
  <c r="I1393" i="11"/>
  <c r="I1394" i="11"/>
  <c r="I1395" i="11"/>
  <c r="I1396" i="11"/>
  <c r="I1397" i="11"/>
  <c r="I1398" i="11"/>
  <c r="I1399" i="11"/>
  <c r="I1400" i="11"/>
  <c r="I1401" i="11"/>
  <c r="I1402" i="11"/>
  <c r="I1403" i="11"/>
  <c r="I1404" i="11"/>
  <c r="I1405" i="11"/>
  <c r="I1406" i="11"/>
  <c r="I1407" i="11"/>
  <c r="I1408" i="11"/>
  <c r="I1409" i="11"/>
  <c r="I1410" i="11"/>
  <c r="I1411" i="11"/>
  <c r="I1412" i="11"/>
  <c r="I1413" i="11"/>
  <c r="I1414" i="11"/>
  <c r="I1415" i="11"/>
  <c r="I1416" i="11"/>
  <c r="I1417" i="11"/>
  <c r="I1418" i="11"/>
  <c r="I1419" i="11"/>
  <c r="I1420" i="11"/>
  <c r="I1421" i="11"/>
  <c r="I1422" i="11"/>
  <c r="I1423" i="11"/>
  <c r="I1424" i="11"/>
  <c r="I1425" i="11"/>
  <c r="I1426" i="11"/>
  <c r="I1427" i="11"/>
  <c r="I1428" i="11"/>
  <c r="I1429" i="11"/>
  <c r="I1430" i="11"/>
  <c r="I1431" i="11"/>
  <c r="I1432" i="11"/>
  <c r="I1433" i="11"/>
  <c r="I1434" i="11"/>
  <c r="I1435" i="11"/>
  <c r="I1436" i="11"/>
  <c r="I1437" i="11"/>
  <c r="I1438" i="11"/>
  <c r="I1439" i="11"/>
  <c r="I1440" i="11"/>
  <c r="I1441" i="11"/>
  <c r="I1442" i="11"/>
  <c r="I1443" i="11"/>
  <c r="I1444" i="11"/>
  <c r="I1445" i="11"/>
  <c r="I1446" i="11"/>
  <c r="I1447" i="11"/>
  <c r="I1448" i="11"/>
  <c r="I1449" i="11"/>
  <c r="I1450" i="11"/>
  <c r="I1451" i="11"/>
  <c r="I1452" i="11"/>
  <c r="I1453" i="11"/>
  <c r="I1454" i="11"/>
  <c r="I1455" i="11"/>
  <c r="I1456" i="11"/>
  <c r="I1457" i="11"/>
  <c r="I1458" i="11"/>
  <c r="I1459" i="11"/>
  <c r="I1460" i="11"/>
  <c r="I1461" i="11"/>
  <c r="I1462" i="11"/>
  <c r="I1463" i="11"/>
  <c r="I1464" i="11"/>
  <c r="I1465" i="11"/>
  <c r="I1466" i="11"/>
  <c r="I1467" i="11"/>
  <c r="I1468" i="11"/>
  <c r="I1469" i="11"/>
  <c r="I1470" i="11"/>
  <c r="I1471" i="11"/>
  <c r="I1472" i="11"/>
  <c r="I1473" i="11"/>
  <c r="I1474" i="11"/>
  <c r="I1475" i="11"/>
  <c r="I1476" i="11"/>
  <c r="I1477" i="11"/>
  <c r="I1478" i="11"/>
  <c r="I1479" i="11"/>
  <c r="I1480" i="11"/>
  <c r="I1481" i="11"/>
  <c r="I1482" i="11"/>
  <c r="I1483" i="11"/>
  <c r="I1484" i="11"/>
  <c r="I1485" i="11"/>
  <c r="I1486" i="11"/>
  <c r="I1487" i="11"/>
  <c r="I1488" i="11"/>
  <c r="I1489" i="11"/>
  <c r="I1490" i="11"/>
  <c r="I1491" i="11"/>
  <c r="I1492" i="11"/>
  <c r="I1493" i="11"/>
  <c r="I1494" i="11"/>
  <c r="I1495" i="11"/>
  <c r="I1496" i="11"/>
  <c r="I1497" i="11"/>
  <c r="I1498" i="11"/>
  <c r="I1499" i="11"/>
  <c r="I1500" i="11"/>
  <c r="I1501" i="11"/>
  <c r="I1502" i="11"/>
  <c r="I1503" i="11"/>
  <c r="I1504" i="11"/>
  <c r="I1505" i="11"/>
  <c r="I1506" i="11"/>
  <c r="I1507" i="11"/>
  <c r="I1508" i="11"/>
  <c r="I1509" i="11"/>
  <c r="I1510" i="11"/>
  <c r="I1511" i="11"/>
  <c r="I1512" i="11"/>
  <c r="I1513" i="11"/>
  <c r="I1514" i="11"/>
  <c r="I1515" i="11"/>
  <c r="I1516" i="11"/>
  <c r="I1517" i="11"/>
  <c r="I1518" i="11"/>
  <c r="I1519" i="11"/>
  <c r="I1520" i="11"/>
  <c r="I1521" i="11"/>
  <c r="I1522" i="11"/>
  <c r="I1523" i="11"/>
  <c r="I1524" i="11"/>
  <c r="I1525" i="11"/>
  <c r="I1526" i="11"/>
  <c r="I1527" i="11"/>
  <c r="I1528" i="11"/>
  <c r="I1529" i="11"/>
  <c r="I1530" i="11"/>
  <c r="I1531" i="11"/>
  <c r="I1532" i="11"/>
  <c r="I1533" i="11"/>
  <c r="I1534" i="11"/>
  <c r="I1535" i="11"/>
  <c r="I1536" i="11"/>
  <c r="I1537" i="11"/>
  <c r="I1538" i="11"/>
  <c r="I1539" i="11"/>
  <c r="I1540" i="11"/>
  <c r="I1541" i="11"/>
  <c r="I1542" i="11"/>
  <c r="I1543" i="11"/>
  <c r="I1544" i="11"/>
  <c r="I1545" i="11"/>
  <c r="I1546" i="11"/>
  <c r="I1547" i="11"/>
  <c r="I1548" i="11"/>
  <c r="I1549" i="11"/>
  <c r="I1550" i="11"/>
  <c r="I1551" i="11"/>
  <c r="I1552" i="11"/>
  <c r="I1553" i="11"/>
  <c r="I1554" i="11"/>
  <c r="I1555" i="11"/>
  <c r="I1556" i="11"/>
  <c r="I1557" i="11"/>
  <c r="I1558" i="11"/>
  <c r="I1559" i="11"/>
  <c r="I1560" i="11"/>
  <c r="I1561" i="11"/>
  <c r="I1562" i="11"/>
  <c r="I1563" i="11"/>
  <c r="I1564" i="11"/>
  <c r="I1565" i="11"/>
  <c r="I1566" i="11"/>
  <c r="I1567" i="11"/>
  <c r="I1568" i="11"/>
  <c r="I1569" i="11"/>
  <c r="I1570" i="11"/>
  <c r="I1571" i="11"/>
  <c r="I1572" i="11"/>
  <c r="I1573" i="11"/>
  <c r="I1574" i="11"/>
  <c r="I1575" i="11"/>
  <c r="I1576" i="11"/>
  <c r="I1577" i="11"/>
  <c r="I1578" i="11"/>
  <c r="I1579" i="11"/>
  <c r="I1580" i="11"/>
  <c r="I1581" i="11"/>
  <c r="I1582" i="11"/>
  <c r="I1583" i="11"/>
  <c r="I1584" i="11"/>
  <c r="I1585" i="11"/>
  <c r="I1586" i="11"/>
  <c r="I1587" i="11"/>
  <c r="I1588" i="11"/>
  <c r="I1589" i="11"/>
  <c r="I1590" i="11"/>
  <c r="I1591" i="11"/>
  <c r="I1592" i="11"/>
  <c r="I1593" i="11"/>
  <c r="I1594" i="11"/>
  <c r="I1595" i="11"/>
  <c r="I1596" i="11"/>
  <c r="I1597" i="11"/>
  <c r="I1598" i="11"/>
  <c r="I1599" i="11"/>
  <c r="I1600" i="11"/>
  <c r="I1601" i="11"/>
  <c r="I1602" i="11"/>
  <c r="I1603" i="11"/>
  <c r="I1604" i="11"/>
  <c r="I1605" i="11"/>
  <c r="I1606" i="11"/>
  <c r="I1607" i="11"/>
  <c r="I1608" i="11"/>
  <c r="I1609" i="11"/>
  <c r="I1610" i="11"/>
  <c r="I1611" i="11"/>
  <c r="I1612" i="11"/>
  <c r="I1613" i="11"/>
  <c r="I1614" i="11"/>
  <c r="I1615" i="11"/>
  <c r="I1616" i="11"/>
  <c r="I1617" i="11"/>
  <c r="I1618" i="11"/>
  <c r="I1619" i="11"/>
  <c r="I1620" i="11"/>
  <c r="I1621" i="11"/>
  <c r="I1622" i="11"/>
  <c r="I1623" i="11"/>
  <c r="I1624" i="11"/>
  <c r="I1625" i="11"/>
  <c r="I1626" i="11"/>
  <c r="I1627" i="11"/>
  <c r="I1628" i="11"/>
  <c r="I1629" i="11"/>
  <c r="I1630" i="11"/>
  <c r="I1631" i="11"/>
  <c r="I1632" i="11"/>
  <c r="I1633" i="11"/>
  <c r="I1634" i="11"/>
  <c r="I1635" i="11"/>
  <c r="I1636" i="11"/>
  <c r="I1637" i="11"/>
  <c r="I1638" i="11"/>
  <c r="I1639" i="11"/>
  <c r="I1640" i="11"/>
  <c r="I1641" i="11"/>
  <c r="I1642" i="11"/>
  <c r="I1643" i="11"/>
  <c r="I1644" i="11"/>
  <c r="I1645" i="11"/>
  <c r="I1646" i="11"/>
  <c r="I1647" i="11"/>
  <c r="I1648" i="11"/>
  <c r="I1649" i="11"/>
  <c r="I1650" i="11"/>
  <c r="I1651" i="11"/>
  <c r="I1652" i="11"/>
  <c r="I1653" i="11"/>
  <c r="I1654" i="11"/>
  <c r="I1655" i="11"/>
  <c r="I1656" i="11"/>
  <c r="I1657" i="11"/>
  <c r="I1658" i="11"/>
  <c r="I1659" i="11"/>
  <c r="I1660" i="11"/>
  <c r="I1661" i="11"/>
  <c r="I1662" i="11"/>
  <c r="I1663" i="11"/>
  <c r="I1664" i="11"/>
  <c r="I1665" i="11"/>
  <c r="I1666" i="11"/>
  <c r="I1667" i="11"/>
  <c r="I1668" i="11"/>
  <c r="I1669" i="11"/>
  <c r="I1670" i="11"/>
  <c r="I1671" i="11"/>
  <c r="I1672" i="11"/>
  <c r="I1673" i="11"/>
  <c r="I1674" i="11"/>
  <c r="I1675" i="11"/>
  <c r="I1676" i="11"/>
  <c r="I1677" i="11"/>
  <c r="I1678" i="11"/>
  <c r="I1679" i="11"/>
  <c r="I1680" i="11"/>
  <c r="I1681" i="11"/>
  <c r="I1682" i="11"/>
  <c r="I1683" i="11"/>
  <c r="I1684" i="11"/>
  <c r="I1685" i="11"/>
  <c r="I1686" i="11"/>
  <c r="I1687" i="11"/>
  <c r="I1688" i="11"/>
  <c r="I1689" i="11"/>
  <c r="I1690" i="11"/>
  <c r="I1691" i="11"/>
  <c r="I1692" i="11"/>
  <c r="I1693" i="11"/>
  <c r="I1694" i="11"/>
  <c r="I1695" i="11"/>
  <c r="I1696" i="11"/>
  <c r="I1697" i="11"/>
  <c r="I1698" i="11"/>
  <c r="I1699" i="11"/>
  <c r="I1700" i="11"/>
  <c r="I1701" i="11"/>
  <c r="I1702" i="11"/>
  <c r="I1703" i="11"/>
  <c r="I1704" i="11"/>
  <c r="I1705" i="11"/>
  <c r="I1706" i="11"/>
  <c r="I1707" i="11"/>
  <c r="I1708" i="11"/>
  <c r="I1709" i="11"/>
  <c r="I1710" i="11"/>
  <c r="I1711" i="11"/>
  <c r="I1712" i="11"/>
  <c r="I1713" i="11"/>
  <c r="I1714" i="11"/>
  <c r="I1715" i="11"/>
  <c r="I1716" i="11"/>
  <c r="I1717" i="11"/>
  <c r="I1718" i="11"/>
  <c r="I1719" i="11"/>
  <c r="I1720" i="11"/>
  <c r="I1721" i="11"/>
  <c r="I1722" i="11"/>
  <c r="I1723" i="11"/>
  <c r="I1724" i="11"/>
  <c r="I1725" i="11"/>
  <c r="I1726" i="11"/>
  <c r="I1727" i="11"/>
  <c r="I1728" i="11"/>
  <c r="I1729" i="11"/>
  <c r="I1730" i="11"/>
  <c r="I1731" i="11"/>
  <c r="I1732" i="11"/>
  <c r="I1733" i="11"/>
  <c r="I1734" i="11"/>
  <c r="I1735" i="11"/>
  <c r="I1736" i="11"/>
  <c r="I1737" i="11"/>
  <c r="I1738" i="11"/>
  <c r="I1739" i="11"/>
  <c r="I1740" i="11"/>
  <c r="I1741" i="11"/>
  <c r="I1742" i="11"/>
  <c r="I1743" i="11"/>
  <c r="I1744" i="11"/>
  <c r="I1745" i="11"/>
  <c r="I1746" i="11"/>
  <c r="I1747" i="11"/>
  <c r="I1748" i="11"/>
  <c r="I1749" i="11"/>
  <c r="I1750" i="11"/>
  <c r="I1751" i="11"/>
  <c r="I1752" i="11"/>
  <c r="I1753" i="11"/>
  <c r="I1754" i="11"/>
  <c r="I1755" i="11"/>
  <c r="I1756" i="11"/>
  <c r="I1757" i="11"/>
  <c r="I1758" i="11"/>
  <c r="I1759" i="11"/>
  <c r="I1760" i="11"/>
  <c r="I1761" i="11"/>
  <c r="I1762" i="11"/>
  <c r="I1763" i="11"/>
  <c r="I1764" i="11"/>
  <c r="I1765" i="11"/>
  <c r="I1766" i="11"/>
  <c r="I1767" i="11"/>
  <c r="I1768" i="11"/>
  <c r="I1769" i="11"/>
  <c r="I1770" i="11"/>
  <c r="I1771" i="11"/>
  <c r="I1772" i="11"/>
  <c r="I1773" i="11"/>
  <c r="I1774" i="11"/>
  <c r="I1775" i="11"/>
  <c r="I1776" i="11"/>
  <c r="I1777" i="11"/>
  <c r="I1778" i="11"/>
  <c r="I1779" i="11"/>
  <c r="I1780" i="11"/>
  <c r="I1781" i="11"/>
  <c r="I1782" i="11"/>
  <c r="I1783" i="11"/>
  <c r="I1784" i="11"/>
  <c r="I1785" i="11"/>
  <c r="I1786" i="11"/>
  <c r="I1787" i="11"/>
  <c r="I1788" i="11"/>
  <c r="I1789" i="11"/>
  <c r="I1790" i="11"/>
  <c r="I1791" i="11"/>
  <c r="I1792" i="11"/>
  <c r="I1793" i="11"/>
  <c r="I1794" i="11"/>
  <c r="I1795" i="11"/>
  <c r="I1796" i="11"/>
  <c r="I1797" i="11"/>
  <c r="I1798" i="11"/>
  <c r="I1799" i="11"/>
  <c r="I1800" i="11"/>
  <c r="I1801" i="11"/>
  <c r="I1802" i="11"/>
  <c r="I1803" i="11"/>
  <c r="I1804" i="11"/>
  <c r="I1805" i="11"/>
  <c r="I1806" i="11"/>
  <c r="I1807" i="11"/>
  <c r="I1808" i="11"/>
  <c r="I1809" i="11"/>
  <c r="I1810" i="11"/>
  <c r="I1811" i="11"/>
  <c r="I1812" i="11"/>
  <c r="I1813" i="11"/>
  <c r="I1814" i="11"/>
  <c r="I1815" i="11"/>
  <c r="I1816" i="11"/>
  <c r="I1817" i="11"/>
  <c r="I1818" i="11"/>
  <c r="I1819" i="11"/>
  <c r="I1820" i="11"/>
  <c r="I1821" i="11"/>
  <c r="I1822" i="11"/>
  <c r="I1823" i="11"/>
  <c r="I1824" i="11"/>
  <c r="I1825" i="11"/>
  <c r="I1826" i="11"/>
  <c r="I1827" i="11"/>
  <c r="I1828" i="11"/>
  <c r="I1829" i="11"/>
  <c r="I1830" i="11"/>
  <c r="I1831" i="11"/>
  <c r="I1832" i="11"/>
  <c r="I1833" i="11"/>
  <c r="I1834" i="11"/>
  <c r="I1835" i="11"/>
  <c r="I1836" i="11"/>
  <c r="I1837" i="11"/>
  <c r="I1838" i="11"/>
  <c r="I1839" i="11"/>
  <c r="I1840" i="11"/>
  <c r="I1841" i="11"/>
  <c r="I1842" i="11"/>
  <c r="I1843" i="11"/>
  <c r="I1844" i="11"/>
  <c r="I1845" i="11"/>
  <c r="I1846" i="11"/>
  <c r="I1847" i="11"/>
  <c r="I1848" i="11"/>
  <c r="I1849" i="11"/>
  <c r="I1850" i="11"/>
  <c r="I1851" i="11"/>
  <c r="I1852" i="11"/>
  <c r="I1853" i="11"/>
  <c r="I1854" i="11"/>
  <c r="I1855" i="11"/>
  <c r="I1856" i="11"/>
  <c r="I1857" i="11"/>
  <c r="I1858" i="11"/>
  <c r="I1859" i="11"/>
  <c r="I1860" i="11"/>
  <c r="I1861" i="11"/>
  <c r="I1862" i="11"/>
  <c r="I1863" i="11"/>
  <c r="I1864" i="11"/>
  <c r="I1865" i="11"/>
  <c r="I1866" i="11"/>
  <c r="I1867" i="11"/>
  <c r="I1868" i="11"/>
  <c r="I1869" i="11"/>
  <c r="I1870" i="11"/>
  <c r="I1871" i="11"/>
  <c r="I1872" i="11"/>
  <c r="I1873" i="11"/>
  <c r="I1874" i="11"/>
  <c r="I1875" i="11"/>
  <c r="I1876" i="11"/>
  <c r="I1877" i="11"/>
  <c r="I1878" i="11"/>
  <c r="I1879" i="11"/>
  <c r="I1880" i="11"/>
  <c r="I1881" i="11"/>
  <c r="I1882" i="11"/>
  <c r="I1883" i="11"/>
  <c r="I1884" i="11"/>
  <c r="I1885" i="11"/>
  <c r="I1886" i="11"/>
  <c r="I1887" i="11"/>
  <c r="I1888" i="11"/>
  <c r="I1889" i="11"/>
  <c r="I1890" i="11"/>
  <c r="I1891" i="11"/>
  <c r="I1892" i="11"/>
  <c r="I1893" i="11"/>
  <c r="I1894" i="11"/>
  <c r="I1895" i="11"/>
  <c r="I1896" i="11"/>
  <c r="I1897" i="11"/>
  <c r="I1898" i="11"/>
  <c r="I1899" i="11"/>
  <c r="I1900" i="11"/>
  <c r="I1901" i="11"/>
  <c r="I1902" i="11"/>
  <c r="I1903" i="11"/>
  <c r="I1904" i="11"/>
  <c r="I1905" i="11"/>
  <c r="I1906" i="11"/>
  <c r="I1907" i="11"/>
  <c r="I1908" i="11"/>
  <c r="I1909" i="11"/>
  <c r="I1910" i="11"/>
  <c r="I1911" i="11"/>
  <c r="I1912" i="11"/>
  <c r="I1913" i="11"/>
  <c r="I1914" i="11"/>
  <c r="I1915" i="11"/>
  <c r="I1916" i="11"/>
  <c r="I1917" i="11"/>
  <c r="I1918" i="11"/>
  <c r="I1919" i="11"/>
  <c r="I1920" i="11"/>
  <c r="I1921" i="11"/>
  <c r="I1922" i="11"/>
  <c r="I1923" i="11"/>
  <c r="I1924" i="11"/>
  <c r="I1925" i="11"/>
  <c r="I1926" i="11"/>
  <c r="I1927" i="11"/>
  <c r="I1928" i="11"/>
  <c r="I1929" i="11"/>
  <c r="I1930" i="11"/>
  <c r="I1931" i="11"/>
  <c r="I1932" i="11"/>
  <c r="I1933" i="11"/>
  <c r="I1934" i="11"/>
  <c r="I1935" i="11"/>
  <c r="I1936" i="11"/>
  <c r="I1937" i="11"/>
  <c r="I1938" i="11"/>
  <c r="I1939" i="11"/>
  <c r="I1940" i="11"/>
  <c r="I1941" i="11"/>
  <c r="I1942" i="11"/>
  <c r="I1943" i="11"/>
  <c r="I1944" i="11"/>
  <c r="I1945" i="11"/>
  <c r="I1946" i="11"/>
  <c r="I1947" i="11"/>
  <c r="I1948" i="11"/>
  <c r="I1949" i="11"/>
  <c r="I1950" i="11"/>
  <c r="I1951" i="11"/>
  <c r="I1952" i="11"/>
  <c r="I1953" i="11"/>
  <c r="I1954" i="11"/>
  <c r="I1955" i="11"/>
  <c r="I1956" i="11"/>
  <c r="I1957" i="11"/>
  <c r="I1958" i="11"/>
  <c r="I1959" i="11"/>
  <c r="I1960" i="11"/>
  <c r="I1961" i="11"/>
  <c r="I1962" i="11"/>
  <c r="I1963" i="11"/>
  <c r="I1964" i="11"/>
  <c r="I1965" i="11"/>
  <c r="I1966" i="11"/>
  <c r="I1967" i="11"/>
  <c r="I1968" i="11"/>
  <c r="I1969" i="11"/>
  <c r="I1970" i="11"/>
  <c r="I1971" i="11"/>
  <c r="I1972" i="11"/>
  <c r="I1973" i="11"/>
  <c r="I1974" i="11"/>
  <c r="I1975" i="11"/>
  <c r="I1976" i="11"/>
  <c r="I1977" i="11"/>
  <c r="I1978" i="11"/>
  <c r="I1979" i="11"/>
  <c r="I1980" i="11"/>
  <c r="I1981" i="11"/>
  <c r="I1982" i="11"/>
  <c r="I1983" i="11"/>
  <c r="I1984" i="11"/>
  <c r="I1985" i="11"/>
  <c r="I1986" i="11"/>
  <c r="I1987" i="11"/>
  <c r="I1988" i="11"/>
  <c r="I1989" i="11"/>
  <c r="I1990" i="11"/>
  <c r="I1991" i="11"/>
  <c r="I1992" i="11"/>
  <c r="I1993" i="11"/>
  <c r="I1994" i="11"/>
  <c r="I1995" i="11"/>
  <c r="I1996" i="11"/>
  <c r="I1997" i="11"/>
  <c r="I1998" i="11"/>
  <c r="I1999" i="11"/>
  <c r="I2000" i="11"/>
  <c r="I2001" i="11"/>
  <c r="I2002" i="11"/>
  <c r="I2003" i="11"/>
  <c r="I2004" i="11"/>
  <c r="I2005" i="11"/>
  <c r="I2006" i="11"/>
  <c r="I2007" i="11"/>
  <c r="I2008" i="11"/>
  <c r="I2009" i="11"/>
  <c r="I2010" i="11"/>
  <c r="I2011" i="11"/>
  <c r="I2012" i="11"/>
  <c r="I2013" i="11"/>
  <c r="I2014" i="11"/>
  <c r="I2015" i="11"/>
  <c r="I2016" i="11"/>
  <c r="I2017" i="11"/>
  <c r="I2018" i="11"/>
  <c r="I2019" i="11"/>
  <c r="I2020" i="11"/>
  <c r="I2021" i="11"/>
  <c r="I2022" i="11"/>
  <c r="I2023" i="11"/>
  <c r="I2024" i="11"/>
  <c r="I2025" i="11"/>
  <c r="I2026" i="11"/>
  <c r="I2027" i="11"/>
  <c r="I2028" i="11"/>
  <c r="I2029" i="11"/>
  <c r="I2030" i="11"/>
  <c r="I2031" i="11"/>
  <c r="I2032" i="11"/>
  <c r="I2033" i="11"/>
  <c r="I2034" i="11"/>
  <c r="I2035" i="11"/>
  <c r="I2036" i="11"/>
  <c r="I2037" i="11"/>
  <c r="I2038" i="11"/>
  <c r="I2039" i="11"/>
  <c r="I2040" i="11"/>
  <c r="I2041" i="11"/>
  <c r="I2042" i="11"/>
  <c r="I2043" i="11"/>
  <c r="I2044" i="11"/>
  <c r="I2045" i="11"/>
  <c r="I2046" i="11"/>
  <c r="I2047" i="11"/>
  <c r="I2048" i="11"/>
  <c r="I2049" i="11"/>
  <c r="I2050" i="11"/>
  <c r="I2051" i="11"/>
  <c r="I2052" i="11"/>
  <c r="I2053" i="11"/>
  <c r="I2054" i="11"/>
  <c r="I2055" i="11"/>
  <c r="I2056" i="11"/>
  <c r="I2057" i="11"/>
  <c r="I2058" i="11"/>
  <c r="I2059" i="11"/>
  <c r="I2060" i="11"/>
  <c r="I2061" i="11"/>
  <c r="I2062" i="11"/>
  <c r="I2063" i="11"/>
  <c r="I2064" i="11"/>
  <c r="I2065" i="11"/>
  <c r="I2066" i="11"/>
  <c r="I2067" i="11"/>
  <c r="I2068" i="11"/>
  <c r="I2069" i="11"/>
  <c r="I2070" i="11"/>
  <c r="I2071" i="11"/>
  <c r="I2072" i="11"/>
  <c r="I2073" i="11"/>
  <c r="I2074" i="11"/>
  <c r="I2075" i="11"/>
  <c r="I2076" i="11"/>
  <c r="I2077" i="11"/>
  <c r="I2078" i="11"/>
  <c r="I2079" i="11"/>
  <c r="I2080" i="11"/>
  <c r="I2081" i="11"/>
  <c r="I2082" i="11"/>
  <c r="I2083" i="11"/>
  <c r="I2084" i="11"/>
  <c r="I2085" i="11"/>
  <c r="I2086" i="11"/>
  <c r="I2087" i="11"/>
  <c r="I2088" i="11"/>
  <c r="I2089" i="11"/>
  <c r="I2090" i="11"/>
  <c r="I2091" i="11"/>
  <c r="I2092" i="11"/>
  <c r="I2093" i="11"/>
  <c r="I2094" i="11"/>
  <c r="I2095" i="11"/>
  <c r="I2096" i="11"/>
  <c r="I2097" i="11"/>
  <c r="I2098" i="11"/>
  <c r="I2099" i="11"/>
  <c r="I2100" i="11"/>
  <c r="I2101" i="11"/>
  <c r="I2102" i="11"/>
  <c r="I2103" i="11"/>
  <c r="I2104" i="11"/>
  <c r="I2105" i="11"/>
  <c r="I2106" i="11"/>
  <c r="I2107" i="11"/>
  <c r="I2108" i="11"/>
  <c r="I2109" i="11"/>
  <c r="I2110" i="11"/>
  <c r="I2111" i="11"/>
  <c r="I2112" i="11"/>
  <c r="I2113" i="11"/>
  <c r="I2114" i="11"/>
  <c r="I2115" i="11"/>
  <c r="I2116" i="11"/>
  <c r="I2117" i="11"/>
  <c r="I2118" i="11"/>
  <c r="I2119" i="11"/>
  <c r="I2120" i="11"/>
  <c r="I2121" i="11"/>
  <c r="I2122" i="11"/>
  <c r="I2123" i="11"/>
  <c r="I2124" i="11"/>
  <c r="I2125" i="11"/>
  <c r="I2126" i="11"/>
  <c r="I2127" i="11"/>
  <c r="I2128" i="11"/>
  <c r="I2129" i="11"/>
  <c r="I2130" i="11"/>
  <c r="I2131" i="11"/>
  <c r="I2132" i="11"/>
  <c r="I2133" i="11"/>
  <c r="I2134" i="11"/>
  <c r="I2135" i="11"/>
  <c r="I2136" i="11"/>
  <c r="I2137" i="11"/>
  <c r="I2138" i="11"/>
  <c r="I2139" i="11"/>
  <c r="I2140" i="11"/>
  <c r="I2141" i="11"/>
  <c r="I2142" i="11"/>
  <c r="I2143" i="11"/>
  <c r="I2144" i="11"/>
  <c r="I2145" i="11"/>
  <c r="I2146" i="11"/>
  <c r="I2147" i="11"/>
  <c r="I2148" i="11"/>
  <c r="I2149" i="11"/>
  <c r="I2150" i="11"/>
  <c r="I2151" i="11"/>
  <c r="I2152" i="11"/>
  <c r="I2153" i="11"/>
  <c r="I2154" i="11"/>
  <c r="I2155" i="11"/>
  <c r="I2156" i="11"/>
  <c r="I2157" i="11"/>
  <c r="I2158" i="11"/>
  <c r="I2159" i="11"/>
  <c r="I2160" i="11"/>
  <c r="I2161" i="11"/>
  <c r="I2162" i="11"/>
  <c r="I2163" i="11"/>
  <c r="I2164" i="11"/>
  <c r="I2165" i="11"/>
  <c r="I2166" i="11"/>
  <c r="I2167" i="11"/>
  <c r="I2168" i="11"/>
  <c r="I2169" i="11"/>
  <c r="I2170" i="11"/>
  <c r="I2171" i="11"/>
  <c r="I2172" i="11"/>
  <c r="I2173" i="11"/>
  <c r="I2174" i="11"/>
  <c r="I2175" i="11"/>
  <c r="I2176" i="11"/>
  <c r="I2177" i="11"/>
  <c r="I2178" i="11"/>
  <c r="I2179" i="11"/>
  <c r="I2180" i="11"/>
  <c r="I2181" i="11"/>
  <c r="I2182" i="11"/>
  <c r="I2183" i="11"/>
  <c r="I2184" i="11"/>
  <c r="I2185" i="11"/>
  <c r="I2186" i="11"/>
  <c r="I2187" i="11"/>
  <c r="I2188" i="11"/>
  <c r="I2189" i="11"/>
  <c r="I2190" i="11"/>
  <c r="I2191" i="11"/>
  <c r="I2192" i="11"/>
  <c r="I2193" i="11"/>
  <c r="I2194" i="11"/>
  <c r="I2195" i="11"/>
  <c r="I2196" i="11"/>
  <c r="I2197" i="11"/>
  <c r="I2198" i="11"/>
  <c r="I2199" i="11"/>
  <c r="I2200" i="11"/>
  <c r="I2201" i="11"/>
  <c r="I2202" i="11"/>
  <c r="I2203" i="11"/>
  <c r="I2204" i="11"/>
  <c r="I2205" i="11"/>
  <c r="I2206" i="11"/>
  <c r="I2207" i="11"/>
  <c r="I2208" i="11"/>
  <c r="I2209" i="11"/>
  <c r="I2210" i="11"/>
  <c r="I2211" i="11"/>
  <c r="I2212" i="11"/>
  <c r="I2213" i="11"/>
  <c r="I2214" i="11"/>
  <c r="I2215" i="11"/>
  <c r="I2216" i="11"/>
  <c r="I2217" i="11"/>
  <c r="I2218" i="11"/>
  <c r="I2219" i="11"/>
  <c r="I2220" i="11"/>
  <c r="I2221" i="11"/>
  <c r="I2222" i="11"/>
  <c r="I2223" i="11"/>
  <c r="I2224" i="11"/>
  <c r="I2225" i="11"/>
  <c r="I2226" i="11"/>
  <c r="I2227" i="11"/>
  <c r="I2228" i="11"/>
  <c r="I2229" i="11"/>
  <c r="I2230" i="11"/>
  <c r="I2231" i="11"/>
  <c r="I2232" i="11"/>
  <c r="I2233" i="11"/>
  <c r="I2234" i="11"/>
  <c r="I2235" i="11"/>
  <c r="I2236" i="11"/>
  <c r="I2237" i="11"/>
  <c r="I2238" i="11"/>
  <c r="I2239" i="11"/>
  <c r="I2240" i="11"/>
  <c r="I2241" i="11"/>
  <c r="I2242" i="11"/>
  <c r="I2243" i="11"/>
  <c r="I2244" i="11"/>
  <c r="I2245" i="11"/>
  <c r="I2246" i="11"/>
  <c r="I2247" i="11"/>
  <c r="I2248" i="11"/>
  <c r="I2249" i="11"/>
  <c r="I2250" i="11"/>
  <c r="I2251" i="11"/>
  <c r="I2252" i="11"/>
  <c r="I2253" i="11"/>
  <c r="I2254" i="11"/>
  <c r="I2255" i="11"/>
  <c r="I2256" i="11"/>
  <c r="I2257" i="11"/>
  <c r="I2258" i="11"/>
  <c r="I2259" i="11"/>
  <c r="I2260" i="11"/>
  <c r="I2261" i="11"/>
  <c r="I2262" i="11"/>
  <c r="I2263" i="11"/>
  <c r="I2264" i="11"/>
  <c r="I2265" i="11"/>
  <c r="I2266" i="11"/>
  <c r="I2267" i="11"/>
  <c r="I2268" i="11"/>
  <c r="I2269" i="11"/>
  <c r="I2270" i="11"/>
  <c r="I2271" i="11"/>
  <c r="I2272" i="11"/>
  <c r="I2273" i="11"/>
  <c r="I2274" i="11"/>
  <c r="I2275" i="11"/>
  <c r="I2276" i="11"/>
  <c r="I2277" i="11"/>
  <c r="I2278" i="11"/>
  <c r="I2279" i="11"/>
  <c r="I2280" i="11"/>
  <c r="I2281" i="11"/>
  <c r="I2282" i="11"/>
  <c r="I2283" i="11"/>
  <c r="I2284" i="11"/>
  <c r="I2285" i="11"/>
  <c r="I2286" i="11"/>
  <c r="I2287" i="11"/>
  <c r="I2288" i="11"/>
  <c r="I2289" i="11"/>
  <c r="I2290" i="11"/>
  <c r="I2291" i="11"/>
  <c r="I2292" i="11"/>
  <c r="I2293" i="11"/>
  <c r="I2294" i="11"/>
  <c r="I2295" i="11"/>
  <c r="I2296" i="11"/>
  <c r="I2297" i="11"/>
  <c r="I2298" i="11"/>
  <c r="I2299" i="11"/>
  <c r="I2300" i="11"/>
  <c r="I2301" i="11"/>
  <c r="I2302" i="11"/>
  <c r="I2303" i="11"/>
  <c r="I2304" i="11"/>
  <c r="I2305" i="11"/>
  <c r="I2306" i="11"/>
  <c r="I2307" i="11"/>
  <c r="I2308" i="11"/>
  <c r="I2309" i="11"/>
  <c r="I2310" i="11"/>
  <c r="I2311" i="11"/>
  <c r="I2312" i="11"/>
  <c r="I2313" i="11"/>
  <c r="I2314" i="11"/>
  <c r="I2315" i="11"/>
  <c r="I2316" i="11"/>
  <c r="I2317" i="11"/>
  <c r="I2318" i="11"/>
  <c r="I2319" i="11"/>
  <c r="I2320" i="11"/>
  <c r="I2321" i="11"/>
  <c r="I2322" i="11"/>
  <c r="I2323" i="11"/>
  <c r="I2324" i="11"/>
  <c r="I2325" i="11"/>
  <c r="I2326" i="11"/>
  <c r="I2327" i="11"/>
  <c r="I2328" i="11"/>
  <c r="I2329" i="11"/>
  <c r="I2330" i="11"/>
  <c r="I2331" i="11"/>
  <c r="I2332" i="11"/>
  <c r="I2333" i="11"/>
  <c r="I2334" i="11"/>
  <c r="I2335" i="11"/>
  <c r="I2336" i="11"/>
  <c r="I2337" i="11"/>
  <c r="I2338" i="11"/>
  <c r="I2339" i="11"/>
  <c r="I2340" i="11"/>
  <c r="I2341" i="11"/>
  <c r="I2342" i="11"/>
  <c r="I2343" i="11"/>
  <c r="I2344" i="11"/>
  <c r="I2345" i="11"/>
  <c r="I2346" i="11"/>
  <c r="I2347" i="11"/>
  <c r="I2348" i="11"/>
  <c r="I2349" i="11"/>
  <c r="I2350" i="11"/>
  <c r="I2351" i="11"/>
  <c r="I2352" i="11"/>
  <c r="I2353" i="11"/>
  <c r="I2354" i="11"/>
  <c r="I2355" i="11"/>
  <c r="I2356" i="11"/>
  <c r="I2357" i="11"/>
  <c r="I2358" i="11"/>
  <c r="I2359" i="11"/>
  <c r="I2360" i="11"/>
  <c r="I2361" i="11"/>
  <c r="I2362" i="11"/>
  <c r="I2363" i="11"/>
  <c r="I2364" i="11"/>
  <c r="I2365" i="11"/>
  <c r="I2366" i="11"/>
  <c r="I2367" i="11"/>
  <c r="I2368" i="11"/>
  <c r="I2369" i="11"/>
  <c r="I2370" i="11"/>
  <c r="I2371" i="11"/>
  <c r="I2372" i="11"/>
  <c r="I2373" i="11"/>
  <c r="I2374" i="11"/>
  <c r="I2375" i="11"/>
  <c r="I2376" i="11"/>
  <c r="I2377" i="11"/>
  <c r="I2378" i="11"/>
  <c r="I2379" i="11"/>
  <c r="I2380" i="11"/>
  <c r="I2381" i="11"/>
  <c r="I2382" i="11"/>
  <c r="I2383" i="11"/>
  <c r="I2384" i="11"/>
  <c r="I2385" i="11"/>
  <c r="I2386" i="11"/>
  <c r="I2387" i="11"/>
  <c r="I2388" i="11"/>
  <c r="I2389" i="11"/>
  <c r="I2390" i="11"/>
  <c r="I2391" i="11"/>
  <c r="I2392" i="11"/>
  <c r="I2393" i="11"/>
  <c r="I2394" i="11"/>
  <c r="I2395" i="11"/>
  <c r="I2396" i="11"/>
  <c r="I2397" i="11"/>
  <c r="I2398" i="11"/>
  <c r="I2399" i="11"/>
  <c r="I2400" i="11"/>
  <c r="I2401" i="11"/>
  <c r="I2402" i="11"/>
  <c r="I2403" i="11"/>
  <c r="I2404" i="11"/>
  <c r="I2405" i="11"/>
  <c r="I2406" i="11"/>
  <c r="I2407" i="11"/>
  <c r="I2408" i="11"/>
  <c r="I2409" i="11"/>
  <c r="I2410" i="11"/>
  <c r="I2411" i="11"/>
  <c r="I2412" i="11"/>
  <c r="I2413" i="11"/>
  <c r="I2414" i="11"/>
  <c r="I2415" i="11"/>
  <c r="I2416" i="11"/>
  <c r="I2417" i="11"/>
  <c r="I2418" i="11"/>
  <c r="I2419" i="11"/>
  <c r="I2420" i="11"/>
  <c r="I2421" i="11"/>
  <c r="I2422" i="11"/>
  <c r="I2423" i="11"/>
  <c r="I2424" i="11"/>
  <c r="I2425" i="11"/>
  <c r="I2426" i="11"/>
  <c r="I2427" i="11"/>
  <c r="I2428" i="11"/>
  <c r="I2429" i="11"/>
  <c r="I2430" i="11"/>
  <c r="I2431" i="11"/>
  <c r="I2432" i="11"/>
  <c r="I2433" i="11"/>
  <c r="I2434" i="11"/>
  <c r="I2435" i="11"/>
  <c r="I2436" i="11"/>
  <c r="I2437" i="11"/>
  <c r="I2438" i="11"/>
  <c r="I2439" i="11"/>
  <c r="I2440" i="11"/>
  <c r="I2441" i="11"/>
  <c r="I2442" i="11"/>
  <c r="I2443" i="11"/>
  <c r="I2444" i="11"/>
  <c r="I2445" i="11"/>
  <c r="I2446" i="11"/>
  <c r="I2447" i="11"/>
  <c r="I2448" i="11"/>
  <c r="I2449" i="11"/>
  <c r="I2450" i="11"/>
  <c r="I2451" i="11"/>
  <c r="I2452" i="11"/>
  <c r="I2453" i="11"/>
  <c r="I2454" i="11"/>
  <c r="I2455" i="11"/>
  <c r="I2456" i="11"/>
  <c r="I2457" i="11"/>
  <c r="I2458" i="11"/>
  <c r="I2459" i="11"/>
  <c r="I2460" i="11"/>
  <c r="I2461" i="11"/>
  <c r="I2462" i="11"/>
  <c r="I2463" i="11"/>
  <c r="I2464" i="11"/>
  <c r="I2465" i="11"/>
  <c r="I2466" i="11"/>
  <c r="I2467" i="11"/>
  <c r="I2468" i="11"/>
  <c r="I2469" i="11"/>
  <c r="I2470" i="11"/>
  <c r="I2471" i="11"/>
  <c r="I2472" i="11"/>
  <c r="I2473" i="11"/>
  <c r="I2474" i="11"/>
  <c r="I2475" i="11"/>
  <c r="I2476" i="11"/>
  <c r="I2477" i="11"/>
  <c r="I2478" i="11"/>
  <c r="I2479" i="11"/>
  <c r="I2480" i="11"/>
  <c r="I2481" i="11"/>
  <c r="I2482" i="11"/>
  <c r="I2483" i="11"/>
  <c r="I2484" i="11"/>
  <c r="I2485" i="11"/>
  <c r="I2486" i="11"/>
  <c r="I2487" i="11"/>
  <c r="I2488" i="11"/>
  <c r="I2489" i="11"/>
  <c r="I2490" i="11"/>
  <c r="I2491" i="11"/>
  <c r="I2492" i="11"/>
  <c r="I2493" i="11"/>
  <c r="I2494" i="11"/>
  <c r="I2495" i="11"/>
  <c r="I2496" i="11"/>
  <c r="I2497" i="11"/>
  <c r="I2498" i="11"/>
  <c r="I2499" i="11"/>
  <c r="I2500" i="11"/>
  <c r="I2501" i="11"/>
  <c r="I2502" i="11"/>
  <c r="I2503" i="11"/>
  <c r="I2504" i="11"/>
  <c r="I2505" i="11"/>
  <c r="I2506" i="11"/>
  <c r="I2507" i="11"/>
  <c r="I2508" i="11"/>
  <c r="I2509" i="11"/>
  <c r="I2510" i="11"/>
  <c r="I2511" i="11"/>
  <c r="I2512" i="11"/>
  <c r="I2513" i="11"/>
  <c r="I2514" i="11"/>
  <c r="I2515" i="11"/>
  <c r="I2516" i="11"/>
  <c r="I2517" i="11"/>
  <c r="I2518" i="11"/>
  <c r="I2519" i="11"/>
  <c r="I2520" i="11"/>
  <c r="I2521" i="11"/>
  <c r="I2522" i="11"/>
  <c r="I2523" i="11"/>
  <c r="I2524" i="11"/>
  <c r="I2525" i="11"/>
  <c r="I2526" i="11"/>
  <c r="I2527" i="11"/>
  <c r="I2528" i="11"/>
  <c r="I2529" i="11"/>
  <c r="I2530" i="11"/>
  <c r="I2531" i="11"/>
  <c r="I2532" i="11"/>
  <c r="I2533" i="11"/>
  <c r="I2534" i="11"/>
  <c r="I2535" i="11"/>
  <c r="I2536" i="11"/>
  <c r="I2537" i="11"/>
  <c r="I2538" i="11"/>
  <c r="I2539" i="11"/>
  <c r="I2540" i="11"/>
  <c r="I2541" i="11"/>
  <c r="I2542" i="11"/>
  <c r="I2543" i="11"/>
  <c r="I2544" i="11"/>
  <c r="I2545" i="11"/>
  <c r="I2546" i="11"/>
  <c r="I2547" i="11"/>
  <c r="I2548" i="11"/>
  <c r="I2549" i="11"/>
  <c r="I2550" i="11"/>
  <c r="I2551" i="11"/>
  <c r="I2552" i="11"/>
  <c r="I2553" i="11"/>
  <c r="I2554" i="11"/>
  <c r="I2555" i="11"/>
  <c r="I2556" i="11"/>
  <c r="I2557" i="11"/>
  <c r="I2558" i="11"/>
  <c r="I2559" i="11"/>
  <c r="I2560" i="11"/>
  <c r="I2561" i="11"/>
  <c r="I2562" i="11"/>
  <c r="I2563" i="11"/>
  <c r="I2564" i="11"/>
  <c r="I2565" i="11"/>
  <c r="I2566" i="11"/>
  <c r="I2567" i="11"/>
  <c r="I2568" i="11"/>
  <c r="I2569" i="11"/>
  <c r="I2570" i="11"/>
  <c r="I2571" i="11"/>
  <c r="I2572" i="11"/>
  <c r="I2573" i="11"/>
  <c r="I2574" i="11"/>
  <c r="I2575" i="11"/>
  <c r="I2576" i="11"/>
  <c r="I2577" i="11"/>
  <c r="I2578" i="11"/>
  <c r="I2579" i="11"/>
  <c r="I2580" i="11"/>
  <c r="I2581" i="11"/>
  <c r="I2582" i="11"/>
  <c r="I2583" i="11"/>
  <c r="I2584" i="11"/>
  <c r="I2585" i="11"/>
  <c r="I2586" i="11"/>
  <c r="I2587" i="11"/>
  <c r="I2588" i="11"/>
  <c r="I2589" i="11"/>
  <c r="I2590" i="11"/>
  <c r="I2591" i="11"/>
  <c r="I2592" i="11"/>
  <c r="I2593" i="11"/>
  <c r="I2594" i="11"/>
  <c r="I2595" i="11"/>
  <c r="I2596" i="11"/>
  <c r="I2597" i="11"/>
  <c r="I2598" i="11"/>
  <c r="I2599" i="11"/>
  <c r="I2600" i="11"/>
  <c r="I2601" i="11"/>
  <c r="I2602" i="11"/>
  <c r="I2603" i="11"/>
  <c r="I2604" i="11"/>
  <c r="I2605" i="11"/>
  <c r="I2606" i="11"/>
  <c r="I2607" i="11"/>
  <c r="I2608" i="11"/>
  <c r="I2609" i="11"/>
  <c r="I2610" i="11"/>
  <c r="I2611" i="11"/>
  <c r="I2612" i="11"/>
  <c r="I2613" i="11"/>
  <c r="I2614" i="11"/>
  <c r="I2615" i="11"/>
  <c r="I2616" i="11"/>
  <c r="I2617" i="11"/>
  <c r="I2618" i="11"/>
  <c r="I2619" i="11"/>
  <c r="I2620" i="11"/>
  <c r="I2621" i="11"/>
  <c r="I2622" i="11"/>
  <c r="I2623" i="11"/>
  <c r="I2624" i="11"/>
  <c r="I2625" i="11"/>
  <c r="I2626" i="11"/>
  <c r="I2627" i="11"/>
  <c r="I2628" i="11"/>
  <c r="I2629" i="11"/>
  <c r="I2630" i="11"/>
  <c r="I2631" i="11"/>
  <c r="I2632" i="11"/>
  <c r="I2633" i="11"/>
  <c r="I2634" i="11"/>
  <c r="I2635" i="11"/>
  <c r="I2636" i="11"/>
  <c r="I2637" i="11"/>
  <c r="I2638" i="11"/>
  <c r="I2639" i="11"/>
  <c r="I2640" i="11"/>
  <c r="I2641" i="11"/>
  <c r="I2642" i="11"/>
  <c r="I2643" i="11"/>
  <c r="I2644" i="11"/>
  <c r="I2645" i="11"/>
  <c r="I2646" i="11"/>
  <c r="I2647" i="11"/>
  <c r="I2648" i="11"/>
  <c r="I2649" i="11"/>
  <c r="I2650" i="11"/>
  <c r="I2651" i="11"/>
  <c r="I2652" i="11"/>
  <c r="I2653" i="11"/>
  <c r="I2654" i="11"/>
  <c r="I2655" i="11"/>
  <c r="I2656" i="11"/>
  <c r="I2657" i="11"/>
  <c r="I2658" i="11"/>
  <c r="I2659" i="11"/>
  <c r="I2660" i="11"/>
  <c r="I2661" i="11"/>
  <c r="I2662" i="11"/>
  <c r="I2663" i="11"/>
  <c r="I2664" i="11"/>
  <c r="I2665" i="11"/>
  <c r="I2666" i="11"/>
  <c r="I2667" i="11"/>
  <c r="I2668" i="11"/>
  <c r="I2669" i="11"/>
  <c r="I2670" i="11"/>
  <c r="I2671" i="11"/>
  <c r="I2672" i="11"/>
  <c r="I2673" i="11"/>
  <c r="I2674" i="11"/>
  <c r="I2675" i="11"/>
  <c r="I2676" i="11"/>
  <c r="I2677" i="11"/>
  <c r="I2678" i="11"/>
  <c r="I2679" i="11"/>
  <c r="I2680" i="11"/>
  <c r="I2681" i="11"/>
  <c r="I2682" i="11"/>
  <c r="I2683" i="11"/>
  <c r="I2684" i="11"/>
  <c r="I2685" i="11"/>
  <c r="I2686" i="11"/>
  <c r="I2687" i="11"/>
  <c r="I2688" i="11"/>
  <c r="I2689" i="11"/>
  <c r="I2690" i="11"/>
  <c r="I2691" i="11"/>
  <c r="I2692" i="11"/>
  <c r="I2693" i="11"/>
  <c r="I2694" i="11"/>
  <c r="I2695" i="11"/>
  <c r="I2696" i="11"/>
  <c r="I2697" i="11"/>
  <c r="I2698" i="11"/>
  <c r="I2699" i="11"/>
  <c r="I2700" i="11"/>
  <c r="I2701" i="11"/>
  <c r="I2702" i="11"/>
  <c r="I2703" i="11"/>
  <c r="I2704" i="11"/>
  <c r="I2705" i="11"/>
  <c r="I2706" i="11"/>
  <c r="I2707" i="11"/>
  <c r="I2708" i="11"/>
  <c r="I2709" i="11"/>
  <c r="I2710" i="11"/>
  <c r="I2711" i="11"/>
  <c r="I2712" i="11"/>
  <c r="I2713" i="11"/>
  <c r="I2714" i="11"/>
  <c r="I2715" i="11"/>
  <c r="I2716" i="11"/>
  <c r="I2717" i="11"/>
  <c r="I2718" i="11"/>
  <c r="I2719" i="11"/>
  <c r="I2720" i="11"/>
  <c r="I2721" i="11"/>
  <c r="I2722" i="11"/>
  <c r="I2723" i="11"/>
  <c r="I2724" i="11"/>
  <c r="I2725" i="11"/>
  <c r="I2726" i="11"/>
  <c r="I2727" i="11"/>
  <c r="I2728" i="11"/>
  <c r="I2729" i="11"/>
  <c r="I2730" i="11"/>
  <c r="I2731" i="11"/>
  <c r="I2732" i="11"/>
  <c r="I2733" i="11"/>
  <c r="I2734" i="11"/>
  <c r="I2735" i="11"/>
  <c r="I2736" i="11"/>
  <c r="I2737" i="11"/>
  <c r="I2738" i="11"/>
  <c r="I2739" i="11"/>
  <c r="I2740" i="11"/>
  <c r="I2741" i="11"/>
  <c r="I2742" i="11"/>
  <c r="I2743" i="11"/>
  <c r="I2744" i="11"/>
  <c r="I2745" i="11"/>
  <c r="I2746" i="11"/>
  <c r="I2747" i="11"/>
  <c r="I2748" i="11"/>
  <c r="I2749" i="11"/>
  <c r="I2750" i="11"/>
  <c r="I2751" i="11"/>
  <c r="I2752" i="11"/>
  <c r="I2753" i="11"/>
  <c r="I2754" i="11"/>
  <c r="I2755" i="11"/>
  <c r="I2756" i="11"/>
  <c r="I2757" i="11"/>
  <c r="I2758" i="11"/>
  <c r="I2759" i="11"/>
  <c r="I2760" i="11"/>
  <c r="I2761" i="11"/>
  <c r="I2762" i="11"/>
  <c r="I2763" i="11"/>
  <c r="I2764" i="11"/>
  <c r="I2765" i="11"/>
  <c r="I2766" i="11"/>
  <c r="I2767" i="11"/>
  <c r="I2768" i="11"/>
  <c r="I2769" i="11"/>
  <c r="I2770" i="11"/>
  <c r="I2771" i="11"/>
  <c r="I2772" i="11"/>
  <c r="I2773" i="11"/>
  <c r="I2774" i="11"/>
  <c r="I2775" i="11"/>
  <c r="I2776" i="11"/>
  <c r="I2777" i="11"/>
  <c r="I2778" i="11"/>
  <c r="I2779" i="11"/>
  <c r="I2780" i="11"/>
  <c r="I2781" i="11"/>
  <c r="I2782" i="11"/>
  <c r="I2783" i="11"/>
  <c r="I2784" i="11"/>
  <c r="I2785" i="11"/>
  <c r="I2786" i="11"/>
  <c r="I2787" i="11"/>
  <c r="I2788" i="11"/>
  <c r="I2789" i="11"/>
  <c r="I2790" i="11"/>
  <c r="I2791" i="11"/>
  <c r="I2792" i="11"/>
  <c r="I2793" i="11"/>
  <c r="I2794" i="11"/>
  <c r="I2795" i="11"/>
  <c r="I2796" i="11"/>
  <c r="I2797" i="11"/>
  <c r="I2798" i="11"/>
  <c r="I2799" i="11"/>
  <c r="I2800" i="11"/>
  <c r="I2801" i="11"/>
  <c r="I2802" i="11"/>
  <c r="I2803" i="11"/>
  <c r="I2804" i="11"/>
  <c r="I2805" i="11"/>
  <c r="I2806" i="11"/>
  <c r="I2807" i="11"/>
  <c r="I2808" i="11"/>
  <c r="I2809" i="11"/>
  <c r="I2810" i="11"/>
  <c r="I2811" i="11"/>
  <c r="I2812" i="11"/>
  <c r="I2813" i="11"/>
  <c r="I2814" i="11"/>
  <c r="I2815" i="11"/>
  <c r="I2816" i="11"/>
  <c r="I2817" i="11"/>
  <c r="I2818" i="11"/>
  <c r="I2819" i="11"/>
  <c r="I2820" i="11"/>
  <c r="I2821" i="11"/>
  <c r="I2822" i="11"/>
  <c r="I2823" i="11"/>
  <c r="I2824" i="11"/>
  <c r="I2825" i="11"/>
  <c r="I2826" i="11"/>
  <c r="I2827" i="11"/>
  <c r="I2828" i="11"/>
  <c r="I2829" i="11"/>
  <c r="I2830" i="11"/>
  <c r="I2831" i="11"/>
  <c r="I2832" i="11"/>
  <c r="I2833" i="11"/>
  <c r="I2834" i="11"/>
  <c r="I2835" i="11"/>
  <c r="I2836" i="11"/>
  <c r="I2837" i="11"/>
  <c r="I2838" i="11"/>
  <c r="I2839" i="11"/>
  <c r="I2840" i="11"/>
  <c r="I2841" i="11"/>
  <c r="I2842" i="11"/>
  <c r="I2843" i="11"/>
  <c r="I2844" i="11"/>
  <c r="I2845" i="11"/>
  <c r="I2846" i="11"/>
  <c r="I2847" i="11"/>
  <c r="I2848" i="11"/>
  <c r="I2849" i="11"/>
  <c r="I2850" i="11"/>
  <c r="I2851" i="11"/>
  <c r="I2852" i="11"/>
  <c r="I2853" i="11"/>
  <c r="I2854" i="11"/>
  <c r="I2855" i="11"/>
  <c r="I2856" i="11"/>
  <c r="I2857" i="11"/>
  <c r="I2858" i="11"/>
  <c r="I2859" i="11"/>
  <c r="I2860" i="11"/>
  <c r="I2861" i="11"/>
  <c r="I2862" i="11"/>
  <c r="I2863" i="11"/>
  <c r="I2864" i="11"/>
  <c r="I2865" i="11"/>
  <c r="I2866" i="11"/>
  <c r="I2867" i="11"/>
  <c r="I2868" i="11"/>
  <c r="I2869" i="11"/>
  <c r="I2870" i="11"/>
  <c r="I2871" i="11"/>
  <c r="I2872" i="11"/>
  <c r="I2873" i="11"/>
  <c r="I2874" i="11"/>
  <c r="I2875" i="11"/>
  <c r="I2876" i="11"/>
  <c r="I2877" i="11"/>
  <c r="I2878" i="11"/>
  <c r="I2879" i="11"/>
  <c r="I2880" i="11"/>
  <c r="I2881" i="11"/>
  <c r="I2882" i="11"/>
  <c r="I2883" i="11"/>
  <c r="I2884" i="11"/>
  <c r="I2885" i="11"/>
  <c r="I2886" i="11"/>
  <c r="I2887" i="11"/>
  <c r="I2888" i="11"/>
  <c r="I2889" i="11"/>
  <c r="I2890" i="11"/>
  <c r="I2891" i="11"/>
  <c r="I2892" i="11"/>
  <c r="I2893" i="11"/>
  <c r="I2894" i="11"/>
  <c r="I2895" i="11"/>
  <c r="I2896" i="11"/>
  <c r="I2897" i="11"/>
  <c r="I2898" i="11"/>
  <c r="I2899" i="11"/>
  <c r="I2900" i="11"/>
  <c r="I2901" i="11"/>
  <c r="I2902" i="11"/>
  <c r="I2903" i="11"/>
  <c r="I2904" i="11"/>
  <c r="I2905" i="11"/>
  <c r="I2906" i="11"/>
  <c r="I2907" i="11"/>
  <c r="I2908" i="11"/>
  <c r="I2909" i="11"/>
  <c r="I2910" i="11"/>
  <c r="I2911" i="11"/>
  <c r="I2912" i="11"/>
  <c r="I2913" i="11"/>
  <c r="I2914" i="11"/>
  <c r="I2915" i="11"/>
  <c r="I2916" i="11"/>
  <c r="I2917" i="11"/>
  <c r="I2918" i="11"/>
  <c r="I2919" i="11"/>
  <c r="I2920" i="11"/>
  <c r="I2921" i="11"/>
  <c r="I2922" i="11"/>
  <c r="I2923" i="11"/>
  <c r="I2924" i="11"/>
  <c r="I2925" i="11"/>
  <c r="I2926" i="11"/>
  <c r="I2927" i="11"/>
  <c r="I2928" i="11"/>
  <c r="I2929" i="11"/>
  <c r="I2930" i="11"/>
  <c r="I2931" i="11"/>
  <c r="I2932" i="11"/>
  <c r="I2933" i="11"/>
  <c r="I2934" i="11"/>
  <c r="I2935" i="11"/>
  <c r="I2936" i="11"/>
  <c r="I2937" i="11"/>
  <c r="I2938" i="11"/>
  <c r="I2939" i="11"/>
  <c r="I2940" i="11"/>
  <c r="I2941" i="11"/>
  <c r="I2942" i="11"/>
  <c r="I2943" i="11"/>
  <c r="I2944" i="11"/>
  <c r="I2945" i="11"/>
  <c r="I2946" i="11"/>
  <c r="I2947" i="11"/>
  <c r="I2948" i="11"/>
  <c r="I2949" i="11"/>
  <c r="I2950" i="11"/>
  <c r="I2951" i="11"/>
  <c r="I2952" i="11"/>
  <c r="I2953" i="11"/>
  <c r="I2954" i="11"/>
  <c r="I2955" i="11"/>
  <c r="I2956" i="11"/>
  <c r="I2957" i="11"/>
  <c r="I2958" i="11"/>
  <c r="I2959" i="11"/>
  <c r="I2960" i="11"/>
  <c r="I2961" i="11"/>
  <c r="I2962" i="11"/>
  <c r="I2963" i="11"/>
  <c r="I2964" i="11"/>
  <c r="I2965" i="11"/>
  <c r="I2966" i="11"/>
  <c r="I2967" i="11"/>
  <c r="I2968" i="11"/>
  <c r="I2969" i="11"/>
  <c r="I2970" i="11"/>
  <c r="I2971" i="11"/>
  <c r="I2972" i="11"/>
  <c r="I2973" i="11"/>
  <c r="I2974" i="11"/>
  <c r="I2975" i="11"/>
  <c r="I2976" i="11"/>
  <c r="I2977" i="11"/>
  <c r="I2978" i="11"/>
  <c r="I2979" i="11"/>
  <c r="I2980" i="11"/>
  <c r="I2981" i="11"/>
  <c r="I2982" i="11"/>
  <c r="I2983" i="11"/>
  <c r="I2984" i="11"/>
  <c r="I2985" i="11"/>
  <c r="I2986" i="11"/>
  <c r="I2987" i="11"/>
  <c r="I2988" i="11"/>
  <c r="I2989" i="11"/>
  <c r="I2990" i="11"/>
  <c r="I2991" i="11"/>
  <c r="I2992" i="11"/>
  <c r="I2993" i="11"/>
  <c r="I2994" i="11"/>
  <c r="I2995" i="11"/>
  <c r="I2996" i="11"/>
  <c r="I2997" i="11"/>
  <c r="I2998" i="11"/>
  <c r="I2999" i="11"/>
  <c r="I3000" i="11"/>
  <c r="I3001" i="11"/>
  <c r="I3002" i="11"/>
  <c r="I3003" i="11"/>
  <c r="I1998" i="22"/>
  <c r="I1999" i="22"/>
  <c r="I2000" i="22"/>
  <c r="I2001" i="22"/>
  <c r="I2002" i="22"/>
  <c r="I2003" i="22"/>
  <c r="I2004" i="22"/>
  <c r="I2005" i="22"/>
  <c r="I2006" i="22"/>
  <c r="I2007" i="22"/>
  <c r="I2008" i="22"/>
  <c r="I2009" i="22"/>
  <c r="I2010" i="22"/>
  <c r="I2011" i="22"/>
  <c r="I2012" i="22"/>
  <c r="I2013" i="22"/>
  <c r="I2014" i="22"/>
  <c r="I2015" i="22"/>
  <c r="I2016" i="22"/>
  <c r="I2017" i="22"/>
  <c r="I2018" i="22"/>
  <c r="I2019" i="22"/>
  <c r="I2020" i="22"/>
  <c r="I2021" i="22"/>
  <c r="I2022" i="22"/>
  <c r="I2023" i="22"/>
  <c r="I2024" i="22"/>
  <c r="I2025" i="22"/>
  <c r="I2026" i="22"/>
  <c r="I2027" i="22"/>
  <c r="I2028" i="22"/>
  <c r="I2029" i="22"/>
  <c r="I2030" i="22"/>
  <c r="I2031" i="22"/>
  <c r="I2032" i="22"/>
  <c r="I2033" i="22"/>
  <c r="I2034" i="22"/>
  <c r="I2035" i="22"/>
  <c r="I2036" i="22"/>
  <c r="I2037" i="22"/>
  <c r="I2038" i="22"/>
  <c r="I2039" i="22"/>
  <c r="I2040" i="22"/>
  <c r="I2041" i="22"/>
  <c r="I2042" i="22"/>
  <c r="I2043" i="22"/>
  <c r="I2044" i="22"/>
  <c r="I2045" i="22"/>
  <c r="I2046" i="22"/>
  <c r="I2047" i="22"/>
  <c r="I2048" i="22"/>
  <c r="I2049" i="22"/>
  <c r="I2050" i="22"/>
  <c r="I2051" i="22"/>
  <c r="I2052" i="22"/>
  <c r="I2053" i="22"/>
  <c r="I2054" i="22"/>
  <c r="I2055" i="22"/>
  <c r="I2056" i="22"/>
  <c r="I2057" i="22"/>
  <c r="I2058" i="22"/>
  <c r="I2059" i="22"/>
  <c r="I2060" i="22"/>
  <c r="I2061" i="22"/>
  <c r="I2062" i="22"/>
  <c r="I2063" i="22"/>
  <c r="I2064" i="22"/>
  <c r="I2065" i="22"/>
  <c r="I2066" i="22"/>
  <c r="I2067" i="22"/>
  <c r="I2068" i="22"/>
  <c r="I2069" i="22"/>
  <c r="I2070" i="22"/>
  <c r="I2071" i="22"/>
  <c r="I2072" i="22"/>
  <c r="I2073" i="22"/>
  <c r="I2074" i="22"/>
  <c r="I2075" i="22"/>
  <c r="I2076" i="22"/>
  <c r="I2077" i="22"/>
  <c r="I2078" i="22"/>
  <c r="I2079" i="22"/>
  <c r="I2080" i="22"/>
  <c r="I2081" i="22"/>
  <c r="I2082" i="22"/>
  <c r="I2083" i="22"/>
  <c r="I2084" i="22"/>
  <c r="I2085" i="22"/>
  <c r="I2086" i="22"/>
  <c r="I2087" i="22"/>
  <c r="I2088" i="22"/>
  <c r="I2089" i="22"/>
  <c r="I2090" i="22"/>
  <c r="I2091" i="22"/>
  <c r="I2092" i="22"/>
  <c r="I2093" i="22"/>
  <c r="I2094" i="22"/>
  <c r="I2095" i="22"/>
  <c r="I2096" i="22"/>
  <c r="I2097" i="22"/>
  <c r="I2098" i="22"/>
  <c r="I2099" i="22"/>
  <c r="I2100" i="22"/>
  <c r="I2101" i="22"/>
  <c r="I2102" i="22"/>
  <c r="I2103" i="22"/>
  <c r="I2104" i="22"/>
  <c r="I2105" i="22"/>
  <c r="I2106" i="22"/>
  <c r="I2107" i="22"/>
  <c r="I2108" i="22"/>
  <c r="I2109" i="22"/>
  <c r="I2110" i="22"/>
  <c r="I2111" i="22"/>
  <c r="I2112" i="22"/>
  <c r="I2113" i="22"/>
  <c r="I2114" i="22"/>
  <c r="I2115" i="22"/>
  <c r="I2116" i="22"/>
  <c r="I2117" i="22"/>
  <c r="I2118" i="22"/>
  <c r="I2119" i="22"/>
  <c r="I2120" i="22"/>
  <c r="I2121" i="22"/>
  <c r="I2122" i="22"/>
  <c r="I2123" i="22"/>
  <c r="I2124" i="22"/>
  <c r="I2125" i="22"/>
  <c r="I2126" i="22"/>
  <c r="I2127" i="22"/>
  <c r="I2128" i="22"/>
  <c r="I2129" i="22"/>
  <c r="I2130" i="22"/>
  <c r="I2131" i="22"/>
  <c r="I2132" i="22"/>
  <c r="I2133" i="22"/>
  <c r="I2134" i="22"/>
  <c r="I2135" i="22"/>
  <c r="I2136" i="22"/>
  <c r="I2137" i="22"/>
  <c r="I2138" i="22"/>
  <c r="I2139" i="22"/>
  <c r="I2140" i="22"/>
  <c r="I2141" i="22"/>
  <c r="I2142" i="22"/>
  <c r="I2143" i="22"/>
  <c r="I2144" i="22"/>
  <c r="I2145" i="22"/>
  <c r="I2146" i="22"/>
  <c r="I2147" i="22"/>
  <c r="I2148" i="22"/>
  <c r="I2149" i="22"/>
  <c r="I2150" i="22"/>
  <c r="I2151" i="22"/>
  <c r="I2152" i="22"/>
  <c r="I2153" i="22"/>
  <c r="I2154" i="22"/>
  <c r="I2155" i="22"/>
  <c r="I2156" i="22"/>
  <c r="I2157" i="22"/>
  <c r="I2158" i="22"/>
  <c r="I2159" i="22"/>
  <c r="I2160" i="22"/>
  <c r="I2161" i="22"/>
  <c r="I2162" i="22"/>
  <c r="I2163" i="22"/>
  <c r="I2164" i="22"/>
  <c r="I2165" i="22"/>
  <c r="I2166" i="22"/>
  <c r="I2167" i="22"/>
  <c r="I2168" i="22"/>
  <c r="I2169" i="22"/>
  <c r="I2170" i="22"/>
  <c r="I2171" i="22"/>
  <c r="I2172" i="22"/>
  <c r="I2173" i="22"/>
  <c r="I2174" i="22"/>
  <c r="I2175" i="22"/>
  <c r="I2176" i="22"/>
  <c r="I2177" i="22"/>
  <c r="I2178" i="22"/>
  <c r="I2179" i="22"/>
  <c r="I2180" i="22"/>
  <c r="I2181" i="22"/>
  <c r="I2182" i="22"/>
  <c r="I2183" i="22"/>
  <c r="I2184" i="22"/>
  <c r="I2185" i="22"/>
  <c r="I2186" i="22"/>
  <c r="I2187" i="22"/>
  <c r="I2188" i="22"/>
  <c r="I2189" i="22"/>
  <c r="I2190" i="22"/>
  <c r="I2191" i="22"/>
  <c r="I2192" i="22"/>
  <c r="I2193" i="22"/>
  <c r="I2194" i="22"/>
  <c r="I2195" i="22"/>
  <c r="I2196" i="22"/>
  <c r="I2197" i="22"/>
  <c r="I2198" i="22"/>
  <c r="I2199" i="22"/>
  <c r="I2200" i="22"/>
  <c r="I2201" i="22"/>
  <c r="I2202" i="22"/>
  <c r="I2203" i="22"/>
  <c r="I2204" i="22"/>
  <c r="I2205" i="22"/>
  <c r="I2206" i="22"/>
  <c r="I2207" i="22"/>
  <c r="I2208" i="22"/>
  <c r="I2209" i="22"/>
  <c r="I2210" i="22"/>
  <c r="I2211" i="22"/>
  <c r="I2212" i="22"/>
  <c r="I2213" i="22"/>
  <c r="I2214" i="22"/>
  <c r="I2215" i="22"/>
  <c r="I2216" i="22"/>
  <c r="I2217" i="22"/>
  <c r="I2218" i="22"/>
  <c r="I2219" i="22"/>
  <c r="I2220" i="22"/>
  <c r="I2221" i="22"/>
  <c r="I2222" i="22"/>
  <c r="I2223" i="22"/>
  <c r="I2224" i="22"/>
  <c r="I2225" i="22"/>
  <c r="I2226" i="22"/>
  <c r="I2227" i="22"/>
  <c r="I2228" i="22"/>
  <c r="I2229" i="22"/>
  <c r="I2230" i="22"/>
  <c r="I2231" i="22"/>
  <c r="I2232" i="22"/>
  <c r="I2233" i="22"/>
  <c r="I2234" i="22"/>
  <c r="I2235" i="22"/>
  <c r="I2236" i="22"/>
  <c r="I2237" i="22"/>
  <c r="I2238" i="22"/>
  <c r="I2239" i="22"/>
  <c r="I2240" i="22"/>
  <c r="I2241" i="22"/>
  <c r="I2242" i="22"/>
  <c r="I2243" i="22"/>
  <c r="I2244" i="22"/>
  <c r="I2245" i="22"/>
  <c r="I2246" i="22"/>
  <c r="I2247" i="22"/>
  <c r="I2248" i="22"/>
  <c r="I2249" i="22"/>
  <c r="I2250" i="22"/>
  <c r="I2251" i="22"/>
  <c r="I2252" i="22"/>
  <c r="I2253" i="22"/>
  <c r="I2254" i="22"/>
  <c r="I2255" i="22"/>
  <c r="I2256" i="22"/>
  <c r="I2257" i="22"/>
  <c r="I2258" i="22"/>
  <c r="I2259" i="22"/>
  <c r="I2260" i="22"/>
  <c r="I2261" i="22"/>
  <c r="I2262" i="22"/>
  <c r="I2263" i="22"/>
  <c r="I2264" i="22"/>
  <c r="I2265" i="22"/>
  <c r="I2266" i="22"/>
  <c r="I2267" i="22"/>
  <c r="I2268" i="22"/>
  <c r="I2269" i="22"/>
  <c r="I2270" i="22"/>
  <c r="I2271" i="22"/>
  <c r="I2272" i="22"/>
  <c r="I2273" i="22"/>
  <c r="I2274" i="22"/>
  <c r="I2275" i="22"/>
  <c r="I2276" i="22"/>
  <c r="I2277" i="22"/>
  <c r="I2278" i="22"/>
  <c r="I2279" i="22"/>
  <c r="I2280" i="22"/>
  <c r="I2281" i="22"/>
  <c r="I2282" i="22"/>
  <c r="I2283" i="22"/>
  <c r="I2284" i="22"/>
  <c r="I2285" i="22"/>
  <c r="I2286" i="22"/>
  <c r="I2287" i="22"/>
  <c r="I2288" i="22"/>
  <c r="I2289" i="22"/>
  <c r="I2290" i="22"/>
  <c r="I2291" i="22"/>
  <c r="I2292" i="22"/>
  <c r="I2293" i="22"/>
  <c r="I2294" i="22"/>
  <c r="I2295" i="22"/>
  <c r="I2296" i="22"/>
  <c r="I2297" i="22"/>
  <c r="I2298" i="22"/>
  <c r="I2299" i="22"/>
  <c r="I2300" i="22"/>
  <c r="I2301" i="22"/>
  <c r="I2302" i="22"/>
  <c r="I2303" i="22"/>
  <c r="I2304" i="22"/>
  <c r="I2305" i="22"/>
  <c r="I2306" i="22"/>
  <c r="I2307" i="22"/>
  <c r="I2308" i="22"/>
  <c r="I2309" i="22"/>
  <c r="I2310" i="22"/>
  <c r="I2311" i="22"/>
  <c r="I2312" i="22"/>
  <c r="I2313" i="22"/>
  <c r="I2314" i="22"/>
  <c r="I2315" i="22"/>
  <c r="I2316" i="22"/>
  <c r="I2317" i="22"/>
  <c r="I2318" i="22"/>
  <c r="I2319" i="22"/>
  <c r="I2320" i="22"/>
  <c r="I2321" i="22"/>
  <c r="I2322" i="22"/>
  <c r="I2323" i="22"/>
  <c r="I2324" i="22"/>
  <c r="I2325" i="22"/>
  <c r="I2326" i="22"/>
  <c r="I2327" i="22"/>
  <c r="I2328" i="22"/>
  <c r="I2329" i="22"/>
  <c r="I2330" i="22"/>
  <c r="I2331" i="22"/>
  <c r="I2332" i="22"/>
  <c r="I2333" i="22"/>
  <c r="I2334" i="22"/>
  <c r="I2335" i="22"/>
  <c r="I2336" i="22"/>
  <c r="I2337" i="22"/>
  <c r="I2338" i="22"/>
  <c r="I2339" i="22"/>
  <c r="I2340" i="22"/>
  <c r="I2341" i="22"/>
  <c r="I2342" i="22"/>
  <c r="I2343" i="22"/>
  <c r="I2344" i="22"/>
  <c r="I2345" i="22"/>
  <c r="I2346" i="22"/>
  <c r="I2347" i="22"/>
  <c r="I2348" i="22"/>
  <c r="I2349" i="22"/>
  <c r="I2350" i="22"/>
  <c r="I2351" i="22"/>
  <c r="I2352" i="22"/>
  <c r="I2353" i="22"/>
  <c r="I2354" i="22"/>
  <c r="I2355" i="22"/>
  <c r="I2356" i="22"/>
  <c r="I2357" i="22"/>
  <c r="I2358" i="22"/>
  <c r="I2359" i="22"/>
  <c r="I2360" i="22"/>
  <c r="I2361" i="22"/>
  <c r="I2362" i="22"/>
  <c r="I2363" i="22"/>
  <c r="I2364" i="22"/>
  <c r="I2365" i="22"/>
  <c r="I2366" i="22"/>
  <c r="I2367" i="22"/>
  <c r="I2368" i="22"/>
  <c r="I2369" i="22"/>
  <c r="I2370" i="22"/>
  <c r="I2371" i="22"/>
  <c r="I2372" i="22"/>
  <c r="I2373" i="22"/>
  <c r="I2374" i="22"/>
  <c r="I2375" i="22"/>
  <c r="I2376" i="22"/>
  <c r="I2377" i="22"/>
  <c r="I2378" i="22"/>
  <c r="I2379" i="22"/>
  <c r="I2380" i="22"/>
  <c r="I2381" i="22"/>
  <c r="I2382" i="22"/>
  <c r="I2383" i="22"/>
  <c r="I2384" i="22"/>
  <c r="I2385" i="22"/>
  <c r="I2386" i="22"/>
  <c r="I2387" i="22"/>
  <c r="I2388" i="22"/>
  <c r="I2389" i="22"/>
  <c r="I2390" i="22"/>
  <c r="I2391" i="22"/>
  <c r="I2392" i="22"/>
  <c r="I2393" i="22"/>
  <c r="I2394" i="22"/>
  <c r="I2395" i="22"/>
  <c r="I2396" i="22"/>
  <c r="I2397" i="22"/>
  <c r="I2398" i="22"/>
  <c r="I2399" i="22"/>
  <c r="I2400" i="22"/>
  <c r="I2401" i="22"/>
  <c r="I2402" i="22"/>
  <c r="I2403" i="22"/>
  <c r="I2404" i="22"/>
  <c r="I2405" i="22"/>
  <c r="I2406" i="22"/>
  <c r="I2407" i="22"/>
  <c r="I2408" i="22"/>
  <c r="I2409" i="22"/>
  <c r="I2410" i="22"/>
  <c r="I2411" i="22"/>
  <c r="I2412" i="22"/>
  <c r="I2413" i="22"/>
  <c r="I2414" i="22"/>
  <c r="I2415" i="22"/>
  <c r="I2416" i="22"/>
  <c r="I2417" i="22"/>
  <c r="I2418" i="22"/>
  <c r="I2419" i="22"/>
  <c r="I2420" i="22"/>
  <c r="I2421" i="22"/>
  <c r="I2422" i="22"/>
  <c r="I2423" i="22"/>
  <c r="I2424" i="22"/>
  <c r="I2425" i="22"/>
  <c r="I2426" i="22"/>
  <c r="I2427" i="22"/>
  <c r="I2428" i="22"/>
  <c r="I2429" i="22"/>
  <c r="I2430" i="22"/>
  <c r="I2431" i="22"/>
  <c r="I2432" i="22"/>
  <c r="I2433" i="22"/>
  <c r="I2434" i="22"/>
  <c r="I2435" i="22"/>
  <c r="I2436" i="22"/>
  <c r="I2437" i="22"/>
  <c r="I2438" i="22"/>
  <c r="I2439" i="22"/>
  <c r="I2440" i="22"/>
  <c r="I2441" i="22"/>
  <c r="I2442" i="22"/>
  <c r="I2443" i="22"/>
  <c r="I2444" i="22"/>
  <c r="I2445" i="22"/>
  <c r="I2446" i="22"/>
  <c r="I2447" i="22"/>
  <c r="I2448" i="22"/>
  <c r="I2449" i="22"/>
  <c r="I2450" i="22"/>
  <c r="I2451" i="22"/>
  <c r="I2452" i="22"/>
  <c r="I2453" i="22"/>
  <c r="I2454" i="22"/>
  <c r="I2455" i="22"/>
  <c r="I2456" i="22"/>
  <c r="I2457" i="22"/>
  <c r="I2458" i="22"/>
  <c r="I2459" i="22"/>
  <c r="I2460" i="22"/>
  <c r="I2461" i="22"/>
  <c r="I2462" i="22"/>
  <c r="I2463" i="22"/>
  <c r="I2464" i="22"/>
  <c r="I2465" i="22"/>
  <c r="I2466" i="22"/>
  <c r="I2467" i="22"/>
  <c r="I2468" i="22"/>
  <c r="I2469" i="22"/>
  <c r="I2470" i="22"/>
  <c r="I2471" i="22"/>
  <c r="I2472" i="22"/>
  <c r="I2473" i="22"/>
  <c r="I2474" i="22"/>
  <c r="I2475" i="22"/>
  <c r="I2476" i="22"/>
  <c r="I2477" i="22"/>
  <c r="I2478" i="22"/>
  <c r="I2479" i="22"/>
  <c r="I2480" i="22"/>
  <c r="I2481" i="22"/>
  <c r="I2482" i="22"/>
  <c r="I2483" i="22"/>
  <c r="I2484" i="22"/>
  <c r="I2485" i="22"/>
  <c r="I2486" i="22"/>
  <c r="I2487" i="22"/>
  <c r="I2488" i="22"/>
  <c r="I2489" i="22"/>
  <c r="I2490" i="22"/>
  <c r="I2491" i="22"/>
  <c r="I2492" i="22"/>
  <c r="I2493" i="22"/>
  <c r="I2494" i="22"/>
  <c r="I2495" i="22"/>
  <c r="I2496" i="22"/>
  <c r="I2497" i="22"/>
  <c r="I2498" i="22"/>
  <c r="I2499" i="22"/>
  <c r="I2500" i="22"/>
  <c r="I2501" i="22"/>
  <c r="I2502" i="22"/>
  <c r="I2503" i="22"/>
  <c r="I2504" i="22"/>
  <c r="I2505" i="22"/>
  <c r="I2506" i="22"/>
  <c r="I2507" i="22"/>
  <c r="I2508" i="22"/>
  <c r="I2509" i="22"/>
  <c r="I2510" i="22"/>
  <c r="I2511" i="22"/>
  <c r="I2512" i="22"/>
  <c r="I2513" i="22"/>
  <c r="I2514" i="22"/>
  <c r="I2515" i="22"/>
  <c r="I2516" i="22"/>
  <c r="I2517" i="22"/>
  <c r="I2518" i="22"/>
  <c r="I2519" i="22"/>
  <c r="I2520" i="22"/>
  <c r="I2521" i="22"/>
  <c r="I2522" i="22"/>
  <c r="I2523" i="22"/>
  <c r="I2524" i="22"/>
  <c r="I2525" i="22"/>
  <c r="I2526" i="22"/>
  <c r="I2527" i="22"/>
  <c r="I2528" i="22"/>
  <c r="I2529" i="22"/>
  <c r="I2530" i="22"/>
  <c r="I2531" i="22"/>
  <c r="I2532" i="22"/>
  <c r="I2533" i="22"/>
  <c r="I2534" i="22"/>
  <c r="I2535" i="22"/>
  <c r="I2536" i="22"/>
  <c r="I2537" i="22"/>
  <c r="I2538" i="22"/>
  <c r="I2539" i="22"/>
  <c r="I2540" i="22"/>
  <c r="I2541" i="22"/>
  <c r="I2542" i="22"/>
  <c r="I2543" i="22"/>
  <c r="I2544" i="22"/>
  <c r="I2545" i="22"/>
  <c r="I2546" i="22"/>
  <c r="I2547" i="22"/>
  <c r="I2548" i="22"/>
  <c r="I2549" i="22"/>
  <c r="I2550" i="22"/>
  <c r="I2551" i="22"/>
  <c r="I2552" i="22"/>
  <c r="I2553" i="22"/>
  <c r="I2554" i="22"/>
  <c r="I2555" i="22"/>
  <c r="I2556" i="22"/>
  <c r="I2557" i="22"/>
  <c r="I2558" i="22"/>
  <c r="I2559" i="22"/>
  <c r="I2560" i="22"/>
  <c r="I2561" i="22"/>
  <c r="I2562" i="22"/>
  <c r="I2563" i="22"/>
  <c r="I2564" i="22"/>
  <c r="I2565" i="22"/>
  <c r="I2566" i="22"/>
  <c r="I2567" i="22"/>
  <c r="I2568" i="22"/>
  <c r="I2569" i="22"/>
  <c r="I2570" i="22"/>
  <c r="I2571" i="22"/>
  <c r="I2572" i="22"/>
  <c r="I2573" i="22"/>
  <c r="I2574" i="22"/>
  <c r="I2575" i="22"/>
  <c r="I2576" i="22"/>
  <c r="I2577" i="22"/>
  <c r="I2578" i="22"/>
  <c r="I2579" i="22"/>
  <c r="I2580" i="22"/>
  <c r="I2581" i="22"/>
  <c r="I2582" i="22"/>
  <c r="I2583" i="22"/>
  <c r="I2584" i="22"/>
  <c r="I2585" i="22"/>
  <c r="I2586" i="22"/>
  <c r="I2587" i="22"/>
  <c r="I2588" i="22"/>
  <c r="I2589" i="22"/>
  <c r="I2590" i="22"/>
  <c r="I2591" i="22"/>
  <c r="I2592" i="22"/>
  <c r="I2593" i="22"/>
  <c r="I2594" i="22"/>
  <c r="I2595" i="22"/>
  <c r="I2596" i="22"/>
  <c r="I2597" i="22"/>
  <c r="I2598" i="22"/>
  <c r="I2599" i="22"/>
  <c r="I2600" i="22"/>
  <c r="I2601" i="22"/>
  <c r="I2602" i="22"/>
  <c r="I2603" i="22"/>
  <c r="I2604" i="22"/>
  <c r="I2605" i="22"/>
  <c r="I2606" i="22"/>
  <c r="I2607" i="22"/>
  <c r="I2608" i="22"/>
  <c r="I2609" i="22"/>
  <c r="I2610" i="22"/>
  <c r="I2611" i="22"/>
  <c r="I2612" i="22"/>
  <c r="I2613" i="22"/>
  <c r="I2614" i="22"/>
  <c r="I2615" i="22"/>
  <c r="I2616" i="22"/>
  <c r="I2617" i="22"/>
  <c r="I2618" i="22"/>
  <c r="I2619" i="22"/>
  <c r="I2620" i="22"/>
  <c r="I2621" i="22"/>
  <c r="I2622" i="22"/>
  <c r="I2623" i="22"/>
  <c r="I2624" i="22"/>
  <c r="I2625" i="22"/>
  <c r="I2626" i="22"/>
  <c r="I2627" i="22"/>
  <c r="I2628" i="22"/>
  <c r="I2629" i="22"/>
  <c r="I2630" i="22"/>
  <c r="I2631" i="22"/>
  <c r="I2632" i="22"/>
  <c r="I2633" i="22"/>
  <c r="I2634" i="22"/>
  <c r="I2635" i="22"/>
  <c r="I2636" i="22"/>
  <c r="I2637" i="22"/>
  <c r="I2638" i="22"/>
  <c r="I2639" i="22"/>
  <c r="I2640" i="22"/>
  <c r="I2641" i="22"/>
  <c r="I2642" i="22"/>
  <c r="I2643" i="22"/>
  <c r="I2644" i="22"/>
  <c r="I2645" i="22"/>
  <c r="I2646" i="22"/>
  <c r="I2647" i="22"/>
  <c r="I2648" i="22"/>
  <c r="I2649" i="22"/>
  <c r="I2650" i="22"/>
  <c r="I2651" i="22"/>
  <c r="I2652" i="22"/>
  <c r="I2653" i="22"/>
  <c r="I2654" i="22"/>
  <c r="I2655" i="22"/>
  <c r="I2656" i="22"/>
  <c r="I2657" i="22"/>
  <c r="I2658" i="22"/>
  <c r="I2659" i="22"/>
  <c r="I2660" i="22"/>
  <c r="I2661" i="22"/>
  <c r="I2662" i="22"/>
  <c r="I2663" i="22"/>
  <c r="I2664" i="22"/>
  <c r="I2665" i="22"/>
  <c r="I2666" i="22"/>
  <c r="I2667" i="22"/>
  <c r="I2668" i="22"/>
  <c r="I2669" i="22"/>
  <c r="I2670" i="22"/>
  <c r="I2671" i="22"/>
  <c r="I2672" i="22"/>
  <c r="I2673" i="22"/>
  <c r="I2674" i="22"/>
  <c r="I2675" i="22"/>
  <c r="I2676" i="22"/>
  <c r="I2677" i="22"/>
  <c r="I2678" i="22"/>
  <c r="I2679" i="22"/>
  <c r="I2680" i="22"/>
  <c r="I2681" i="22"/>
  <c r="I2682" i="22"/>
  <c r="I2683" i="22"/>
  <c r="I2684" i="22"/>
  <c r="I2685" i="22"/>
  <c r="I2686" i="22"/>
  <c r="I2687" i="22"/>
  <c r="I2688" i="22"/>
  <c r="I2689" i="22"/>
  <c r="I2690" i="22"/>
  <c r="I2691" i="22"/>
  <c r="I2692" i="22"/>
  <c r="I2693" i="22"/>
  <c r="I2694" i="22"/>
  <c r="I2695" i="22"/>
  <c r="I2696" i="22"/>
  <c r="I2697" i="22"/>
  <c r="I2698" i="22"/>
  <c r="I2699" i="22"/>
  <c r="I2700" i="22"/>
  <c r="I2701" i="22"/>
  <c r="I2702" i="22"/>
  <c r="I2703" i="22"/>
  <c r="I2704" i="22"/>
  <c r="I2705" i="22"/>
  <c r="I2706" i="22"/>
  <c r="I2707" i="22"/>
  <c r="I2708" i="22"/>
  <c r="I2709" i="22"/>
  <c r="I2710" i="22"/>
  <c r="I2711" i="22"/>
  <c r="I2712" i="22"/>
  <c r="I2713" i="22"/>
  <c r="I2714" i="22"/>
  <c r="I2715" i="22"/>
  <c r="I2716" i="22"/>
  <c r="I2717" i="22"/>
  <c r="I2718" i="22"/>
  <c r="I2719" i="22"/>
  <c r="I2720" i="22"/>
  <c r="I2721" i="22"/>
  <c r="I2722" i="22"/>
  <c r="I2723" i="22"/>
  <c r="I2724" i="22"/>
  <c r="I2725" i="22"/>
  <c r="I2726" i="22"/>
  <c r="I2727" i="22"/>
  <c r="I2728" i="22"/>
  <c r="I2729" i="22"/>
  <c r="I2730" i="22"/>
  <c r="I2731" i="22"/>
  <c r="I2732" i="22"/>
  <c r="I2733" i="22"/>
  <c r="I2734" i="22"/>
  <c r="I2735" i="22"/>
  <c r="I2736" i="22"/>
  <c r="I2737" i="22"/>
  <c r="I2738" i="22"/>
  <c r="I2739" i="22"/>
  <c r="I2740" i="22"/>
  <c r="I2741" i="22"/>
  <c r="I2742" i="22"/>
  <c r="I2743" i="22"/>
  <c r="I2744" i="22"/>
  <c r="I2745" i="22"/>
  <c r="I2746" i="22"/>
  <c r="I2747" i="22"/>
  <c r="I2748" i="22"/>
  <c r="I2749" i="22"/>
  <c r="I2750" i="22"/>
  <c r="I2751" i="22"/>
  <c r="I2752" i="22"/>
  <c r="I2753" i="22"/>
  <c r="I2754" i="22"/>
  <c r="I2755" i="22"/>
  <c r="I2756" i="22"/>
  <c r="I2757" i="22"/>
  <c r="I2758" i="22"/>
  <c r="I2759" i="22"/>
  <c r="I2760" i="22"/>
  <c r="I2761" i="22"/>
  <c r="I2762" i="22"/>
  <c r="I2763" i="22"/>
  <c r="I2764" i="22"/>
  <c r="I2765" i="22"/>
  <c r="I2766" i="22"/>
  <c r="I2767" i="22"/>
  <c r="I2768" i="22"/>
  <c r="I2769" i="22"/>
  <c r="I2770" i="22"/>
  <c r="I2771" i="22"/>
  <c r="I2772" i="22"/>
  <c r="I2773" i="22"/>
  <c r="I2774" i="22"/>
  <c r="I2775" i="22"/>
  <c r="I2776" i="22"/>
  <c r="I2777" i="22"/>
  <c r="I2778" i="22"/>
  <c r="I2779" i="22"/>
  <c r="I2780" i="22"/>
  <c r="I2781" i="22"/>
  <c r="I2782" i="22"/>
  <c r="I2783" i="22"/>
  <c r="I2784" i="22"/>
  <c r="I2785" i="22"/>
  <c r="I2786" i="22"/>
  <c r="I2787" i="22"/>
  <c r="I2788" i="22"/>
  <c r="I2789" i="22"/>
  <c r="I2790" i="22"/>
  <c r="I2791" i="22"/>
  <c r="I2792" i="22"/>
  <c r="I2793" i="22"/>
  <c r="I2794" i="22"/>
  <c r="I2795" i="22"/>
  <c r="I2796" i="22"/>
  <c r="I2797" i="22"/>
  <c r="I2798" i="22"/>
  <c r="I2799" i="22"/>
  <c r="I2800" i="22"/>
  <c r="I2801" i="22"/>
  <c r="I2802" i="22"/>
  <c r="I2803" i="22"/>
  <c r="I2804" i="22"/>
  <c r="I2805" i="22"/>
  <c r="I2806" i="22"/>
  <c r="I2807" i="22"/>
  <c r="I2808" i="22"/>
  <c r="I2809" i="22"/>
  <c r="I2810" i="22"/>
  <c r="I2811" i="22"/>
  <c r="I2812" i="22"/>
  <c r="I2813" i="22"/>
  <c r="I2814" i="22"/>
  <c r="I2815" i="22"/>
  <c r="I2816" i="22"/>
  <c r="I2817" i="22"/>
  <c r="I2818" i="22"/>
  <c r="I2819" i="22"/>
  <c r="I2820" i="22"/>
  <c r="I2821" i="22"/>
  <c r="I2822" i="22"/>
  <c r="I2823" i="22"/>
  <c r="I2824" i="22"/>
  <c r="I2825" i="22"/>
  <c r="I2826" i="22"/>
  <c r="I2827" i="22"/>
  <c r="I2828" i="22"/>
  <c r="I2829" i="22"/>
  <c r="I2830" i="22"/>
  <c r="I2831" i="22"/>
  <c r="I2832" i="22"/>
  <c r="I2833" i="22"/>
  <c r="I2834" i="22"/>
  <c r="I2835" i="22"/>
  <c r="I2836" i="22"/>
  <c r="I2837" i="22"/>
  <c r="I2838" i="22"/>
  <c r="I2839" i="22"/>
  <c r="I2840" i="22"/>
  <c r="I2841" i="22"/>
  <c r="I2842" i="22"/>
  <c r="I2843" i="22"/>
  <c r="I2844" i="22"/>
  <c r="I2845" i="22"/>
  <c r="I2846" i="22"/>
  <c r="I2847" i="22"/>
  <c r="I2848" i="22"/>
  <c r="I2849" i="22"/>
  <c r="I2850" i="22"/>
  <c r="I2851" i="22"/>
  <c r="I2852" i="22"/>
  <c r="I2853" i="22"/>
  <c r="I2854" i="22"/>
  <c r="I2855" i="22"/>
  <c r="I2856" i="22"/>
  <c r="I2857" i="22"/>
  <c r="I2858" i="22"/>
  <c r="I2859" i="22"/>
  <c r="I2860" i="22"/>
  <c r="I2861" i="22"/>
  <c r="I2862" i="22"/>
  <c r="I2863" i="22"/>
  <c r="I2864" i="22"/>
  <c r="I2865" i="22"/>
  <c r="I2866" i="22"/>
  <c r="I2867" i="22"/>
  <c r="I2868" i="22"/>
  <c r="I2869" i="22"/>
  <c r="I2870" i="22"/>
  <c r="I2871" i="22"/>
  <c r="I2872" i="22"/>
  <c r="I2873" i="22"/>
  <c r="I2874" i="22"/>
  <c r="I2875" i="22"/>
  <c r="I2876" i="22"/>
  <c r="I2877" i="22"/>
  <c r="I2878" i="22"/>
  <c r="I2879" i="22"/>
  <c r="I2880" i="22"/>
  <c r="I2881" i="22"/>
  <c r="I2882" i="22"/>
  <c r="I2883" i="22"/>
  <c r="I2884" i="22"/>
  <c r="I2885" i="22"/>
  <c r="I2886" i="22"/>
  <c r="I2887" i="22"/>
  <c r="I2888" i="22"/>
  <c r="I2889" i="22"/>
  <c r="I2890" i="22"/>
  <c r="I2891" i="22"/>
  <c r="I2892" i="22"/>
  <c r="I2893" i="22"/>
  <c r="I2894" i="22"/>
  <c r="I2895" i="22"/>
  <c r="I2896" i="22"/>
  <c r="I2897" i="22"/>
  <c r="I2898" i="22"/>
  <c r="I2899" i="22"/>
  <c r="I2900" i="22"/>
  <c r="I2901" i="22"/>
  <c r="I2902" i="22"/>
  <c r="I2903" i="22"/>
  <c r="I2904" i="22"/>
  <c r="I2905" i="22"/>
  <c r="I2906" i="22"/>
  <c r="I2907" i="22"/>
  <c r="I2908" i="22"/>
  <c r="I2909" i="22"/>
  <c r="I2910" i="22"/>
  <c r="I2911" i="22"/>
  <c r="I2912" i="22"/>
  <c r="I2913" i="22"/>
  <c r="I2914" i="22"/>
  <c r="I2915" i="22"/>
  <c r="I2916" i="22"/>
  <c r="I2917" i="22"/>
  <c r="I2918" i="22"/>
  <c r="I2919" i="22"/>
  <c r="I2920" i="22"/>
  <c r="I2921" i="22"/>
  <c r="I2922" i="22"/>
  <c r="I2923" i="22"/>
  <c r="I2924" i="22"/>
  <c r="I2925" i="22"/>
  <c r="I2926" i="22"/>
  <c r="I2927" i="22"/>
  <c r="I2928" i="22"/>
  <c r="I2929" i="22"/>
  <c r="I2930" i="22"/>
  <c r="I2931" i="22"/>
  <c r="I2932" i="22"/>
  <c r="I2933" i="22"/>
  <c r="I2934" i="22"/>
  <c r="I2935" i="22"/>
  <c r="I2936" i="22"/>
  <c r="I2937" i="22"/>
  <c r="I2938" i="22"/>
  <c r="I2939" i="22"/>
  <c r="I2940" i="22"/>
  <c r="I2941" i="22"/>
  <c r="I2942" i="22"/>
  <c r="I2943" i="22"/>
  <c r="I2944" i="22"/>
  <c r="I2945" i="22"/>
  <c r="I2946" i="22"/>
  <c r="I2947" i="22"/>
  <c r="I2948" i="22"/>
  <c r="I2949" i="22"/>
  <c r="I2950" i="22"/>
  <c r="I2951" i="22"/>
  <c r="I2952" i="22"/>
  <c r="I2953" i="22"/>
  <c r="I2954" i="22"/>
  <c r="I2955" i="22"/>
  <c r="I2956" i="22"/>
  <c r="I2957" i="22"/>
  <c r="I2958" i="22"/>
  <c r="I2959" i="22"/>
  <c r="I2960" i="22"/>
  <c r="I2961" i="22"/>
  <c r="I2962" i="22"/>
  <c r="I2963" i="22"/>
  <c r="I2964" i="22"/>
  <c r="I2965" i="22"/>
  <c r="I2966" i="22"/>
  <c r="I2967" i="22"/>
  <c r="I2968" i="22"/>
  <c r="I2969" i="22"/>
  <c r="I2970" i="22"/>
  <c r="I2971" i="22"/>
  <c r="I2972" i="22"/>
  <c r="I2973" i="22"/>
  <c r="I2974" i="22"/>
  <c r="I2975" i="22"/>
  <c r="I2976" i="22"/>
  <c r="I2977" i="22"/>
  <c r="I2978" i="22"/>
  <c r="I2979" i="22"/>
  <c r="I2980" i="22"/>
  <c r="I2981" i="22"/>
  <c r="I2982" i="22"/>
  <c r="I2983" i="22"/>
  <c r="I2984" i="22"/>
  <c r="I2985" i="22"/>
  <c r="I2986" i="22"/>
  <c r="I2987" i="22"/>
  <c r="I2988" i="22"/>
  <c r="I2989" i="22"/>
  <c r="I2990" i="22"/>
  <c r="I2991" i="22"/>
  <c r="I2992" i="22"/>
  <c r="I2993" i="22"/>
  <c r="I2994" i="22"/>
  <c r="I2995" i="22"/>
  <c r="I2996" i="22"/>
  <c r="I2997" i="22"/>
  <c r="I2998" i="22"/>
  <c r="I2999" i="22"/>
  <c r="I3000" i="22"/>
  <c r="I3001" i="22"/>
  <c r="I3002" i="22"/>
  <c r="I3003" i="22"/>
  <c r="I2990" i="3"/>
  <c r="I2991" i="3"/>
  <c r="I2992" i="3"/>
  <c r="I2993" i="3"/>
  <c r="I2994" i="3"/>
  <c r="I2995" i="3"/>
  <c r="I2996" i="3"/>
  <c r="I2997" i="3"/>
  <c r="I2998" i="3"/>
  <c r="I2999" i="3"/>
  <c r="I3000" i="3"/>
  <c r="I3001" i="3"/>
  <c r="I3002" i="3"/>
  <c r="I3003"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F195" i="5"/>
  <c r="G195" i="5"/>
  <c r="H195" i="5"/>
  <c r="I195" i="5"/>
  <c r="J195" i="5"/>
  <c r="K195" i="5"/>
  <c r="L195" i="5"/>
  <c r="M195" i="5"/>
  <c r="N195" i="5"/>
  <c r="O195" i="5"/>
  <c r="P195" i="5"/>
  <c r="Q195" i="5"/>
  <c r="F86" i="5"/>
  <c r="G86" i="5"/>
  <c r="H86" i="5"/>
  <c r="I86" i="5"/>
  <c r="J86" i="5"/>
  <c r="K86" i="5"/>
  <c r="L86" i="5"/>
  <c r="M86" i="5"/>
  <c r="N86" i="5"/>
  <c r="O86" i="5"/>
  <c r="P86" i="5"/>
  <c r="Q86" i="5"/>
  <c r="O12" i="29"/>
  <c r="N12" i="29"/>
  <c r="M12" i="29"/>
  <c r="L12" i="29"/>
  <c r="K12" i="29"/>
  <c r="J12" i="29"/>
  <c r="I12" i="29"/>
  <c r="H12" i="29"/>
  <c r="G12" i="29"/>
  <c r="F12" i="29"/>
  <c r="E12" i="29"/>
  <c r="D12" i="29"/>
  <c r="O11" i="29"/>
  <c r="N11" i="29"/>
  <c r="M11" i="29"/>
  <c r="L11" i="29"/>
  <c r="K11" i="29"/>
  <c r="J11" i="29"/>
  <c r="I11" i="29"/>
  <c r="H11" i="29"/>
  <c r="G11" i="29"/>
  <c r="F11" i="29"/>
  <c r="E11" i="29"/>
  <c r="D11" i="29"/>
  <c r="D3" i="29"/>
  <c r="A1" i="29"/>
  <c r="F5" i="5"/>
  <c r="F18" i="5"/>
  <c r="F24" i="5"/>
  <c r="F26" i="5"/>
  <c r="F32" i="5"/>
  <c r="F34" i="5"/>
  <c r="F40" i="5"/>
  <c r="F42" i="5"/>
  <c r="F43" i="5"/>
  <c r="F79" i="5"/>
  <c r="F83" i="5"/>
  <c r="F85" i="5"/>
  <c r="F87" i="5"/>
  <c r="C74" i="23"/>
  <c r="L3" i="2"/>
  <c r="E74" i="23"/>
  <c r="L4" i="2"/>
  <c r="G88" i="8"/>
  <c r="L7" i="2"/>
  <c r="L8" i="2"/>
  <c r="L3" i="3"/>
  <c r="E75" i="23"/>
  <c r="L4" i="3"/>
  <c r="G75" i="23"/>
  <c r="L7" i="3"/>
  <c r="L8" i="3"/>
  <c r="C75" i="23"/>
  <c r="L3" i="22"/>
  <c r="E76" i="23"/>
  <c r="L4" i="22"/>
  <c r="G76" i="23"/>
  <c r="L7" i="22"/>
  <c r="L8" i="22"/>
  <c r="C76" i="23"/>
  <c r="C77" i="23"/>
  <c r="A35" i="24"/>
  <c r="D35" i="24"/>
  <c r="A36" i="24"/>
  <c r="D36" i="24"/>
  <c r="A37" i="24"/>
  <c r="B14" i="24"/>
  <c r="I32" i="8"/>
  <c r="C79" i="23"/>
  <c r="L5" i="2"/>
  <c r="L5" i="3"/>
  <c r="L5" i="22"/>
  <c r="L6" i="2"/>
  <c r="L6" i="3"/>
  <c r="L6" i="22"/>
  <c r="J4" i="20"/>
  <c r="J5" i="20"/>
  <c r="J6"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E87" i="23"/>
  <c r="G87" i="23"/>
  <c r="A41" i="8"/>
  <c r="C8" i="24"/>
  <c r="H22" i="24"/>
  <c r="H8" i="24"/>
  <c r="C9" i="24"/>
  <c r="H9" i="24"/>
  <c r="C10" i="24"/>
  <c r="H10" i="24"/>
  <c r="C119" i="23"/>
  <c r="C120" i="23"/>
  <c r="E119" i="23"/>
  <c r="E120" i="23"/>
  <c r="E102" i="23"/>
  <c r="C104" i="23"/>
  <c r="G104" i="23"/>
  <c r="E124" i="23"/>
  <c r="E125" i="23"/>
  <c r="E109" i="23"/>
  <c r="G95" i="23"/>
  <c r="G97" i="23"/>
  <c r="G113" i="23"/>
  <c r="C14" i="24"/>
  <c r="K2" i="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70" i="22"/>
  <c r="H271" i="22"/>
  <c r="H272" i="22"/>
  <c r="H273" i="22"/>
  <c r="H274" i="22"/>
  <c r="H275" i="22"/>
  <c r="H276" i="22"/>
  <c r="H277" i="22"/>
  <c r="H278" i="22"/>
  <c r="H279" i="22"/>
  <c r="H280" i="22"/>
  <c r="H281" i="22"/>
  <c r="H282" i="22"/>
  <c r="H283" i="22"/>
  <c r="H284" i="22"/>
  <c r="H285" i="22"/>
  <c r="H286" i="22"/>
  <c r="H287" i="22"/>
  <c r="H288" i="22"/>
  <c r="H289" i="22"/>
  <c r="H290" i="22"/>
  <c r="H291" i="22"/>
  <c r="H292" i="22"/>
  <c r="H293" i="22"/>
  <c r="H294" i="22"/>
  <c r="H295" i="22"/>
  <c r="H296" i="22"/>
  <c r="H297" i="22"/>
  <c r="H298" i="22"/>
  <c r="H299" i="22"/>
  <c r="H300" i="22"/>
  <c r="H301" i="22"/>
  <c r="H302" i="22"/>
  <c r="H303" i="22"/>
  <c r="H304" i="22"/>
  <c r="H305" i="22"/>
  <c r="H306" i="22"/>
  <c r="H307" i="22"/>
  <c r="H308" i="22"/>
  <c r="H309" i="22"/>
  <c r="H310" i="22"/>
  <c r="H311" i="22"/>
  <c r="H312" i="22"/>
  <c r="H313" i="22"/>
  <c r="H314" i="22"/>
  <c r="H315" i="22"/>
  <c r="H316" i="22"/>
  <c r="H317" i="22"/>
  <c r="H318" i="22"/>
  <c r="H319" i="22"/>
  <c r="H320" i="22"/>
  <c r="H321" i="22"/>
  <c r="H322" i="22"/>
  <c r="H323" i="22"/>
  <c r="H324" i="22"/>
  <c r="H325" i="22"/>
  <c r="H326" i="22"/>
  <c r="H327" i="22"/>
  <c r="H328" i="22"/>
  <c r="H329" i="22"/>
  <c r="H330" i="22"/>
  <c r="H331" i="22"/>
  <c r="H332" i="22"/>
  <c r="H333" i="22"/>
  <c r="H334" i="22"/>
  <c r="H335" i="22"/>
  <c r="H336" i="22"/>
  <c r="H337" i="22"/>
  <c r="H338" i="22"/>
  <c r="H339" i="22"/>
  <c r="H340" i="22"/>
  <c r="H341" i="22"/>
  <c r="H342" i="22"/>
  <c r="H343" i="22"/>
  <c r="H344" i="22"/>
  <c r="H345" i="22"/>
  <c r="H346" i="22"/>
  <c r="H347" i="22"/>
  <c r="H348" i="22"/>
  <c r="H349" i="22"/>
  <c r="H350"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383" i="22"/>
  <c r="H384" i="22"/>
  <c r="H385" i="22"/>
  <c r="H386" i="22"/>
  <c r="H387" i="22"/>
  <c r="H388" i="22"/>
  <c r="H389" i="22"/>
  <c r="H390" i="22"/>
  <c r="H391" i="22"/>
  <c r="H392" i="22"/>
  <c r="H393" i="22"/>
  <c r="H394" i="22"/>
  <c r="H395" i="22"/>
  <c r="H396" i="22"/>
  <c r="H397" i="22"/>
  <c r="H398" i="22"/>
  <c r="H399" i="22"/>
  <c r="H400" i="22"/>
  <c r="H401" i="22"/>
  <c r="H402" i="22"/>
  <c r="H403" i="22"/>
  <c r="H404" i="22"/>
  <c r="H405" i="22"/>
  <c r="H406" i="22"/>
  <c r="H407" i="22"/>
  <c r="H408" i="22"/>
  <c r="H409" i="22"/>
  <c r="H410" i="22"/>
  <c r="H411" i="22"/>
  <c r="H412" i="22"/>
  <c r="H413" i="22"/>
  <c r="H414" i="22"/>
  <c r="H415" i="22"/>
  <c r="H416" i="22"/>
  <c r="H417" i="22"/>
  <c r="H418" i="22"/>
  <c r="H419" i="22"/>
  <c r="H420" i="22"/>
  <c r="H421" i="22"/>
  <c r="H422" i="22"/>
  <c r="H423" i="22"/>
  <c r="H424" i="22"/>
  <c r="H425" i="22"/>
  <c r="H426" i="22"/>
  <c r="H427" i="22"/>
  <c r="H428" i="22"/>
  <c r="H429" i="22"/>
  <c r="H430" i="22"/>
  <c r="H431" i="22"/>
  <c r="H432" i="22"/>
  <c r="H433" i="22"/>
  <c r="H434" i="22"/>
  <c r="H435" i="22"/>
  <c r="H436" i="22"/>
  <c r="H437" i="22"/>
  <c r="H438" i="22"/>
  <c r="H439" i="22"/>
  <c r="H440" i="22"/>
  <c r="H441" i="22"/>
  <c r="H442" i="22"/>
  <c r="H443" i="22"/>
  <c r="H444" i="22"/>
  <c r="H445" i="22"/>
  <c r="H446" i="22"/>
  <c r="H447" i="22"/>
  <c r="H448" i="22"/>
  <c r="H449" i="22"/>
  <c r="H450" i="22"/>
  <c r="H451" i="22"/>
  <c r="H452" i="22"/>
  <c r="H453" i="22"/>
  <c r="H454" i="22"/>
  <c r="H455" i="22"/>
  <c r="H456" i="22"/>
  <c r="H457" i="22"/>
  <c r="H458" i="22"/>
  <c r="H459" i="22"/>
  <c r="H460" i="22"/>
  <c r="H461" i="22"/>
  <c r="H462" i="22"/>
  <c r="H463" i="22"/>
  <c r="H464" i="22"/>
  <c r="H465" i="22"/>
  <c r="H466" i="22"/>
  <c r="H467" i="22"/>
  <c r="H468" i="22"/>
  <c r="H469" i="22"/>
  <c r="H470" i="22"/>
  <c r="H471" i="22"/>
  <c r="H472" i="22"/>
  <c r="H473" i="22"/>
  <c r="H474" i="22"/>
  <c r="H475" i="22"/>
  <c r="H476" i="22"/>
  <c r="H477" i="22"/>
  <c r="H478" i="22"/>
  <c r="H479" i="22"/>
  <c r="H480" i="22"/>
  <c r="H481" i="22"/>
  <c r="H482" i="22"/>
  <c r="H483" i="22"/>
  <c r="H484" i="22"/>
  <c r="H485" i="22"/>
  <c r="H486" i="22"/>
  <c r="H487" i="22"/>
  <c r="H488" i="22"/>
  <c r="H489" i="22"/>
  <c r="H490" i="22"/>
  <c r="H491" i="22"/>
  <c r="H492" i="22"/>
  <c r="H493" i="22"/>
  <c r="H494" i="22"/>
  <c r="H495" i="22"/>
  <c r="H496" i="22"/>
  <c r="H497" i="22"/>
  <c r="H498" i="22"/>
  <c r="H499" i="22"/>
  <c r="H500" i="22"/>
  <c r="H501" i="22"/>
  <c r="H502" i="22"/>
  <c r="H503" i="22"/>
  <c r="H504" i="22"/>
  <c r="H505" i="22"/>
  <c r="H506" i="22"/>
  <c r="H507" i="22"/>
  <c r="H508" i="22"/>
  <c r="H509" i="22"/>
  <c r="H510" i="22"/>
  <c r="H511" i="22"/>
  <c r="H512" i="22"/>
  <c r="H513" i="22"/>
  <c r="H514" i="22"/>
  <c r="H515" i="22"/>
  <c r="H516" i="22"/>
  <c r="H517" i="22"/>
  <c r="H518" i="22"/>
  <c r="H519" i="22"/>
  <c r="H520" i="22"/>
  <c r="H521" i="22"/>
  <c r="H522" i="22"/>
  <c r="H523" i="22"/>
  <c r="H524" i="22"/>
  <c r="H525" i="22"/>
  <c r="H526" i="22"/>
  <c r="H527" i="22"/>
  <c r="H528" i="22"/>
  <c r="H529" i="22"/>
  <c r="H530" i="22"/>
  <c r="H531" i="22"/>
  <c r="H532" i="22"/>
  <c r="H533" i="22"/>
  <c r="H534" i="22"/>
  <c r="H535" i="22"/>
  <c r="H536" i="22"/>
  <c r="H537" i="22"/>
  <c r="H538" i="22"/>
  <c r="H539" i="22"/>
  <c r="H540" i="22"/>
  <c r="H541" i="22"/>
  <c r="H542" i="22"/>
  <c r="H543" i="22"/>
  <c r="H544" i="22"/>
  <c r="H545" i="22"/>
  <c r="H546" i="22"/>
  <c r="H547" i="22"/>
  <c r="H548" i="22"/>
  <c r="H549" i="22"/>
  <c r="H550" i="22"/>
  <c r="H551" i="22"/>
  <c r="H552" i="22"/>
  <c r="H553" i="22"/>
  <c r="H554" i="22"/>
  <c r="H555" i="22"/>
  <c r="H556" i="22"/>
  <c r="H557" i="22"/>
  <c r="H558" i="22"/>
  <c r="H559" i="22"/>
  <c r="H560" i="22"/>
  <c r="H561" i="22"/>
  <c r="H562" i="22"/>
  <c r="H563" i="22"/>
  <c r="H564" i="22"/>
  <c r="H565" i="22"/>
  <c r="H566" i="22"/>
  <c r="H567" i="22"/>
  <c r="H568" i="22"/>
  <c r="H569" i="22"/>
  <c r="H570" i="22"/>
  <c r="H571" i="22"/>
  <c r="H572" i="22"/>
  <c r="H573" i="22"/>
  <c r="H574" i="22"/>
  <c r="H575" i="22"/>
  <c r="H576" i="22"/>
  <c r="H577" i="22"/>
  <c r="H578" i="22"/>
  <c r="H579" i="22"/>
  <c r="H580" i="22"/>
  <c r="H581" i="22"/>
  <c r="H582" i="22"/>
  <c r="H583" i="22"/>
  <c r="H584" i="22"/>
  <c r="H585" i="22"/>
  <c r="H586" i="22"/>
  <c r="H587" i="22"/>
  <c r="H588" i="22"/>
  <c r="H589" i="22"/>
  <c r="H590" i="22"/>
  <c r="H591" i="22"/>
  <c r="H592" i="22"/>
  <c r="H593" i="22"/>
  <c r="H594" i="22"/>
  <c r="H595" i="22"/>
  <c r="H596" i="22"/>
  <c r="H597" i="22"/>
  <c r="H598" i="22"/>
  <c r="H599" i="22"/>
  <c r="H600" i="22"/>
  <c r="H601" i="22"/>
  <c r="H602" i="22"/>
  <c r="H603" i="22"/>
  <c r="H604" i="22"/>
  <c r="H605" i="22"/>
  <c r="H606" i="22"/>
  <c r="H607" i="22"/>
  <c r="H608" i="22"/>
  <c r="H609" i="22"/>
  <c r="H610" i="22"/>
  <c r="H611" i="22"/>
  <c r="H612" i="22"/>
  <c r="H613" i="22"/>
  <c r="H614" i="22"/>
  <c r="H615" i="22"/>
  <c r="H616" i="22"/>
  <c r="H617" i="22"/>
  <c r="H618" i="22"/>
  <c r="H619" i="22"/>
  <c r="H620" i="22"/>
  <c r="H621" i="22"/>
  <c r="H622" i="22"/>
  <c r="H623" i="22"/>
  <c r="H624" i="22"/>
  <c r="H625" i="22"/>
  <c r="H626" i="22"/>
  <c r="H627" i="22"/>
  <c r="H628" i="22"/>
  <c r="H629" i="22"/>
  <c r="H630" i="22"/>
  <c r="H631" i="22"/>
  <c r="H632" i="22"/>
  <c r="H633" i="22"/>
  <c r="H634" i="22"/>
  <c r="H635" i="22"/>
  <c r="H636" i="22"/>
  <c r="H637" i="22"/>
  <c r="H638" i="22"/>
  <c r="H639" i="22"/>
  <c r="H640" i="22"/>
  <c r="H641" i="22"/>
  <c r="H642" i="22"/>
  <c r="H643" i="22"/>
  <c r="H644" i="22"/>
  <c r="H645" i="22"/>
  <c r="H646" i="22"/>
  <c r="H647" i="22"/>
  <c r="H648" i="22"/>
  <c r="H649" i="22"/>
  <c r="H650" i="22"/>
  <c r="H651" i="22"/>
  <c r="H652" i="22"/>
  <c r="H653" i="22"/>
  <c r="H654" i="22"/>
  <c r="H655" i="22"/>
  <c r="H656" i="22"/>
  <c r="H657" i="22"/>
  <c r="H658" i="22"/>
  <c r="H659" i="22"/>
  <c r="H660" i="22"/>
  <c r="H661" i="22"/>
  <c r="H662" i="22"/>
  <c r="H663" i="22"/>
  <c r="H664" i="22"/>
  <c r="H665" i="22"/>
  <c r="H666" i="22"/>
  <c r="H667" i="22"/>
  <c r="H668" i="22"/>
  <c r="H669" i="22"/>
  <c r="H670" i="22"/>
  <c r="H671" i="22"/>
  <c r="H672" i="22"/>
  <c r="H673" i="22"/>
  <c r="H674" i="22"/>
  <c r="H675" i="22"/>
  <c r="H676" i="22"/>
  <c r="H677" i="22"/>
  <c r="H678" i="22"/>
  <c r="H679" i="22"/>
  <c r="H680" i="22"/>
  <c r="H681" i="22"/>
  <c r="H682" i="22"/>
  <c r="H683" i="22"/>
  <c r="H684" i="22"/>
  <c r="H685" i="22"/>
  <c r="H686" i="22"/>
  <c r="H687" i="22"/>
  <c r="H688" i="22"/>
  <c r="H689" i="22"/>
  <c r="H690" i="22"/>
  <c r="H691" i="22"/>
  <c r="H692" i="22"/>
  <c r="H693" i="22"/>
  <c r="H694" i="22"/>
  <c r="H695" i="22"/>
  <c r="H696" i="22"/>
  <c r="H697" i="22"/>
  <c r="H698" i="22"/>
  <c r="H699" i="22"/>
  <c r="H700" i="22"/>
  <c r="H701" i="22"/>
  <c r="H702" i="22"/>
  <c r="H703" i="22"/>
  <c r="H704" i="22"/>
  <c r="H705" i="22"/>
  <c r="H706" i="22"/>
  <c r="H707" i="22"/>
  <c r="H708" i="22"/>
  <c r="H709" i="22"/>
  <c r="H710" i="22"/>
  <c r="H711" i="22"/>
  <c r="H712" i="22"/>
  <c r="H713" i="22"/>
  <c r="H714" i="22"/>
  <c r="H715" i="22"/>
  <c r="H716" i="22"/>
  <c r="H717" i="22"/>
  <c r="H718" i="22"/>
  <c r="H719" i="22"/>
  <c r="H720" i="22"/>
  <c r="H721" i="22"/>
  <c r="H722" i="22"/>
  <c r="H723" i="22"/>
  <c r="H724" i="22"/>
  <c r="H725" i="22"/>
  <c r="H726" i="22"/>
  <c r="H727" i="22"/>
  <c r="H728" i="22"/>
  <c r="H729" i="22"/>
  <c r="H730" i="22"/>
  <c r="H731" i="22"/>
  <c r="H732" i="22"/>
  <c r="H733" i="22"/>
  <c r="H734" i="22"/>
  <c r="H735" i="22"/>
  <c r="H736" i="22"/>
  <c r="H737" i="22"/>
  <c r="H738" i="22"/>
  <c r="H739" i="22"/>
  <c r="H740" i="22"/>
  <c r="H741" i="22"/>
  <c r="H742" i="22"/>
  <c r="H743" i="22"/>
  <c r="H744" i="22"/>
  <c r="H745" i="22"/>
  <c r="H746" i="22"/>
  <c r="H747" i="22"/>
  <c r="H748" i="22"/>
  <c r="H749" i="22"/>
  <c r="H750" i="22"/>
  <c r="H751" i="22"/>
  <c r="H752" i="22"/>
  <c r="H753" i="22"/>
  <c r="H754" i="22"/>
  <c r="H755" i="22"/>
  <c r="H756" i="22"/>
  <c r="H757" i="22"/>
  <c r="H758" i="22"/>
  <c r="H759" i="22"/>
  <c r="H760" i="22"/>
  <c r="H761" i="22"/>
  <c r="H762" i="22"/>
  <c r="H763" i="22"/>
  <c r="H764" i="22"/>
  <c r="H765" i="22"/>
  <c r="H766" i="22"/>
  <c r="H767" i="22"/>
  <c r="H768" i="22"/>
  <c r="H769" i="22"/>
  <c r="H770" i="22"/>
  <c r="H771" i="22"/>
  <c r="H772" i="22"/>
  <c r="H773" i="22"/>
  <c r="H774" i="22"/>
  <c r="H775" i="22"/>
  <c r="H776" i="22"/>
  <c r="H777" i="22"/>
  <c r="H778" i="22"/>
  <c r="H779" i="22"/>
  <c r="H780" i="22"/>
  <c r="H781" i="22"/>
  <c r="H782" i="22"/>
  <c r="H783" i="22"/>
  <c r="H784" i="22"/>
  <c r="H785" i="22"/>
  <c r="H786" i="22"/>
  <c r="H787" i="22"/>
  <c r="H788" i="22"/>
  <c r="H789" i="22"/>
  <c r="H790" i="22"/>
  <c r="H791" i="22"/>
  <c r="H792" i="22"/>
  <c r="H793" i="22"/>
  <c r="H794" i="22"/>
  <c r="H795" i="22"/>
  <c r="H796" i="22"/>
  <c r="H797" i="22"/>
  <c r="H798" i="22"/>
  <c r="H799" i="22"/>
  <c r="H800" i="22"/>
  <c r="H801" i="22"/>
  <c r="H802" i="22"/>
  <c r="H803" i="22"/>
  <c r="H804" i="22"/>
  <c r="H805" i="22"/>
  <c r="H806" i="22"/>
  <c r="H807" i="22"/>
  <c r="H808" i="22"/>
  <c r="H809" i="22"/>
  <c r="H810" i="22"/>
  <c r="H811" i="22"/>
  <c r="H812" i="22"/>
  <c r="H813" i="22"/>
  <c r="H814" i="22"/>
  <c r="H815" i="22"/>
  <c r="H816" i="22"/>
  <c r="H817" i="22"/>
  <c r="H818" i="22"/>
  <c r="H819" i="22"/>
  <c r="H820" i="22"/>
  <c r="H821" i="22"/>
  <c r="H822" i="22"/>
  <c r="H823" i="22"/>
  <c r="H824" i="22"/>
  <c r="H825" i="22"/>
  <c r="H826" i="22"/>
  <c r="H827" i="22"/>
  <c r="H828" i="22"/>
  <c r="H829" i="22"/>
  <c r="H830" i="22"/>
  <c r="H831" i="22"/>
  <c r="H832" i="22"/>
  <c r="H833" i="22"/>
  <c r="H834" i="22"/>
  <c r="H835" i="22"/>
  <c r="H836" i="22"/>
  <c r="H837" i="22"/>
  <c r="H838" i="22"/>
  <c r="H839" i="22"/>
  <c r="H840" i="22"/>
  <c r="H841" i="22"/>
  <c r="H842" i="22"/>
  <c r="H843" i="22"/>
  <c r="H844" i="22"/>
  <c r="H845" i="22"/>
  <c r="H846" i="22"/>
  <c r="H847" i="22"/>
  <c r="H848" i="22"/>
  <c r="H849" i="22"/>
  <c r="H850" i="22"/>
  <c r="H851" i="22"/>
  <c r="H852" i="22"/>
  <c r="H853" i="22"/>
  <c r="H854" i="22"/>
  <c r="H855" i="22"/>
  <c r="H856" i="22"/>
  <c r="H857" i="22"/>
  <c r="H858" i="22"/>
  <c r="H859" i="22"/>
  <c r="H860" i="22"/>
  <c r="H861" i="22"/>
  <c r="H862" i="22"/>
  <c r="H863" i="22"/>
  <c r="H864" i="22"/>
  <c r="H865" i="22"/>
  <c r="H866" i="22"/>
  <c r="H867" i="22"/>
  <c r="H868" i="22"/>
  <c r="H869" i="22"/>
  <c r="H870" i="22"/>
  <c r="H871" i="22"/>
  <c r="H872" i="22"/>
  <c r="H873" i="22"/>
  <c r="H874" i="22"/>
  <c r="H875" i="22"/>
  <c r="H876" i="22"/>
  <c r="H877" i="22"/>
  <c r="H878" i="22"/>
  <c r="H879" i="22"/>
  <c r="H880" i="22"/>
  <c r="H881" i="22"/>
  <c r="H882" i="22"/>
  <c r="H883" i="22"/>
  <c r="H884" i="22"/>
  <c r="H885" i="22"/>
  <c r="H886" i="22"/>
  <c r="H887" i="22"/>
  <c r="H888" i="22"/>
  <c r="H889" i="22"/>
  <c r="H890" i="22"/>
  <c r="H891" i="22"/>
  <c r="H892" i="22"/>
  <c r="H893" i="22"/>
  <c r="H894" i="22"/>
  <c r="H895" i="22"/>
  <c r="H896" i="22"/>
  <c r="H897" i="22"/>
  <c r="H898" i="22"/>
  <c r="H899" i="22"/>
  <c r="H900" i="22"/>
  <c r="H901" i="22"/>
  <c r="H902" i="22"/>
  <c r="H903" i="22"/>
  <c r="H904" i="22"/>
  <c r="H905" i="22"/>
  <c r="H906" i="22"/>
  <c r="H907" i="22"/>
  <c r="H908" i="22"/>
  <c r="H909" i="22"/>
  <c r="H910" i="22"/>
  <c r="H911" i="22"/>
  <c r="H912" i="22"/>
  <c r="H913" i="22"/>
  <c r="H914" i="22"/>
  <c r="H915" i="22"/>
  <c r="H916" i="22"/>
  <c r="H917" i="22"/>
  <c r="H918" i="22"/>
  <c r="H919" i="22"/>
  <c r="H920" i="22"/>
  <c r="H921" i="22"/>
  <c r="H922" i="22"/>
  <c r="H923" i="22"/>
  <c r="H924" i="22"/>
  <c r="H925" i="22"/>
  <c r="H926" i="22"/>
  <c r="H927" i="22"/>
  <c r="H928" i="22"/>
  <c r="H929" i="22"/>
  <c r="H930" i="22"/>
  <c r="H931" i="22"/>
  <c r="H932" i="22"/>
  <c r="H933" i="22"/>
  <c r="H934" i="22"/>
  <c r="H935" i="22"/>
  <c r="H936" i="22"/>
  <c r="H937" i="22"/>
  <c r="H938" i="22"/>
  <c r="H939" i="22"/>
  <c r="H940" i="22"/>
  <c r="H941" i="22"/>
  <c r="H942" i="22"/>
  <c r="H943" i="22"/>
  <c r="H944" i="22"/>
  <c r="H945" i="22"/>
  <c r="H946" i="22"/>
  <c r="H947" i="22"/>
  <c r="H948" i="22"/>
  <c r="H949" i="22"/>
  <c r="H950" i="22"/>
  <c r="H951" i="22"/>
  <c r="H952" i="22"/>
  <c r="H953" i="22"/>
  <c r="H954" i="22"/>
  <c r="H955" i="22"/>
  <c r="H956" i="22"/>
  <c r="H957" i="22"/>
  <c r="H958" i="22"/>
  <c r="H959" i="22"/>
  <c r="H960" i="22"/>
  <c r="H961" i="22"/>
  <c r="H962" i="22"/>
  <c r="H963" i="22"/>
  <c r="H964" i="22"/>
  <c r="H965" i="22"/>
  <c r="H966" i="22"/>
  <c r="H967" i="22"/>
  <c r="H968" i="22"/>
  <c r="H969" i="22"/>
  <c r="H970" i="22"/>
  <c r="H971" i="22"/>
  <c r="H972" i="22"/>
  <c r="H973" i="22"/>
  <c r="H974" i="22"/>
  <c r="H975" i="22"/>
  <c r="H976" i="22"/>
  <c r="H977" i="22"/>
  <c r="H978" i="22"/>
  <c r="H979" i="22"/>
  <c r="H980" i="22"/>
  <c r="H981" i="22"/>
  <c r="H982" i="22"/>
  <c r="H983" i="22"/>
  <c r="H984" i="22"/>
  <c r="H985" i="22"/>
  <c r="H986" i="22"/>
  <c r="H987" i="22"/>
  <c r="H988" i="22"/>
  <c r="H989" i="22"/>
  <c r="H990" i="22"/>
  <c r="H991" i="22"/>
  <c r="H992" i="22"/>
  <c r="H993" i="22"/>
  <c r="H994" i="22"/>
  <c r="H995" i="22"/>
  <c r="H996" i="22"/>
  <c r="H997" i="22"/>
  <c r="H998" i="22"/>
  <c r="H999" i="22"/>
  <c r="H1000" i="22"/>
  <c r="H1001" i="22"/>
  <c r="H1002" i="22"/>
  <c r="H1003" i="22"/>
  <c r="H1004" i="22"/>
  <c r="H1005" i="22"/>
  <c r="H1006" i="22"/>
  <c r="H1007" i="22"/>
  <c r="H1008" i="22"/>
  <c r="H1009" i="22"/>
  <c r="H1010" i="22"/>
  <c r="H1011" i="22"/>
  <c r="H1012" i="22"/>
  <c r="H1013" i="22"/>
  <c r="H1014" i="22"/>
  <c r="H1015" i="22"/>
  <c r="H1016" i="22"/>
  <c r="H1017" i="22"/>
  <c r="H1018" i="22"/>
  <c r="H1019" i="22"/>
  <c r="H1020" i="22"/>
  <c r="H1021" i="22"/>
  <c r="H1022" i="22"/>
  <c r="H1023" i="22"/>
  <c r="H1024" i="22"/>
  <c r="H1025" i="22"/>
  <c r="H1026" i="22"/>
  <c r="H1027" i="22"/>
  <c r="H1028" i="22"/>
  <c r="H1029" i="22"/>
  <c r="H1030" i="22"/>
  <c r="H1031" i="22"/>
  <c r="H1032" i="22"/>
  <c r="H1033" i="22"/>
  <c r="H1034" i="22"/>
  <c r="H1035" i="22"/>
  <c r="H1036" i="22"/>
  <c r="H1037" i="22"/>
  <c r="H1038" i="22"/>
  <c r="H1039" i="22"/>
  <c r="H1040" i="22"/>
  <c r="H1041" i="22"/>
  <c r="H1042" i="22"/>
  <c r="H1043" i="22"/>
  <c r="H1044" i="22"/>
  <c r="H1045" i="22"/>
  <c r="H1046" i="22"/>
  <c r="H1047" i="22"/>
  <c r="H1048" i="22"/>
  <c r="H1049" i="22"/>
  <c r="H1050" i="22"/>
  <c r="H1051" i="22"/>
  <c r="H1052" i="22"/>
  <c r="H1053" i="22"/>
  <c r="H1054" i="22"/>
  <c r="H1055" i="22"/>
  <c r="H1056" i="22"/>
  <c r="H1057" i="22"/>
  <c r="H1058" i="22"/>
  <c r="H1059" i="22"/>
  <c r="H1060" i="22"/>
  <c r="H1061" i="22"/>
  <c r="H1062" i="22"/>
  <c r="H1063" i="22"/>
  <c r="H1064" i="22"/>
  <c r="H1065" i="22"/>
  <c r="H1066" i="22"/>
  <c r="H1067" i="22"/>
  <c r="H1068" i="22"/>
  <c r="H1069" i="22"/>
  <c r="H1070" i="22"/>
  <c r="H1071" i="22"/>
  <c r="H1072" i="22"/>
  <c r="H1073" i="22"/>
  <c r="H1074" i="22"/>
  <c r="H1075" i="22"/>
  <c r="H1076" i="22"/>
  <c r="H1077" i="22"/>
  <c r="H1078" i="22"/>
  <c r="H1079" i="22"/>
  <c r="H1080" i="22"/>
  <c r="H1081" i="22"/>
  <c r="H1082" i="22"/>
  <c r="H1083" i="22"/>
  <c r="H1084" i="22"/>
  <c r="H1085" i="22"/>
  <c r="H1086" i="22"/>
  <c r="H1087" i="22"/>
  <c r="H1088" i="22"/>
  <c r="H1089" i="22"/>
  <c r="H1090" i="22"/>
  <c r="H1091" i="22"/>
  <c r="H1092" i="22"/>
  <c r="H1093" i="22"/>
  <c r="H1094" i="22"/>
  <c r="H1095" i="22"/>
  <c r="H1096" i="22"/>
  <c r="H1097" i="22"/>
  <c r="H1098" i="22"/>
  <c r="H1099" i="22"/>
  <c r="H1100" i="22"/>
  <c r="H1101" i="22"/>
  <c r="H1102" i="22"/>
  <c r="H1103" i="22"/>
  <c r="H1104" i="22"/>
  <c r="H1105" i="22"/>
  <c r="H1106" i="22"/>
  <c r="H1107" i="22"/>
  <c r="H1108" i="22"/>
  <c r="H1109" i="22"/>
  <c r="H1110" i="22"/>
  <c r="H1111" i="22"/>
  <c r="H1112" i="22"/>
  <c r="H1113" i="22"/>
  <c r="H1114" i="22"/>
  <c r="H1115" i="22"/>
  <c r="H1116" i="22"/>
  <c r="H1117" i="22"/>
  <c r="H1118" i="22"/>
  <c r="H1119" i="22"/>
  <c r="H1120" i="22"/>
  <c r="H1121" i="22"/>
  <c r="H1122" i="22"/>
  <c r="H1123" i="22"/>
  <c r="H1124" i="22"/>
  <c r="H1125" i="22"/>
  <c r="H1126" i="22"/>
  <c r="H1127" i="22"/>
  <c r="H1128" i="22"/>
  <c r="H1129" i="22"/>
  <c r="H1130" i="22"/>
  <c r="H1131" i="22"/>
  <c r="H1132" i="22"/>
  <c r="H1133" i="22"/>
  <c r="H1134" i="22"/>
  <c r="H1135" i="22"/>
  <c r="H1136" i="22"/>
  <c r="H1137" i="22"/>
  <c r="H1138" i="22"/>
  <c r="H1139" i="22"/>
  <c r="H1140" i="22"/>
  <c r="H1141" i="22"/>
  <c r="H1142" i="22"/>
  <c r="H1143" i="22"/>
  <c r="H1144" i="22"/>
  <c r="H1145" i="22"/>
  <c r="H1146" i="22"/>
  <c r="H1147" i="22"/>
  <c r="H1148" i="22"/>
  <c r="H1149" i="22"/>
  <c r="H1150" i="22"/>
  <c r="H1151" i="22"/>
  <c r="H1152" i="22"/>
  <c r="H1153" i="22"/>
  <c r="H1154" i="22"/>
  <c r="H1155" i="22"/>
  <c r="H1156" i="22"/>
  <c r="H1157" i="22"/>
  <c r="H1158" i="22"/>
  <c r="H1159" i="22"/>
  <c r="H1160" i="22"/>
  <c r="H1161" i="22"/>
  <c r="H1162" i="22"/>
  <c r="H1163" i="22"/>
  <c r="H1164" i="22"/>
  <c r="H1165" i="22"/>
  <c r="H1166" i="22"/>
  <c r="H1167" i="22"/>
  <c r="H1168" i="22"/>
  <c r="H1169" i="22"/>
  <c r="H1170" i="22"/>
  <c r="H1171" i="22"/>
  <c r="H1172" i="22"/>
  <c r="H1173" i="22"/>
  <c r="H1174" i="22"/>
  <c r="H1175" i="22"/>
  <c r="H1176" i="22"/>
  <c r="H1177" i="22"/>
  <c r="H1178" i="22"/>
  <c r="H1179" i="22"/>
  <c r="H1180" i="22"/>
  <c r="H1181" i="22"/>
  <c r="H1182" i="22"/>
  <c r="H1183" i="22"/>
  <c r="H1184" i="22"/>
  <c r="H1185" i="22"/>
  <c r="H1186" i="22"/>
  <c r="H1187" i="22"/>
  <c r="H1188" i="22"/>
  <c r="H1189" i="22"/>
  <c r="H1190" i="22"/>
  <c r="H1191" i="22"/>
  <c r="H1192" i="22"/>
  <c r="H1193" i="22"/>
  <c r="H1194" i="22"/>
  <c r="H1195" i="22"/>
  <c r="H1196" i="22"/>
  <c r="H1197" i="22"/>
  <c r="H1198" i="22"/>
  <c r="H1199" i="22"/>
  <c r="H1200" i="22"/>
  <c r="H1201" i="22"/>
  <c r="H1202" i="22"/>
  <c r="H1203" i="22"/>
  <c r="H1204" i="22"/>
  <c r="H1205" i="22"/>
  <c r="H1206" i="22"/>
  <c r="H1207" i="22"/>
  <c r="H1208" i="22"/>
  <c r="H1209" i="22"/>
  <c r="H1210" i="22"/>
  <c r="H1211" i="22"/>
  <c r="H1212" i="22"/>
  <c r="H1213" i="22"/>
  <c r="H1214" i="22"/>
  <c r="H1215" i="22"/>
  <c r="H1216" i="22"/>
  <c r="H1217" i="22"/>
  <c r="H1218" i="22"/>
  <c r="H1219" i="22"/>
  <c r="H1220" i="22"/>
  <c r="H1221" i="22"/>
  <c r="H1222" i="22"/>
  <c r="H1223" i="22"/>
  <c r="H1224" i="22"/>
  <c r="H1225" i="22"/>
  <c r="H1226" i="22"/>
  <c r="H1227" i="22"/>
  <c r="H1228" i="22"/>
  <c r="H1229" i="22"/>
  <c r="H1230" i="22"/>
  <c r="H1231" i="22"/>
  <c r="H1232" i="22"/>
  <c r="H1233" i="22"/>
  <c r="H1234" i="22"/>
  <c r="H1235" i="22"/>
  <c r="H1236" i="22"/>
  <c r="H1237" i="22"/>
  <c r="H1238" i="22"/>
  <c r="H1239" i="22"/>
  <c r="H1240" i="22"/>
  <c r="H1241" i="22"/>
  <c r="H1242" i="22"/>
  <c r="H1243" i="22"/>
  <c r="H1244" i="22"/>
  <c r="H1245" i="22"/>
  <c r="H1246" i="22"/>
  <c r="H1247" i="22"/>
  <c r="H1248" i="22"/>
  <c r="H1249" i="22"/>
  <c r="H1250" i="22"/>
  <c r="H1251" i="22"/>
  <c r="H1252" i="22"/>
  <c r="H1253" i="22"/>
  <c r="H1254" i="22"/>
  <c r="H1255" i="22"/>
  <c r="H1256" i="22"/>
  <c r="H1257" i="22"/>
  <c r="H1258" i="22"/>
  <c r="H1259" i="22"/>
  <c r="H1260" i="22"/>
  <c r="H1261" i="22"/>
  <c r="H1262" i="22"/>
  <c r="H1263" i="22"/>
  <c r="H1264" i="22"/>
  <c r="H1265" i="22"/>
  <c r="H1266" i="22"/>
  <c r="H1267" i="22"/>
  <c r="H1268" i="22"/>
  <c r="H1269" i="22"/>
  <c r="H1270" i="22"/>
  <c r="H1271" i="22"/>
  <c r="H1272" i="22"/>
  <c r="H1273" i="22"/>
  <c r="H1274" i="22"/>
  <c r="H1275" i="22"/>
  <c r="H1276" i="22"/>
  <c r="H1277" i="22"/>
  <c r="H1278" i="22"/>
  <c r="H1279" i="22"/>
  <c r="H1280" i="22"/>
  <c r="H1281" i="22"/>
  <c r="H1282" i="22"/>
  <c r="H1283" i="22"/>
  <c r="H1284" i="22"/>
  <c r="H1285" i="22"/>
  <c r="H1286" i="22"/>
  <c r="H1287" i="22"/>
  <c r="H1288" i="22"/>
  <c r="H1289" i="22"/>
  <c r="H1290" i="22"/>
  <c r="H1291" i="22"/>
  <c r="H1292" i="22"/>
  <c r="H1293" i="22"/>
  <c r="H1294" i="22"/>
  <c r="H1295" i="22"/>
  <c r="H1296" i="22"/>
  <c r="H1297" i="22"/>
  <c r="H1298" i="22"/>
  <c r="H1299" i="22"/>
  <c r="H1300" i="22"/>
  <c r="H1301" i="22"/>
  <c r="H1302" i="22"/>
  <c r="H1303" i="22"/>
  <c r="H1304" i="22"/>
  <c r="H1305" i="22"/>
  <c r="H1306" i="22"/>
  <c r="H1307" i="22"/>
  <c r="H1308" i="22"/>
  <c r="H1309" i="22"/>
  <c r="H1310" i="22"/>
  <c r="H1311" i="22"/>
  <c r="H1312" i="22"/>
  <c r="H1313" i="22"/>
  <c r="H1314" i="22"/>
  <c r="H1315" i="22"/>
  <c r="H1316" i="22"/>
  <c r="H1317" i="22"/>
  <c r="H1318" i="22"/>
  <c r="H1319" i="22"/>
  <c r="H1320" i="22"/>
  <c r="H1321" i="22"/>
  <c r="H1322" i="22"/>
  <c r="H1323" i="22"/>
  <c r="H1324" i="22"/>
  <c r="H1325" i="22"/>
  <c r="H1326" i="22"/>
  <c r="H1327" i="22"/>
  <c r="H1328" i="22"/>
  <c r="H1329" i="22"/>
  <c r="H1330" i="22"/>
  <c r="H1331" i="22"/>
  <c r="H1332" i="22"/>
  <c r="H1333" i="22"/>
  <c r="H1334" i="22"/>
  <c r="H1335" i="22"/>
  <c r="H1336" i="22"/>
  <c r="H1337" i="22"/>
  <c r="H1338" i="22"/>
  <c r="H1339" i="22"/>
  <c r="H1340" i="22"/>
  <c r="H1341" i="22"/>
  <c r="H1342" i="22"/>
  <c r="H1343" i="22"/>
  <c r="H1344" i="22"/>
  <c r="H1345" i="22"/>
  <c r="H1346" i="22"/>
  <c r="H1347" i="22"/>
  <c r="H1348" i="22"/>
  <c r="H1349" i="22"/>
  <c r="H1350" i="22"/>
  <c r="H1351" i="22"/>
  <c r="H1352" i="22"/>
  <c r="H1353" i="22"/>
  <c r="H1354" i="22"/>
  <c r="H1355" i="22"/>
  <c r="H1356" i="22"/>
  <c r="H1357" i="22"/>
  <c r="H1358" i="22"/>
  <c r="H1359" i="22"/>
  <c r="H1360" i="22"/>
  <c r="H1361" i="22"/>
  <c r="H1362" i="22"/>
  <c r="H1363" i="22"/>
  <c r="H1364" i="22"/>
  <c r="H1365" i="22"/>
  <c r="H1366" i="22"/>
  <c r="H1367" i="22"/>
  <c r="H1368" i="22"/>
  <c r="H1369" i="22"/>
  <c r="H1370" i="22"/>
  <c r="H1371" i="22"/>
  <c r="H1372" i="22"/>
  <c r="H1373" i="22"/>
  <c r="H1374" i="22"/>
  <c r="H1375" i="22"/>
  <c r="H1376" i="22"/>
  <c r="H1377" i="22"/>
  <c r="H1378" i="22"/>
  <c r="H1379" i="22"/>
  <c r="H1380" i="22"/>
  <c r="H1381" i="22"/>
  <c r="H1382" i="22"/>
  <c r="H1383" i="22"/>
  <c r="H1384" i="22"/>
  <c r="H1385" i="22"/>
  <c r="H1386" i="22"/>
  <c r="H1387" i="22"/>
  <c r="H1388" i="22"/>
  <c r="H1389" i="22"/>
  <c r="H1390" i="22"/>
  <c r="H1391" i="22"/>
  <c r="H1392" i="22"/>
  <c r="H1393" i="22"/>
  <c r="H1394" i="22"/>
  <c r="H1395" i="22"/>
  <c r="H1396" i="22"/>
  <c r="H1397" i="22"/>
  <c r="H1398" i="22"/>
  <c r="H1399" i="22"/>
  <c r="H1400" i="22"/>
  <c r="H1401" i="22"/>
  <c r="H1402" i="22"/>
  <c r="H1403" i="22"/>
  <c r="H1404" i="22"/>
  <c r="H1405" i="22"/>
  <c r="H1406" i="22"/>
  <c r="H1407" i="22"/>
  <c r="H1408" i="22"/>
  <c r="H1409" i="22"/>
  <c r="H1410" i="22"/>
  <c r="H1411" i="22"/>
  <c r="H1412" i="22"/>
  <c r="H1413" i="22"/>
  <c r="H1414" i="22"/>
  <c r="H1415" i="22"/>
  <c r="H1416" i="22"/>
  <c r="H1417" i="22"/>
  <c r="H1418" i="22"/>
  <c r="H1419" i="22"/>
  <c r="H1420" i="22"/>
  <c r="H1421" i="22"/>
  <c r="H1422" i="22"/>
  <c r="H1423" i="22"/>
  <c r="H1424" i="22"/>
  <c r="H1425" i="22"/>
  <c r="H1426" i="22"/>
  <c r="H1427" i="22"/>
  <c r="H1428" i="22"/>
  <c r="H1429" i="22"/>
  <c r="H1430" i="22"/>
  <c r="H1431" i="22"/>
  <c r="H1432" i="22"/>
  <c r="H1433" i="22"/>
  <c r="H1434" i="22"/>
  <c r="H1435" i="22"/>
  <c r="H1436" i="22"/>
  <c r="H1437" i="22"/>
  <c r="H1438" i="22"/>
  <c r="H1439" i="22"/>
  <c r="H1440" i="22"/>
  <c r="H1441" i="22"/>
  <c r="H1442" i="22"/>
  <c r="H1443" i="22"/>
  <c r="H1444" i="22"/>
  <c r="H1445" i="22"/>
  <c r="H1446" i="22"/>
  <c r="H1447" i="22"/>
  <c r="H1448" i="22"/>
  <c r="H1449" i="22"/>
  <c r="H1450" i="22"/>
  <c r="H1451" i="22"/>
  <c r="H1452" i="22"/>
  <c r="H1453" i="22"/>
  <c r="H1454" i="22"/>
  <c r="H1455" i="22"/>
  <c r="H1456" i="22"/>
  <c r="H1457" i="22"/>
  <c r="H1458" i="22"/>
  <c r="H1459" i="22"/>
  <c r="H1460" i="22"/>
  <c r="H1461" i="22"/>
  <c r="H1462" i="22"/>
  <c r="H1463" i="22"/>
  <c r="H1464" i="22"/>
  <c r="H1465" i="22"/>
  <c r="H1466" i="22"/>
  <c r="H1467" i="22"/>
  <c r="H1468" i="22"/>
  <c r="H1469" i="22"/>
  <c r="H1470" i="22"/>
  <c r="H1471" i="22"/>
  <c r="H1472" i="22"/>
  <c r="H1473" i="22"/>
  <c r="H1474" i="22"/>
  <c r="H1475" i="22"/>
  <c r="H1476" i="22"/>
  <c r="H1477" i="22"/>
  <c r="H1478" i="22"/>
  <c r="H1479" i="22"/>
  <c r="H1480" i="22"/>
  <c r="H1481" i="22"/>
  <c r="H1482" i="22"/>
  <c r="H1483" i="22"/>
  <c r="H1484" i="22"/>
  <c r="H1485" i="22"/>
  <c r="H1486" i="22"/>
  <c r="H1487" i="22"/>
  <c r="H1488" i="22"/>
  <c r="H1489" i="22"/>
  <c r="H1490" i="22"/>
  <c r="H1491" i="22"/>
  <c r="H1492" i="22"/>
  <c r="H1493" i="22"/>
  <c r="H1494" i="22"/>
  <c r="H1495" i="22"/>
  <c r="H1496" i="22"/>
  <c r="H1497" i="22"/>
  <c r="H1498" i="22"/>
  <c r="H1499" i="22"/>
  <c r="H1500" i="22"/>
  <c r="H1501" i="22"/>
  <c r="H1502" i="22"/>
  <c r="H1503" i="22"/>
  <c r="H1504" i="22"/>
  <c r="H1505" i="22"/>
  <c r="H1506" i="22"/>
  <c r="H1507" i="22"/>
  <c r="H1508" i="22"/>
  <c r="H1509" i="22"/>
  <c r="H1510" i="22"/>
  <c r="H1511" i="22"/>
  <c r="H1512" i="22"/>
  <c r="H1513" i="22"/>
  <c r="H1514" i="22"/>
  <c r="H1515" i="22"/>
  <c r="H1516" i="22"/>
  <c r="H1517" i="22"/>
  <c r="H1518" i="22"/>
  <c r="H1519" i="22"/>
  <c r="H1520" i="22"/>
  <c r="H1521" i="22"/>
  <c r="H1522" i="22"/>
  <c r="H1523" i="22"/>
  <c r="H1524" i="22"/>
  <c r="H1525" i="22"/>
  <c r="H1526" i="22"/>
  <c r="H1527" i="22"/>
  <c r="H1528" i="22"/>
  <c r="H1529" i="22"/>
  <c r="H1530" i="22"/>
  <c r="H1531" i="22"/>
  <c r="H1532" i="22"/>
  <c r="H1533" i="22"/>
  <c r="H1534" i="22"/>
  <c r="H1535" i="22"/>
  <c r="H1536" i="22"/>
  <c r="H1537" i="22"/>
  <c r="H1538" i="22"/>
  <c r="H1539" i="22"/>
  <c r="H1540" i="22"/>
  <c r="H1541" i="22"/>
  <c r="H1542" i="22"/>
  <c r="H1543" i="22"/>
  <c r="H1544" i="22"/>
  <c r="H1545" i="22"/>
  <c r="H1546" i="22"/>
  <c r="H1547" i="22"/>
  <c r="H1548" i="22"/>
  <c r="H1549" i="22"/>
  <c r="H1550" i="22"/>
  <c r="H1551" i="22"/>
  <c r="H1552" i="22"/>
  <c r="H1553" i="22"/>
  <c r="H1554" i="22"/>
  <c r="H1555" i="22"/>
  <c r="H1556" i="22"/>
  <c r="H1557" i="22"/>
  <c r="H1558" i="22"/>
  <c r="H1559" i="22"/>
  <c r="H1560" i="22"/>
  <c r="H1561" i="22"/>
  <c r="H1562" i="22"/>
  <c r="H1563" i="22"/>
  <c r="H1564" i="22"/>
  <c r="H1565" i="22"/>
  <c r="H1566" i="22"/>
  <c r="H1567" i="22"/>
  <c r="H1568" i="22"/>
  <c r="H1569" i="22"/>
  <c r="H1570" i="22"/>
  <c r="H1571" i="22"/>
  <c r="H1572" i="22"/>
  <c r="H1573" i="22"/>
  <c r="H1574" i="22"/>
  <c r="H1575" i="22"/>
  <c r="H1576" i="22"/>
  <c r="H1577" i="22"/>
  <c r="H1578" i="22"/>
  <c r="H1579" i="22"/>
  <c r="H1580" i="22"/>
  <c r="H1581" i="22"/>
  <c r="H1582" i="22"/>
  <c r="H1583" i="22"/>
  <c r="H1584" i="22"/>
  <c r="H1585" i="22"/>
  <c r="H1586" i="22"/>
  <c r="H1587" i="22"/>
  <c r="H1588" i="22"/>
  <c r="H1589" i="22"/>
  <c r="H1590" i="22"/>
  <c r="H1591" i="22"/>
  <c r="H1592" i="22"/>
  <c r="H1593" i="22"/>
  <c r="H1594" i="22"/>
  <c r="H1595" i="22"/>
  <c r="H1596" i="22"/>
  <c r="H1597" i="22"/>
  <c r="H1598" i="22"/>
  <c r="H1599" i="22"/>
  <c r="H1600" i="22"/>
  <c r="H1601" i="22"/>
  <c r="H1602" i="22"/>
  <c r="H1603" i="22"/>
  <c r="H1604" i="22"/>
  <c r="H1605" i="22"/>
  <c r="H1606" i="22"/>
  <c r="H1607" i="22"/>
  <c r="H1608" i="22"/>
  <c r="H1609" i="22"/>
  <c r="H1610" i="22"/>
  <c r="H1611" i="22"/>
  <c r="H1612" i="22"/>
  <c r="H1613" i="22"/>
  <c r="H1614" i="22"/>
  <c r="H1615" i="22"/>
  <c r="H1616" i="22"/>
  <c r="H1617" i="22"/>
  <c r="H1618" i="22"/>
  <c r="H1619" i="22"/>
  <c r="H1620" i="22"/>
  <c r="H1621" i="22"/>
  <c r="H1622" i="22"/>
  <c r="H1623" i="22"/>
  <c r="H1624" i="22"/>
  <c r="H1625" i="22"/>
  <c r="H1626" i="22"/>
  <c r="H1627" i="22"/>
  <c r="H1628" i="22"/>
  <c r="H1629" i="22"/>
  <c r="H1630" i="22"/>
  <c r="H1631" i="22"/>
  <c r="H1632" i="22"/>
  <c r="H1633" i="22"/>
  <c r="H1634" i="22"/>
  <c r="H1635" i="22"/>
  <c r="H1636" i="22"/>
  <c r="H1637" i="22"/>
  <c r="H1638" i="22"/>
  <c r="H1639" i="22"/>
  <c r="H1640" i="22"/>
  <c r="H1641" i="22"/>
  <c r="H1642" i="22"/>
  <c r="H1643" i="22"/>
  <c r="H1644" i="22"/>
  <c r="H1645" i="22"/>
  <c r="H1646" i="22"/>
  <c r="H1647" i="22"/>
  <c r="H1648" i="22"/>
  <c r="H1649" i="22"/>
  <c r="H1650" i="22"/>
  <c r="H1651" i="22"/>
  <c r="H1652" i="22"/>
  <c r="H1653" i="22"/>
  <c r="H1654" i="22"/>
  <c r="H1655" i="22"/>
  <c r="H1656" i="22"/>
  <c r="H1657" i="22"/>
  <c r="H1658" i="22"/>
  <c r="H1659" i="22"/>
  <c r="H1660" i="22"/>
  <c r="H1661" i="22"/>
  <c r="H1662" i="22"/>
  <c r="H1663" i="22"/>
  <c r="H1664" i="22"/>
  <c r="H1665" i="22"/>
  <c r="H1666" i="22"/>
  <c r="H1667" i="22"/>
  <c r="H1668" i="22"/>
  <c r="H1669" i="22"/>
  <c r="H1670" i="22"/>
  <c r="H1671" i="22"/>
  <c r="H1672" i="22"/>
  <c r="H1673" i="22"/>
  <c r="H1674" i="22"/>
  <c r="H1675" i="22"/>
  <c r="H1676" i="22"/>
  <c r="H1677" i="22"/>
  <c r="H1678" i="22"/>
  <c r="H1679" i="22"/>
  <c r="H1680" i="22"/>
  <c r="H1681" i="22"/>
  <c r="H1682" i="22"/>
  <c r="H1683" i="22"/>
  <c r="H1684" i="22"/>
  <c r="H1685" i="22"/>
  <c r="H1686" i="22"/>
  <c r="H1687" i="22"/>
  <c r="H1688" i="22"/>
  <c r="H1689" i="22"/>
  <c r="H1690" i="22"/>
  <c r="H1691" i="22"/>
  <c r="H1692" i="22"/>
  <c r="H1693" i="22"/>
  <c r="H1694" i="22"/>
  <c r="H1695" i="22"/>
  <c r="H1696" i="22"/>
  <c r="H1697" i="22"/>
  <c r="H1698" i="22"/>
  <c r="H1699" i="22"/>
  <c r="H1700" i="22"/>
  <c r="H1701" i="22"/>
  <c r="H1702" i="22"/>
  <c r="H1703" i="22"/>
  <c r="H1704" i="22"/>
  <c r="H1705" i="22"/>
  <c r="H1706" i="22"/>
  <c r="H1707" i="22"/>
  <c r="H1708" i="22"/>
  <c r="H1709" i="22"/>
  <c r="H1710" i="22"/>
  <c r="H1711" i="22"/>
  <c r="H1712" i="22"/>
  <c r="H1713" i="22"/>
  <c r="H1714" i="22"/>
  <c r="H1715" i="22"/>
  <c r="H1716" i="22"/>
  <c r="H1717" i="22"/>
  <c r="H1718" i="22"/>
  <c r="H1719" i="22"/>
  <c r="H1720" i="22"/>
  <c r="H1721" i="22"/>
  <c r="H1722" i="22"/>
  <c r="H1723" i="22"/>
  <c r="H1724" i="22"/>
  <c r="H1725" i="22"/>
  <c r="H1726" i="22"/>
  <c r="H1727" i="22"/>
  <c r="H1728" i="22"/>
  <c r="H1729" i="22"/>
  <c r="H1730" i="22"/>
  <c r="H1731" i="22"/>
  <c r="H1732" i="22"/>
  <c r="H1733" i="22"/>
  <c r="H1734" i="22"/>
  <c r="H1735" i="22"/>
  <c r="H1736" i="22"/>
  <c r="H1737" i="22"/>
  <c r="H1738" i="22"/>
  <c r="H1739" i="22"/>
  <c r="H1740" i="22"/>
  <c r="H1741" i="22"/>
  <c r="H1742" i="22"/>
  <c r="H1743" i="22"/>
  <c r="H1744" i="22"/>
  <c r="H1745" i="22"/>
  <c r="H1746" i="22"/>
  <c r="H1747" i="22"/>
  <c r="H1748" i="22"/>
  <c r="H1749" i="22"/>
  <c r="H1750" i="22"/>
  <c r="H1751" i="22"/>
  <c r="H1752" i="22"/>
  <c r="H1753" i="22"/>
  <c r="H1754" i="22"/>
  <c r="H1755" i="22"/>
  <c r="H1756" i="22"/>
  <c r="H1757" i="22"/>
  <c r="H1758" i="22"/>
  <c r="H1759" i="22"/>
  <c r="H1760" i="22"/>
  <c r="H1761" i="22"/>
  <c r="H1762" i="22"/>
  <c r="H1763" i="22"/>
  <c r="H1764" i="22"/>
  <c r="H1765" i="22"/>
  <c r="H1766" i="22"/>
  <c r="H1767" i="22"/>
  <c r="H1768" i="22"/>
  <c r="H1769" i="22"/>
  <c r="H1770" i="22"/>
  <c r="H1771" i="22"/>
  <c r="H1772" i="22"/>
  <c r="H1773" i="22"/>
  <c r="H1774" i="22"/>
  <c r="H1775" i="22"/>
  <c r="H1776" i="22"/>
  <c r="H1777" i="22"/>
  <c r="H1778" i="22"/>
  <c r="H1779" i="22"/>
  <c r="H1780" i="22"/>
  <c r="H1781" i="22"/>
  <c r="H1782" i="22"/>
  <c r="H1783" i="22"/>
  <c r="H1784" i="22"/>
  <c r="H1785" i="22"/>
  <c r="H1786" i="22"/>
  <c r="H1787" i="22"/>
  <c r="H1788" i="22"/>
  <c r="H1789" i="22"/>
  <c r="H1790" i="22"/>
  <c r="H1791" i="22"/>
  <c r="H1792" i="22"/>
  <c r="H1793" i="22"/>
  <c r="H1794" i="22"/>
  <c r="H1795" i="22"/>
  <c r="H1796" i="22"/>
  <c r="H1797" i="22"/>
  <c r="H1798" i="22"/>
  <c r="H1799" i="22"/>
  <c r="H1800" i="22"/>
  <c r="H1801" i="22"/>
  <c r="H1802" i="22"/>
  <c r="H1803" i="22"/>
  <c r="H1804" i="22"/>
  <c r="H1805" i="22"/>
  <c r="H1806" i="22"/>
  <c r="H1807" i="22"/>
  <c r="H1808" i="22"/>
  <c r="H1809" i="22"/>
  <c r="H1810" i="22"/>
  <c r="H1811" i="22"/>
  <c r="H1812" i="22"/>
  <c r="H1813" i="22"/>
  <c r="H1814" i="22"/>
  <c r="H1815" i="22"/>
  <c r="H1816" i="22"/>
  <c r="H1817" i="22"/>
  <c r="H1818" i="22"/>
  <c r="H1819" i="22"/>
  <c r="H1820" i="22"/>
  <c r="H1821" i="22"/>
  <c r="H1822" i="22"/>
  <c r="H1823" i="22"/>
  <c r="H1824" i="22"/>
  <c r="H1825" i="22"/>
  <c r="H1826" i="22"/>
  <c r="H1827" i="22"/>
  <c r="H1828" i="22"/>
  <c r="H1829" i="22"/>
  <c r="H1830" i="22"/>
  <c r="H1831" i="22"/>
  <c r="H1832" i="22"/>
  <c r="H1833" i="22"/>
  <c r="H1834" i="22"/>
  <c r="H1835" i="22"/>
  <c r="H1836" i="22"/>
  <c r="H1837" i="22"/>
  <c r="H1838" i="22"/>
  <c r="H1839" i="22"/>
  <c r="H1840" i="22"/>
  <c r="H1841" i="22"/>
  <c r="H1842" i="22"/>
  <c r="H1843" i="22"/>
  <c r="H1844" i="22"/>
  <c r="H1845" i="22"/>
  <c r="H1846" i="22"/>
  <c r="H1847" i="22"/>
  <c r="H1848" i="22"/>
  <c r="H1849" i="22"/>
  <c r="H1850" i="22"/>
  <c r="H1851" i="22"/>
  <c r="H1852" i="22"/>
  <c r="H1853" i="22"/>
  <c r="H1854" i="22"/>
  <c r="H1855" i="22"/>
  <c r="H1856" i="22"/>
  <c r="H1857" i="22"/>
  <c r="H1858" i="22"/>
  <c r="H1859" i="22"/>
  <c r="H1860" i="22"/>
  <c r="H1861" i="22"/>
  <c r="H1862" i="22"/>
  <c r="H1863" i="22"/>
  <c r="H1864" i="22"/>
  <c r="H1865" i="22"/>
  <c r="H1866" i="22"/>
  <c r="H1867" i="22"/>
  <c r="H1868" i="22"/>
  <c r="H1869" i="22"/>
  <c r="H1870" i="22"/>
  <c r="H1871" i="22"/>
  <c r="H1872" i="22"/>
  <c r="H1873" i="22"/>
  <c r="H1874" i="22"/>
  <c r="H1875" i="22"/>
  <c r="H1876" i="22"/>
  <c r="H1877" i="22"/>
  <c r="H1878" i="22"/>
  <c r="H1879" i="22"/>
  <c r="H1880" i="22"/>
  <c r="H1881" i="22"/>
  <c r="H1882" i="22"/>
  <c r="H1883" i="22"/>
  <c r="H1884" i="22"/>
  <c r="H1885" i="22"/>
  <c r="H1886" i="22"/>
  <c r="H1887" i="22"/>
  <c r="H1888" i="22"/>
  <c r="H1889" i="22"/>
  <c r="H1890" i="22"/>
  <c r="H1891" i="22"/>
  <c r="H1892" i="22"/>
  <c r="H1893" i="22"/>
  <c r="H1894" i="22"/>
  <c r="H1895" i="22"/>
  <c r="H1896" i="22"/>
  <c r="H1897" i="22"/>
  <c r="H1898" i="22"/>
  <c r="H1899" i="22"/>
  <c r="H1900" i="22"/>
  <c r="H1901" i="22"/>
  <c r="H1902" i="22"/>
  <c r="H1903" i="22"/>
  <c r="H1904" i="22"/>
  <c r="H1905" i="22"/>
  <c r="H1906" i="22"/>
  <c r="H1907" i="22"/>
  <c r="H1908" i="22"/>
  <c r="H1909" i="22"/>
  <c r="H1910" i="22"/>
  <c r="H1911" i="22"/>
  <c r="H1912" i="22"/>
  <c r="H1913" i="22"/>
  <c r="H1914" i="22"/>
  <c r="H1915" i="22"/>
  <c r="H1916" i="22"/>
  <c r="H1917" i="22"/>
  <c r="H1918" i="22"/>
  <c r="H1919" i="22"/>
  <c r="H1920" i="22"/>
  <c r="H1921" i="22"/>
  <c r="H1922" i="22"/>
  <c r="H1923" i="22"/>
  <c r="H1924" i="22"/>
  <c r="H1925" i="22"/>
  <c r="H1926" i="22"/>
  <c r="H1927" i="22"/>
  <c r="H1928" i="22"/>
  <c r="H1929" i="22"/>
  <c r="H1930" i="22"/>
  <c r="H1931" i="22"/>
  <c r="H1932" i="22"/>
  <c r="H1933" i="22"/>
  <c r="H1934" i="22"/>
  <c r="H1935" i="22"/>
  <c r="H1936" i="22"/>
  <c r="H1937" i="22"/>
  <c r="H1938" i="22"/>
  <c r="H1939" i="22"/>
  <c r="H1940" i="22"/>
  <c r="H1941" i="22"/>
  <c r="H1942" i="22"/>
  <c r="H1943" i="22"/>
  <c r="H1944" i="22"/>
  <c r="H1945" i="22"/>
  <c r="H1946" i="22"/>
  <c r="H1947" i="22"/>
  <c r="H1948" i="22"/>
  <c r="H1949" i="22"/>
  <c r="H1950" i="22"/>
  <c r="H1951" i="22"/>
  <c r="H1952" i="22"/>
  <c r="H1953" i="22"/>
  <c r="H1954" i="22"/>
  <c r="H1955" i="22"/>
  <c r="H1956" i="22"/>
  <c r="H1957" i="22"/>
  <c r="H1958" i="22"/>
  <c r="H1959" i="22"/>
  <c r="H1960" i="22"/>
  <c r="H1961" i="22"/>
  <c r="H1962" i="22"/>
  <c r="H1963" i="22"/>
  <c r="H1964" i="22"/>
  <c r="H1965" i="22"/>
  <c r="H1966" i="22"/>
  <c r="H1967" i="22"/>
  <c r="H1968" i="22"/>
  <c r="H1969" i="22"/>
  <c r="H1970" i="22"/>
  <c r="H1971" i="22"/>
  <c r="H1972" i="22"/>
  <c r="H1973" i="22"/>
  <c r="H1974" i="22"/>
  <c r="H1975" i="22"/>
  <c r="H1976" i="22"/>
  <c r="H1977" i="22"/>
  <c r="H1978" i="22"/>
  <c r="H1979" i="22"/>
  <c r="H1980" i="22"/>
  <c r="H1981" i="22"/>
  <c r="H1982" i="22"/>
  <c r="H1983" i="22"/>
  <c r="H1984" i="22"/>
  <c r="H1985" i="22"/>
  <c r="H1986" i="22"/>
  <c r="H1987" i="22"/>
  <c r="H1988" i="22"/>
  <c r="H1989" i="22"/>
  <c r="H1990" i="22"/>
  <c r="H1991" i="22"/>
  <c r="H1992" i="22"/>
  <c r="H1993" i="22"/>
  <c r="H1994" i="22"/>
  <c r="H1995" i="22"/>
  <c r="H1996" i="22"/>
  <c r="H1997" i="22"/>
  <c r="H1998" i="22"/>
  <c r="H1999" i="22"/>
  <c r="H3000" i="22"/>
  <c r="H3001" i="22"/>
  <c r="H3002" i="22"/>
  <c r="H3003" i="22"/>
  <c r="J2" i="2"/>
  <c r="I101" i="23"/>
  <c r="I40" i="23"/>
  <c r="B9" i="24"/>
  <c r="I41" i="23"/>
  <c r="I43" i="23"/>
  <c r="I47" i="23"/>
  <c r="I48" i="23"/>
  <c r="I51" i="23"/>
  <c r="I52" i="23"/>
  <c r="I53" i="23"/>
  <c r="I60" i="23"/>
  <c r="C38" i="23"/>
  <c r="Q3" i="28"/>
  <c r="R3" i="28"/>
  <c r="S3" i="28"/>
  <c r="V3" i="28"/>
  <c r="V4" i="28"/>
  <c r="V5" i="28"/>
  <c r="V6" i="28"/>
  <c r="V7" i="28"/>
  <c r="V8" i="28"/>
  <c r="V9" i="28"/>
  <c r="V10" i="28"/>
  <c r="V11" i="28"/>
  <c r="V12" i="28"/>
  <c r="V13" i="28"/>
  <c r="V14" i="28"/>
  <c r="V15" i="28"/>
  <c r="V16" i="28"/>
  <c r="V17" i="28"/>
  <c r="V18" i="28"/>
  <c r="V19" i="28"/>
  <c r="V20" i="28"/>
  <c r="V21" i="28"/>
  <c r="V22" i="28"/>
  <c r="V23" i="28"/>
  <c r="V24" i="28"/>
  <c r="V25" i="28"/>
  <c r="V26" i="28"/>
  <c r="V27" i="28"/>
  <c r="V28" i="28"/>
  <c r="H3" i="28"/>
  <c r="I3" i="28"/>
  <c r="H5" i="28"/>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I163"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0" i="28"/>
  <c r="I191" i="28"/>
  <c r="I192" i="28"/>
  <c r="I193" i="28"/>
  <c r="I194" i="28"/>
  <c r="I195" i="28"/>
  <c r="I196" i="28"/>
  <c r="I197" i="28"/>
  <c r="I198" i="28"/>
  <c r="I199" i="28"/>
  <c r="I200" i="28"/>
  <c r="I201" i="28"/>
  <c r="I202" i="28"/>
  <c r="I203" i="28"/>
  <c r="I204" i="28"/>
  <c r="I205" i="28"/>
  <c r="I206" i="28"/>
  <c r="H4" i="28"/>
  <c r="I4" i="28"/>
  <c r="H21" i="28"/>
  <c r="H22" i="28"/>
  <c r="A114" i="4"/>
  <c r="D114" i="4"/>
  <c r="F105" i="5"/>
  <c r="G105" i="5"/>
  <c r="H105" i="5"/>
  <c r="I105" i="5"/>
  <c r="J105" i="5"/>
  <c r="K105" i="5"/>
  <c r="L105" i="5"/>
  <c r="M105" i="5"/>
  <c r="N105" i="5"/>
  <c r="O105" i="5"/>
  <c r="P105" i="5"/>
  <c r="Q105" i="5"/>
  <c r="B8" i="24"/>
  <c r="T3" i="28"/>
  <c r="J2" i="28"/>
  <c r="C89" i="8"/>
  <c r="C90" i="8"/>
  <c r="C91" i="8"/>
  <c r="C88" i="8"/>
  <c r="E99" i="23"/>
  <c r="H111" i="23"/>
  <c r="A50" i="8"/>
  <c r="A51" i="8"/>
  <c r="A58" i="8"/>
  <c r="A49" i="8"/>
  <c r="B214" i="4"/>
  <c r="D211" i="4"/>
  <c r="F193" i="5"/>
  <c r="G193" i="5"/>
  <c r="H193" i="5"/>
  <c r="I193" i="5"/>
  <c r="J193" i="5"/>
  <c r="K193" i="5"/>
  <c r="L193" i="5"/>
  <c r="M193" i="5"/>
  <c r="N193" i="5"/>
  <c r="O193" i="5"/>
  <c r="P193" i="5"/>
  <c r="Q193" i="5"/>
  <c r="F194" i="5"/>
  <c r="G194" i="5"/>
  <c r="H194" i="5"/>
  <c r="I194" i="5"/>
  <c r="J194" i="5"/>
  <c r="K194" i="5"/>
  <c r="L194" i="5"/>
  <c r="M194" i="5"/>
  <c r="N194" i="5"/>
  <c r="O194" i="5"/>
  <c r="P194" i="5"/>
  <c r="Q194" i="5"/>
  <c r="F191" i="5"/>
  <c r="G191" i="5"/>
  <c r="H191" i="5"/>
  <c r="I191" i="5"/>
  <c r="J191" i="5"/>
  <c r="K191" i="5"/>
  <c r="L191" i="5"/>
  <c r="M191" i="5"/>
  <c r="N191" i="5"/>
  <c r="O191" i="5"/>
  <c r="P191" i="5"/>
  <c r="Q191" i="5"/>
  <c r="D207" i="4"/>
  <c r="I20" i="8"/>
  <c r="D88" i="4"/>
  <c r="G83" i="5"/>
  <c r="H83" i="5"/>
  <c r="I83" i="5"/>
  <c r="J83" i="5"/>
  <c r="K83" i="5"/>
  <c r="L83" i="5"/>
  <c r="M83" i="5"/>
  <c r="N83" i="5"/>
  <c r="O83" i="5"/>
  <c r="P83" i="5"/>
  <c r="Q83" i="5"/>
  <c r="G79" i="5"/>
  <c r="H79" i="5"/>
  <c r="I79" i="5"/>
  <c r="J79" i="5"/>
  <c r="K79" i="5"/>
  <c r="L79" i="5"/>
  <c r="M79" i="5"/>
  <c r="N79" i="5"/>
  <c r="O79" i="5"/>
  <c r="P79" i="5"/>
  <c r="Q79" i="5"/>
  <c r="C13" i="24"/>
  <c r="B10" i="24"/>
  <c r="B12" i="24"/>
  <c r="E32" i="23"/>
  <c r="C16" i="24"/>
  <c r="H12" i="24"/>
  <c r="E24" i="23"/>
  <c r="C24" i="23"/>
  <c r="G24" i="23"/>
  <c r="C12" i="24"/>
  <c r="E30" i="8"/>
  <c r="E5" i="15"/>
  <c r="E6" i="15"/>
  <c r="E7" i="15"/>
  <c r="H206" i="28"/>
  <c r="H205" i="28"/>
  <c r="H204" i="28"/>
  <c r="H203" i="28"/>
  <c r="H202" i="28"/>
  <c r="H201" i="28"/>
  <c r="H200" i="28"/>
  <c r="H199" i="28"/>
  <c r="H198" i="28"/>
  <c r="H197" i="28"/>
  <c r="H196" i="28"/>
  <c r="H195" i="28"/>
  <c r="H194" i="28"/>
  <c r="H193" i="28"/>
  <c r="H192" i="28"/>
  <c r="H191" i="28"/>
  <c r="H190" i="28"/>
  <c r="H189" i="28"/>
  <c r="H188" i="28"/>
  <c r="H187" i="28"/>
  <c r="H186" i="28"/>
  <c r="H185" i="28"/>
  <c r="H184" i="28"/>
  <c r="H183" i="28"/>
  <c r="H182" i="28"/>
  <c r="H181" i="28"/>
  <c r="H180" i="28"/>
  <c r="H179" i="28"/>
  <c r="H178" i="28"/>
  <c r="H177" i="28"/>
  <c r="H176" i="28"/>
  <c r="H175" i="28"/>
  <c r="H174" i="28"/>
  <c r="H173" i="28"/>
  <c r="H172" i="28"/>
  <c r="H171" i="28"/>
  <c r="H170" i="28"/>
  <c r="H169" i="28"/>
  <c r="H168" i="28"/>
  <c r="H167" i="28"/>
  <c r="H166" i="28"/>
  <c r="H165" i="28"/>
  <c r="H164" i="28"/>
  <c r="H163" i="28"/>
  <c r="H162" i="28"/>
  <c r="H161" i="28"/>
  <c r="H160" i="28"/>
  <c r="H159" i="28"/>
  <c r="H158" i="28"/>
  <c r="H157" i="28"/>
  <c r="H156" i="28"/>
  <c r="H155" i="28"/>
  <c r="H154" i="28"/>
  <c r="H153" i="28"/>
  <c r="H152" i="28"/>
  <c r="H151" i="28"/>
  <c r="H150" i="28"/>
  <c r="H149" i="28"/>
  <c r="H148" i="28"/>
  <c r="H147" i="28"/>
  <c r="H146" i="28"/>
  <c r="H145" i="28"/>
  <c r="H144" i="28"/>
  <c r="H143" i="28"/>
  <c r="H142" i="28"/>
  <c r="H141" i="28"/>
  <c r="H140" i="28"/>
  <c r="H139" i="28"/>
  <c r="H138" i="28"/>
  <c r="H137" i="28"/>
  <c r="H136" i="28"/>
  <c r="H135" i="28"/>
  <c r="H134" i="28"/>
  <c r="H133" i="28"/>
  <c r="H132" i="28"/>
  <c r="H131" i="28"/>
  <c r="H130" i="28"/>
  <c r="H129" i="28"/>
  <c r="H128" i="28"/>
  <c r="H127" i="28"/>
  <c r="H126" i="28"/>
  <c r="H125" i="28"/>
  <c r="H124" i="28"/>
  <c r="H123" i="28"/>
  <c r="H122" i="28"/>
  <c r="H121" i="28"/>
  <c r="H120" i="28"/>
  <c r="H119" i="28"/>
  <c r="H118" i="28"/>
  <c r="H117" i="28"/>
  <c r="H116" i="28"/>
  <c r="H115" i="28"/>
  <c r="H114" i="28"/>
  <c r="H113" i="28"/>
  <c r="H112" i="28"/>
  <c r="H111" i="28"/>
  <c r="H110" i="28"/>
  <c r="H109" i="28"/>
  <c r="H108" i="28"/>
  <c r="H107" i="28"/>
  <c r="H106" i="28"/>
  <c r="H105" i="28"/>
  <c r="H104" i="28"/>
  <c r="H103" i="28"/>
  <c r="H102" i="28"/>
  <c r="H101" i="28"/>
  <c r="H100" i="28"/>
  <c r="H99" i="28"/>
  <c r="H98" i="28"/>
  <c r="H97" i="28"/>
  <c r="H96" i="28"/>
  <c r="H95" i="28"/>
  <c r="H94" i="28"/>
  <c r="H93" i="28"/>
  <c r="H92" i="28"/>
  <c r="H91" i="28"/>
  <c r="H90" i="28"/>
  <c r="H89" i="28"/>
  <c r="H88" i="28"/>
  <c r="H87" i="28"/>
  <c r="H86" i="28"/>
  <c r="H85" i="28"/>
  <c r="H84" i="28"/>
  <c r="H83" i="28"/>
  <c r="H82" i="28"/>
  <c r="H81" i="28"/>
  <c r="H80" i="28"/>
  <c r="H79" i="28"/>
  <c r="H78" i="28"/>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U28" i="28"/>
  <c r="T28" i="28"/>
  <c r="S28" i="28"/>
  <c r="R28" i="28"/>
  <c r="Q28" i="28"/>
  <c r="H28" i="28"/>
  <c r="U27" i="28"/>
  <c r="T27" i="28"/>
  <c r="S27" i="28"/>
  <c r="R27" i="28"/>
  <c r="Q27" i="28"/>
  <c r="H27" i="28"/>
  <c r="U26" i="28"/>
  <c r="T26" i="28"/>
  <c r="S26" i="28"/>
  <c r="R26" i="28"/>
  <c r="Q26" i="28"/>
  <c r="H26" i="28"/>
  <c r="U25" i="28"/>
  <c r="T25" i="28"/>
  <c r="S25" i="28"/>
  <c r="R25" i="28"/>
  <c r="Q25" i="28"/>
  <c r="H25" i="28"/>
  <c r="U24" i="28"/>
  <c r="T24" i="28"/>
  <c r="S24" i="28"/>
  <c r="R24" i="28"/>
  <c r="Q24" i="28"/>
  <c r="H24" i="28"/>
  <c r="U23" i="28"/>
  <c r="T23" i="28"/>
  <c r="S23" i="28"/>
  <c r="R23" i="28"/>
  <c r="Q23" i="28"/>
  <c r="H23" i="28"/>
  <c r="U22" i="28"/>
  <c r="T22" i="28"/>
  <c r="S22" i="28"/>
  <c r="R22" i="28"/>
  <c r="Q22" i="28"/>
  <c r="U21" i="28"/>
  <c r="T21" i="28"/>
  <c r="S21" i="28"/>
  <c r="R21" i="28"/>
  <c r="Q21" i="28"/>
  <c r="U20" i="28"/>
  <c r="T20" i="28"/>
  <c r="S20" i="28"/>
  <c r="R20" i="28"/>
  <c r="Q20" i="28"/>
  <c r="H20" i="28"/>
  <c r="U19" i="28"/>
  <c r="T19" i="28"/>
  <c r="S19" i="28"/>
  <c r="R19" i="28"/>
  <c r="Q19" i="28"/>
  <c r="H19" i="28"/>
  <c r="U18" i="28"/>
  <c r="T18" i="28"/>
  <c r="S18" i="28"/>
  <c r="R18" i="28"/>
  <c r="Q18" i="28"/>
  <c r="H18" i="28"/>
  <c r="U17" i="28"/>
  <c r="T17" i="28"/>
  <c r="S17" i="28"/>
  <c r="R17" i="28"/>
  <c r="Q17" i="28"/>
  <c r="H17" i="28"/>
  <c r="U16" i="28"/>
  <c r="T16" i="28"/>
  <c r="S16" i="28"/>
  <c r="R16" i="28"/>
  <c r="Q16" i="28"/>
  <c r="H16" i="28"/>
  <c r="U15" i="28"/>
  <c r="T15" i="28"/>
  <c r="S15" i="28"/>
  <c r="R15" i="28"/>
  <c r="Q15" i="28"/>
  <c r="H15" i="28"/>
  <c r="U14" i="28"/>
  <c r="T14" i="28"/>
  <c r="S14" i="28"/>
  <c r="R14" i="28"/>
  <c r="Q14" i="28"/>
  <c r="H14" i="28"/>
  <c r="U13" i="28"/>
  <c r="T13" i="28"/>
  <c r="S13" i="28"/>
  <c r="R13" i="28"/>
  <c r="Q13" i="28"/>
  <c r="H13" i="28"/>
  <c r="U12" i="28"/>
  <c r="T12" i="28"/>
  <c r="S12" i="28"/>
  <c r="R12" i="28"/>
  <c r="Q12" i="28"/>
  <c r="H12" i="28"/>
  <c r="U11" i="28"/>
  <c r="T11" i="28"/>
  <c r="S11" i="28"/>
  <c r="R11" i="28"/>
  <c r="Q11" i="28"/>
  <c r="H11" i="28"/>
  <c r="U10" i="28"/>
  <c r="T10" i="28"/>
  <c r="S10" i="28"/>
  <c r="R10" i="28"/>
  <c r="Q10" i="28"/>
  <c r="H10" i="28"/>
  <c r="U9" i="28"/>
  <c r="T9" i="28"/>
  <c r="S9" i="28"/>
  <c r="R9" i="28"/>
  <c r="Q9" i="28"/>
  <c r="H9" i="28"/>
  <c r="Q8" i="28"/>
  <c r="R8" i="28"/>
  <c r="S8" i="28"/>
  <c r="U8" i="28"/>
  <c r="T8" i="28"/>
  <c r="H8" i="28"/>
  <c r="Q7" i="28"/>
  <c r="R7" i="28"/>
  <c r="S7" i="28"/>
  <c r="U7" i="28"/>
  <c r="T7" i="28"/>
  <c r="H7" i="28"/>
  <c r="Q6" i="28"/>
  <c r="R6" i="28"/>
  <c r="S6" i="28"/>
  <c r="U6" i="28"/>
  <c r="K2" i="28"/>
  <c r="T6" i="28"/>
  <c r="H6" i="28"/>
  <c r="Q5" i="28"/>
  <c r="R5" i="28"/>
  <c r="S5" i="28"/>
  <c r="U5" i="28"/>
  <c r="T5" i="28"/>
  <c r="Q4" i="28"/>
  <c r="R4" i="28"/>
  <c r="S4" i="28"/>
  <c r="U4" i="28"/>
  <c r="T4" i="28"/>
  <c r="U3" i="28"/>
  <c r="H1" i="28"/>
  <c r="A1" i="28"/>
  <c r="A53" i="23"/>
  <c r="A4" i="26"/>
  <c r="A5" i="26"/>
  <c r="A6" i="26"/>
  <c r="C27" i="26"/>
  <c r="C29" i="26"/>
  <c r="A41" i="26"/>
  <c r="D2" i="26"/>
  <c r="I4" i="11"/>
  <c r="I5" i="11"/>
  <c r="I6" i="11"/>
  <c r="I7" i="11"/>
  <c r="I8" i="11"/>
  <c r="I9" i="11"/>
  <c r="I10" i="11"/>
  <c r="I11" i="11"/>
  <c r="I12" i="11"/>
  <c r="I13" i="11"/>
  <c r="I14" i="11"/>
  <c r="I15" i="11"/>
  <c r="I16" i="11"/>
  <c r="I17" i="11"/>
  <c r="I18"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339" i="22"/>
  <c r="I340" i="22"/>
  <c r="I341" i="22"/>
  <c r="I342" i="22"/>
  <c r="I343" i="22"/>
  <c r="I344" i="22"/>
  <c r="I345" i="22"/>
  <c r="I346" i="22"/>
  <c r="I347" i="22"/>
  <c r="I348" i="22"/>
  <c r="I349" i="22"/>
  <c r="I350" i="22"/>
  <c r="I351" i="22"/>
  <c r="I352" i="22"/>
  <c r="I353" i="22"/>
  <c r="I354" i="22"/>
  <c r="I355" i="22"/>
  <c r="I356" i="22"/>
  <c r="I357" i="22"/>
  <c r="I358" i="22"/>
  <c r="I359" i="22"/>
  <c r="I360" i="22"/>
  <c r="I361" i="22"/>
  <c r="I362" i="22"/>
  <c r="I363" i="22"/>
  <c r="I364" i="22"/>
  <c r="I365" i="22"/>
  <c r="I366" i="22"/>
  <c r="I367" i="22"/>
  <c r="I368" i="22"/>
  <c r="I369" i="22"/>
  <c r="I370" i="22"/>
  <c r="I371" i="22"/>
  <c r="I372" i="22"/>
  <c r="I373" i="22"/>
  <c r="I374" i="22"/>
  <c r="I375" i="22"/>
  <c r="I376" i="22"/>
  <c r="I377" i="22"/>
  <c r="I378" i="22"/>
  <c r="I379" i="22"/>
  <c r="I380" i="22"/>
  <c r="I381" i="22"/>
  <c r="I382" i="22"/>
  <c r="I383" i="22"/>
  <c r="I384" i="22"/>
  <c r="I385" i="22"/>
  <c r="I386" i="22"/>
  <c r="I387" i="22"/>
  <c r="I388" i="22"/>
  <c r="I389" i="22"/>
  <c r="I390" i="22"/>
  <c r="I391" i="22"/>
  <c r="I392" i="22"/>
  <c r="I393" i="22"/>
  <c r="I394" i="22"/>
  <c r="I395" i="22"/>
  <c r="I396" i="22"/>
  <c r="I397" i="22"/>
  <c r="I398" i="22"/>
  <c r="I399" i="22"/>
  <c r="I400" i="22"/>
  <c r="I401" i="22"/>
  <c r="I402" i="22"/>
  <c r="I403" i="22"/>
  <c r="I404" i="22"/>
  <c r="I405" i="22"/>
  <c r="I406" i="22"/>
  <c r="I407" i="22"/>
  <c r="I408" i="22"/>
  <c r="I409" i="22"/>
  <c r="I410" i="22"/>
  <c r="I411" i="22"/>
  <c r="I412" i="22"/>
  <c r="I413" i="22"/>
  <c r="I414" i="22"/>
  <c r="I415" i="22"/>
  <c r="I416" i="22"/>
  <c r="I417" i="22"/>
  <c r="I418" i="22"/>
  <c r="I419" i="22"/>
  <c r="I420" i="22"/>
  <c r="I421" i="22"/>
  <c r="I422" i="22"/>
  <c r="I423" i="22"/>
  <c r="I424" i="22"/>
  <c r="I425" i="22"/>
  <c r="I426" i="22"/>
  <c r="I427" i="22"/>
  <c r="I428" i="22"/>
  <c r="I429" i="22"/>
  <c r="I430" i="22"/>
  <c r="I431" i="22"/>
  <c r="I432" i="22"/>
  <c r="I433" i="22"/>
  <c r="I434" i="22"/>
  <c r="I435" i="22"/>
  <c r="I436" i="22"/>
  <c r="I437" i="22"/>
  <c r="I438" i="22"/>
  <c r="I439" i="22"/>
  <c r="I440" i="22"/>
  <c r="I441" i="22"/>
  <c r="I442" i="22"/>
  <c r="I443" i="22"/>
  <c r="I444" i="22"/>
  <c r="I445" i="22"/>
  <c r="I446" i="22"/>
  <c r="I447" i="22"/>
  <c r="I448" i="22"/>
  <c r="I449" i="22"/>
  <c r="I450" i="22"/>
  <c r="I451" i="22"/>
  <c r="I452" i="22"/>
  <c r="I453" i="22"/>
  <c r="I454" i="22"/>
  <c r="I455" i="22"/>
  <c r="I456" i="22"/>
  <c r="I457" i="22"/>
  <c r="I458" i="22"/>
  <c r="I459" i="22"/>
  <c r="I460" i="22"/>
  <c r="I461" i="22"/>
  <c r="I462" i="22"/>
  <c r="I463" i="22"/>
  <c r="I464" i="22"/>
  <c r="I465" i="22"/>
  <c r="I466" i="22"/>
  <c r="I467" i="22"/>
  <c r="I468" i="22"/>
  <c r="I469" i="22"/>
  <c r="I470" i="22"/>
  <c r="I471" i="22"/>
  <c r="I472" i="22"/>
  <c r="I473" i="22"/>
  <c r="I474" i="22"/>
  <c r="I475" i="22"/>
  <c r="I476" i="22"/>
  <c r="I477" i="22"/>
  <c r="I478" i="22"/>
  <c r="I479" i="22"/>
  <c r="I480" i="22"/>
  <c r="I481" i="22"/>
  <c r="I482" i="22"/>
  <c r="I483" i="22"/>
  <c r="I484" i="22"/>
  <c r="I485" i="22"/>
  <c r="I486" i="22"/>
  <c r="I487" i="22"/>
  <c r="I488" i="22"/>
  <c r="I489" i="22"/>
  <c r="I490" i="22"/>
  <c r="I491" i="22"/>
  <c r="I492" i="22"/>
  <c r="I493" i="22"/>
  <c r="I494" i="22"/>
  <c r="I495" i="22"/>
  <c r="I496" i="22"/>
  <c r="I497" i="22"/>
  <c r="I498" i="22"/>
  <c r="I499" i="22"/>
  <c r="I500" i="22"/>
  <c r="I501" i="22"/>
  <c r="I502" i="22"/>
  <c r="I503" i="22"/>
  <c r="I504" i="22"/>
  <c r="I505" i="22"/>
  <c r="I506" i="22"/>
  <c r="I507" i="22"/>
  <c r="I508" i="22"/>
  <c r="I509" i="22"/>
  <c r="I510" i="22"/>
  <c r="I511" i="22"/>
  <c r="I512" i="22"/>
  <c r="I513" i="22"/>
  <c r="I514" i="22"/>
  <c r="I515" i="22"/>
  <c r="I516" i="22"/>
  <c r="I517" i="22"/>
  <c r="I518" i="22"/>
  <c r="I519" i="22"/>
  <c r="I520" i="22"/>
  <c r="I521" i="22"/>
  <c r="I522" i="22"/>
  <c r="I523" i="22"/>
  <c r="I524" i="22"/>
  <c r="I525" i="22"/>
  <c r="I526" i="22"/>
  <c r="I527" i="22"/>
  <c r="I528" i="22"/>
  <c r="I529" i="22"/>
  <c r="I530" i="22"/>
  <c r="I531" i="22"/>
  <c r="I532" i="22"/>
  <c r="I533" i="22"/>
  <c r="I534" i="22"/>
  <c r="I535" i="22"/>
  <c r="I536" i="22"/>
  <c r="I537" i="22"/>
  <c r="I538" i="22"/>
  <c r="I539" i="22"/>
  <c r="I540" i="22"/>
  <c r="I541" i="22"/>
  <c r="I542" i="22"/>
  <c r="I543" i="22"/>
  <c r="I544" i="22"/>
  <c r="I545" i="22"/>
  <c r="I546" i="22"/>
  <c r="I547" i="22"/>
  <c r="I548" i="22"/>
  <c r="I549" i="22"/>
  <c r="I550" i="22"/>
  <c r="I551" i="22"/>
  <c r="I552" i="22"/>
  <c r="I553" i="22"/>
  <c r="I554" i="22"/>
  <c r="I555" i="22"/>
  <c r="I556" i="22"/>
  <c r="I557" i="22"/>
  <c r="I558" i="22"/>
  <c r="I559" i="22"/>
  <c r="I560" i="22"/>
  <c r="I561" i="22"/>
  <c r="I562" i="22"/>
  <c r="I563" i="22"/>
  <c r="I564" i="22"/>
  <c r="I565" i="22"/>
  <c r="I566" i="22"/>
  <c r="I567" i="22"/>
  <c r="I568" i="22"/>
  <c r="I569" i="22"/>
  <c r="I570" i="22"/>
  <c r="I571" i="22"/>
  <c r="I572" i="22"/>
  <c r="I573" i="22"/>
  <c r="I574" i="22"/>
  <c r="I575" i="22"/>
  <c r="I576" i="22"/>
  <c r="I577" i="22"/>
  <c r="I578" i="22"/>
  <c r="I579" i="22"/>
  <c r="I580" i="22"/>
  <c r="I581" i="22"/>
  <c r="I582" i="22"/>
  <c r="I583" i="22"/>
  <c r="I584" i="22"/>
  <c r="I585" i="22"/>
  <c r="I586" i="22"/>
  <c r="I587" i="22"/>
  <c r="I588" i="22"/>
  <c r="I589" i="22"/>
  <c r="I590" i="22"/>
  <c r="I591" i="22"/>
  <c r="I592" i="22"/>
  <c r="I593" i="22"/>
  <c r="I594" i="22"/>
  <c r="I595" i="22"/>
  <c r="I596" i="22"/>
  <c r="I597" i="22"/>
  <c r="I598" i="22"/>
  <c r="I599" i="22"/>
  <c r="I600" i="22"/>
  <c r="I601" i="22"/>
  <c r="I602" i="22"/>
  <c r="I603" i="22"/>
  <c r="I604" i="22"/>
  <c r="I605" i="22"/>
  <c r="I606" i="22"/>
  <c r="I607" i="22"/>
  <c r="I608" i="22"/>
  <c r="I609" i="22"/>
  <c r="I610" i="22"/>
  <c r="I611" i="22"/>
  <c r="I612" i="22"/>
  <c r="I613" i="22"/>
  <c r="I614" i="22"/>
  <c r="I615" i="22"/>
  <c r="I616" i="22"/>
  <c r="I617" i="22"/>
  <c r="I618" i="22"/>
  <c r="I619" i="22"/>
  <c r="I620" i="22"/>
  <c r="I621" i="22"/>
  <c r="I622" i="22"/>
  <c r="I623" i="22"/>
  <c r="I624" i="22"/>
  <c r="I625" i="22"/>
  <c r="I626" i="22"/>
  <c r="I627" i="22"/>
  <c r="I628" i="22"/>
  <c r="I629" i="22"/>
  <c r="I630" i="22"/>
  <c r="I631" i="22"/>
  <c r="I632" i="22"/>
  <c r="I633" i="22"/>
  <c r="I634" i="22"/>
  <c r="I635" i="22"/>
  <c r="I636" i="22"/>
  <c r="I637" i="22"/>
  <c r="I638" i="22"/>
  <c r="I639" i="22"/>
  <c r="I640" i="22"/>
  <c r="I641" i="22"/>
  <c r="I642" i="22"/>
  <c r="I643" i="22"/>
  <c r="I644" i="22"/>
  <c r="I645" i="22"/>
  <c r="I646" i="22"/>
  <c r="I647" i="22"/>
  <c r="I648" i="22"/>
  <c r="I649" i="22"/>
  <c r="I650" i="22"/>
  <c r="I651" i="22"/>
  <c r="I652" i="22"/>
  <c r="I653" i="22"/>
  <c r="I654" i="22"/>
  <c r="I655" i="22"/>
  <c r="I656" i="22"/>
  <c r="I657" i="22"/>
  <c r="I658" i="22"/>
  <c r="I659" i="22"/>
  <c r="I660" i="22"/>
  <c r="I661" i="22"/>
  <c r="I662" i="22"/>
  <c r="I663" i="22"/>
  <c r="I664" i="22"/>
  <c r="I665" i="22"/>
  <c r="I666" i="22"/>
  <c r="I667" i="22"/>
  <c r="I668" i="22"/>
  <c r="I669" i="22"/>
  <c r="I670" i="22"/>
  <c r="I671" i="22"/>
  <c r="I672" i="22"/>
  <c r="I673" i="22"/>
  <c r="I674" i="22"/>
  <c r="I675" i="22"/>
  <c r="I676" i="22"/>
  <c r="I677" i="22"/>
  <c r="I678" i="22"/>
  <c r="I679" i="22"/>
  <c r="I680" i="22"/>
  <c r="I681" i="22"/>
  <c r="I682" i="22"/>
  <c r="I683" i="22"/>
  <c r="I684" i="22"/>
  <c r="I685" i="22"/>
  <c r="I686" i="22"/>
  <c r="I687" i="22"/>
  <c r="I688" i="22"/>
  <c r="I689" i="22"/>
  <c r="I690" i="22"/>
  <c r="I691" i="22"/>
  <c r="I692" i="22"/>
  <c r="I693" i="22"/>
  <c r="I694" i="22"/>
  <c r="I695" i="22"/>
  <c r="I696" i="22"/>
  <c r="I697" i="22"/>
  <c r="I698" i="22"/>
  <c r="I699" i="22"/>
  <c r="I700" i="22"/>
  <c r="I701" i="22"/>
  <c r="I702" i="22"/>
  <c r="I703" i="22"/>
  <c r="I704" i="22"/>
  <c r="I705" i="22"/>
  <c r="I706" i="22"/>
  <c r="I707" i="22"/>
  <c r="I708" i="22"/>
  <c r="I709" i="22"/>
  <c r="I710" i="22"/>
  <c r="I711" i="22"/>
  <c r="I712" i="22"/>
  <c r="I713" i="22"/>
  <c r="I714" i="22"/>
  <c r="I715" i="22"/>
  <c r="I716" i="22"/>
  <c r="I717" i="22"/>
  <c r="I718" i="22"/>
  <c r="I719" i="22"/>
  <c r="I720" i="22"/>
  <c r="I721" i="22"/>
  <c r="I722" i="22"/>
  <c r="I723" i="22"/>
  <c r="I724" i="22"/>
  <c r="I725" i="22"/>
  <c r="I726" i="22"/>
  <c r="I727" i="22"/>
  <c r="I728" i="22"/>
  <c r="I729" i="22"/>
  <c r="I730" i="22"/>
  <c r="I731" i="22"/>
  <c r="I732" i="22"/>
  <c r="I733" i="22"/>
  <c r="I734" i="22"/>
  <c r="I735" i="22"/>
  <c r="I736" i="22"/>
  <c r="I737" i="22"/>
  <c r="I738" i="22"/>
  <c r="I739" i="22"/>
  <c r="I740" i="22"/>
  <c r="I741" i="22"/>
  <c r="I742" i="22"/>
  <c r="I743" i="22"/>
  <c r="I744" i="22"/>
  <c r="I745" i="22"/>
  <c r="I746" i="22"/>
  <c r="I747" i="22"/>
  <c r="I748" i="22"/>
  <c r="I749" i="22"/>
  <c r="I750" i="22"/>
  <c r="I751" i="22"/>
  <c r="I752" i="22"/>
  <c r="I753" i="22"/>
  <c r="I754" i="22"/>
  <c r="I755" i="22"/>
  <c r="I756" i="22"/>
  <c r="I757" i="22"/>
  <c r="I758" i="22"/>
  <c r="I759" i="22"/>
  <c r="I760" i="22"/>
  <c r="I761" i="22"/>
  <c r="I762" i="22"/>
  <c r="I763" i="22"/>
  <c r="I764" i="22"/>
  <c r="I765" i="22"/>
  <c r="I766" i="22"/>
  <c r="I767" i="22"/>
  <c r="I768" i="22"/>
  <c r="I769" i="22"/>
  <c r="I770" i="22"/>
  <c r="I771" i="22"/>
  <c r="I772" i="22"/>
  <c r="I773" i="22"/>
  <c r="I774" i="22"/>
  <c r="I775" i="22"/>
  <c r="I776" i="22"/>
  <c r="I777" i="22"/>
  <c r="I778" i="22"/>
  <c r="I779" i="22"/>
  <c r="I780" i="22"/>
  <c r="I781" i="22"/>
  <c r="I782" i="22"/>
  <c r="I783" i="22"/>
  <c r="I784" i="22"/>
  <c r="I785" i="22"/>
  <c r="I786" i="22"/>
  <c r="I787" i="22"/>
  <c r="I788" i="22"/>
  <c r="I789" i="22"/>
  <c r="I790" i="22"/>
  <c r="I791" i="22"/>
  <c r="I792" i="22"/>
  <c r="I793" i="22"/>
  <c r="I794" i="22"/>
  <c r="I795" i="22"/>
  <c r="I796" i="22"/>
  <c r="I797" i="22"/>
  <c r="I798" i="22"/>
  <c r="I799" i="22"/>
  <c r="I800" i="22"/>
  <c r="I801" i="22"/>
  <c r="I802" i="22"/>
  <c r="I803" i="22"/>
  <c r="I804" i="22"/>
  <c r="I805" i="22"/>
  <c r="I806" i="22"/>
  <c r="I807" i="22"/>
  <c r="I808" i="22"/>
  <c r="I809" i="22"/>
  <c r="I810" i="22"/>
  <c r="I811" i="22"/>
  <c r="I812" i="22"/>
  <c r="I813" i="22"/>
  <c r="I814" i="22"/>
  <c r="I815" i="22"/>
  <c r="I816" i="22"/>
  <c r="I817" i="22"/>
  <c r="I818" i="22"/>
  <c r="I819" i="22"/>
  <c r="I820" i="22"/>
  <c r="I821" i="22"/>
  <c r="I822" i="22"/>
  <c r="I823" i="22"/>
  <c r="I824" i="22"/>
  <c r="I825" i="22"/>
  <c r="I826" i="22"/>
  <c r="I827" i="22"/>
  <c r="I828" i="22"/>
  <c r="I829" i="22"/>
  <c r="I830" i="22"/>
  <c r="I831" i="22"/>
  <c r="I832" i="22"/>
  <c r="I833" i="22"/>
  <c r="I834" i="22"/>
  <c r="I835" i="22"/>
  <c r="I836" i="22"/>
  <c r="I837" i="22"/>
  <c r="I838" i="22"/>
  <c r="I839" i="22"/>
  <c r="I840" i="22"/>
  <c r="I841" i="22"/>
  <c r="I842" i="22"/>
  <c r="I843" i="22"/>
  <c r="I844" i="22"/>
  <c r="I845" i="22"/>
  <c r="I846" i="22"/>
  <c r="I847" i="22"/>
  <c r="I848" i="22"/>
  <c r="I849" i="22"/>
  <c r="I850" i="22"/>
  <c r="I851" i="22"/>
  <c r="I852" i="22"/>
  <c r="I853" i="22"/>
  <c r="I854" i="22"/>
  <c r="I855" i="22"/>
  <c r="I856" i="22"/>
  <c r="I857" i="22"/>
  <c r="I858" i="22"/>
  <c r="I859" i="22"/>
  <c r="I860" i="22"/>
  <c r="I861" i="22"/>
  <c r="I862" i="22"/>
  <c r="I863" i="22"/>
  <c r="I864" i="22"/>
  <c r="I865" i="22"/>
  <c r="I866" i="22"/>
  <c r="I867" i="22"/>
  <c r="I868" i="22"/>
  <c r="I869" i="22"/>
  <c r="I870" i="22"/>
  <c r="I871" i="22"/>
  <c r="I872" i="22"/>
  <c r="I873" i="22"/>
  <c r="I874" i="22"/>
  <c r="I875" i="22"/>
  <c r="I876" i="22"/>
  <c r="I877" i="22"/>
  <c r="I878" i="22"/>
  <c r="I879" i="22"/>
  <c r="I880" i="22"/>
  <c r="I881" i="22"/>
  <c r="I882" i="22"/>
  <c r="I883" i="22"/>
  <c r="I884" i="22"/>
  <c r="I885" i="22"/>
  <c r="I886" i="22"/>
  <c r="I887" i="22"/>
  <c r="I888" i="22"/>
  <c r="I889" i="22"/>
  <c r="I890" i="22"/>
  <c r="I891" i="22"/>
  <c r="I892" i="22"/>
  <c r="I893" i="22"/>
  <c r="I894" i="22"/>
  <c r="I895" i="22"/>
  <c r="I896" i="22"/>
  <c r="I897" i="22"/>
  <c r="I898" i="22"/>
  <c r="I899" i="22"/>
  <c r="I900" i="22"/>
  <c r="I901" i="22"/>
  <c r="I902" i="22"/>
  <c r="I903" i="22"/>
  <c r="I904" i="22"/>
  <c r="I905" i="22"/>
  <c r="I906" i="22"/>
  <c r="I907" i="22"/>
  <c r="I908" i="22"/>
  <c r="I909" i="22"/>
  <c r="I910" i="22"/>
  <c r="I911" i="22"/>
  <c r="I912" i="22"/>
  <c r="I913" i="22"/>
  <c r="I914" i="22"/>
  <c r="I915" i="22"/>
  <c r="I916" i="22"/>
  <c r="I917" i="22"/>
  <c r="I918" i="22"/>
  <c r="I919" i="22"/>
  <c r="I920" i="22"/>
  <c r="I921" i="22"/>
  <c r="I922" i="22"/>
  <c r="I923" i="22"/>
  <c r="I924" i="22"/>
  <c r="I925" i="22"/>
  <c r="I926" i="22"/>
  <c r="I927" i="22"/>
  <c r="I928" i="22"/>
  <c r="I929" i="22"/>
  <c r="I930" i="22"/>
  <c r="I931" i="22"/>
  <c r="I932" i="22"/>
  <c r="I933" i="22"/>
  <c r="I934" i="22"/>
  <c r="I935" i="22"/>
  <c r="I936" i="22"/>
  <c r="I937" i="22"/>
  <c r="I938" i="22"/>
  <c r="I939" i="22"/>
  <c r="I940" i="22"/>
  <c r="I941" i="22"/>
  <c r="I942" i="22"/>
  <c r="I943" i="22"/>
  <c r="I944" i="22"/>
  <c r="I945" i="22"/>
  <c r="I946" i="22"/>
  <c r="I947" i="22"/>
  <c r="I948" i="22"/>
  <c r="I949" i="22"/>
  <c r="I950" i="22"/>
  <c r="I951" i="22"/>
  <c r="I952" i="22"/>
  <c r="I953" i="22"/>
  <c r="I954" i="22"/>
  <c r="I955" i="22"/>
  <c r="I956" i="22"/>
  <c r="I957" i="22"/>
  <c r="I958" i="22"/>
  <c r="I959" i="22"/>
  <c r="I960" i="22"/>
  <c r="I961" i="22"/>
  <c r="I962" i="22"/>
  <c r="I963" i="22"/>
  <c r="I964" i="22"/>
  <c r="I965" i="22"/>
  <c r="I966" i="22"/>
  <c r="I967" i="22"/>
  <c r="I968" i="22"/>
  <c r="I969" i="22"/>
  <c r="I970" i="22"/>
  <c r="I971" i="22"/>
  <c r="I972" i="22"/>
  <c r="I973" i="22"/>
  <c r="I974" i="22"/>
  <c r="I975" i="22"/>
  <c r="I976" i="22"/>
  <c r="I977" i="22"/>
  <c r="I978" i="22"/>
  <c r="I979" i="22"/>
  <c r="I980" i="22"/>
  <c r="I981" i="22"/>
  <c r="I982" i="22"/>
  <c r="I983" i="22"/>
  <c r="I984" i="22"/>
  <c r="I985" i="22"/>
  <c r="I986" i="22"/>
  <c r="I987" i="22"/>
  <c r="I988" i="22"/>
  <c r="I989" i="22"/>
  <c r="I990" i="22"/>
  <c r="I991" i="22"/>
  <c r="I992" i="22"/>
  <c r="I993" i="22"/>
  <c r="I994" i="22"/>
  <c r="I995" i="22"/>
  <c r="I996" i="22"/>
  <c r="I997" i="22"/>
  <c r="I998" i="22"/>
  <c r="I999" i="22"/>
  <c r="I1000" i="22"/>
  <c r="I1001" i="22"/>
  <c r="I1002" i="22"/>
  <c r="I1003" i="22"/>
  <c r="I1004" i="22"/>
  <c r="I1005" i="22"/>
  <c r="I1006" i="22"/>
  <c r="I1007" i="22"/>
  <c r="I1008" i="22"/>
  <c r="I1009" i="22"/>
  <c r="I1010" i="22"/>
  <c r="I1011" i="22"/>
  <c r="I1012" i="22"/>
  <c r="I1013" i="22"/>
  <c r="I1014" i="22"/>
  <c r="I1015" i="22"/>
  <c r="I1016" i="22"/>
  <c r="I1017" i="22"/>
  <c r="I1018" i="22"/>
  <c r="I1019" i="22"/>
  <c r="I1020" i="22"/>
  <c r="I1021" i="22"/>
  <c r="I1022" i="22"/>
  <c r="I1023" i="22"/>
  <c r="I1024" i="22"/>
  <c r="I1025" i="22"/>
  <c r="I1026" i="22"/>
  <c r="I1027" i="22"/>
  <c r="I1028" i="22"/>
  <c r="I1029" i="22"/>
  <c r="I1030" i="22"/>
  <c r="I1031" i="22"/>
  <c r="I1032" i="22"/>
  <c r="I1033" i="22"/>
  <c r="I1034" i="22"/>
  <c r="I1035" i="22"/>
  <c r="I1036" i="22"/>
  <c r="I1037" i="22"/>
  <c r="I1038" i="22"/>
  <c r="I1039" i="22"/>
  <c r="I1040" i="22"/>
  <c r="I1041" i="22"/>
  <c r="I1042" i="22"/>
  <c r="I1043" i="22"/>
  <c r="I1044" i="22"/>
  <c r="I1045" i="22"/>
  <c r="I1046" i="22"/>
  <c r="I1047" i="22"/>
  <c r="I1048" i="22"/>
  <c r="I1049" i="22"/>
  <c r="I1050" i="22"/>
  <c r="I1051" i="22"/>
  <c r="I1052" i="22"/>
  <c r="I1053" i="22"/>
  <c r="I1054" i="22"/>
  <c r="I1055" i="22"/>
  <c r="I1056" i="22"/>
  <c r="I1057" i="22"/>
  <c r="I1058" i="22"/>
  <c r="I1059" i="22"/>
  <c r="I1060" i="22"/>
  <c r="I1061" i="22"/>
  <c r="I1062" i="22"/>
  <c r="I1063" i="22"/>
  <c r="I1064" i="22"/>
  <c r="I1065" i="22"/>
  <c r="I1066" i="22"/>
  <c r="I1067" i="22"/>
  <c r="I1068" i="22"/>
  <c r="I1069" i="22"/>
  <c r="I1070" i="22"/>
  <c r="I1071" i="22"/>
  <c r="I1072" i="22"/>
  <c r="I1073" i="22"/>
  <c r="I1074" i="22"/>
  <c r="I1075" i="22"/>
  <c r="I1076" i="22"/>
  <c r="I1077" i="22"/>
  <c r="I1078" i="22"/>
  <c r="I1079" i="22"/>
  <c r="I1080" i="22"/>
  <c r="I1081" i="22"/>
  <c r="I1082" i="22"/>
  <c r="I1083" i="22"/>
  <c r="I1084" i="22"/>
  <c r="I1085" i="22"/>
  <c r="I1086" i="22"/>
  <c r="I1087" i="22"/>
  <c r="I1088" i="22"/>
  <c r="I1089" i="22"/>
  <c r="I1090" i="22"/>
  <c r="I1091" i="22"/>
  <c r="I1092" i="22"/>
  <c r="I1093" i="22"/>
  <c r="I1094" i="22"/>
  <c r="I1095" i="22"/>
  <c r="I1096" i="22"/>
  <c r="I1097" i="22"/>
  <c r="I1098" i="22"/>
  <c r="I1099" i="22"/>
  <c r="I1100" i="22"/>
  <c r="I1101" i="22"/>
  <c r="I1102" i="22"/>
  <c r="I1103" i="22"/>
  <c r="I1104" i="22"/>
  <c r="I1105" i="22"/>
  <c r="I1106" i="22"/>
  <c r="I1107" i="22"/>
  <c r="I1108" i="22"/>
  <c r="I1109" i="22"/>
  <c r="I1110" i="22"/>
  <c r="I1111" i="22"/>
  <c r="I1112" i="22"/>
  <c r="I1113" i="22"/>
  <c r="I1114" i="22"/>
  <c r="I1115" i="22"/>
  <c r="I1116" i="22"/>
  <c r="I1117" i="22"/>
  <c r="I1118" i="22"/>
  <c r="I1119" i="22"/>
  <c r="I1120" i="22"/>
  <c r="I1121" i="22"/>
  <c r="I1122" i="22"/>
  <c r="I1123" i="22"/>
  <c r="I1124" i="22"/>
  <c r="I1125" i="22"/>
  <c r="I1126" i="22"/>
  <c r="I1127" i="22"/>
  <c r="I1128" i="22"/>
  <c r="I1129" i="22"/>
  <c r="I1130" i="22"/>
  <c r="I1131" i="22"/>
  <c r="I1132" i="22"/>
  <c r="I1133" i="22"/>
  <c r="I1134" i="22"/>
  <c r="I1135" i="22"/>
  <c r="I1136" i="22"/>
  <c r="I1137" i="22"/>
  <c r="I1138" i="22"/>
  <c r="I1139" i="22"/>
  <c r="I1140" i="22"/>
  <c r="I1141" i="22"/>
  <c r="I1142" i="22"/>
  <c r="I1143" i="22"/>
  <c r="I1144" i="22"/>
  <c r="I1145" i="22"/>
  <c r="I1146" i="22"/>
  <c r="I1147" i="22"/>
  <c r="I1148" i="22"/>
  <c r="I1149" i="22"/>
  <c r="I1150" i="22"/>
  <c r="I1151" i="22"/>
  <c r="I1152" i="22"/>
  <c r="I1153" i="22"/>
  <c r="I1154" i="22"/>
  <c r="I1155" i="22"/>
  <c r="I1156" i="22"/>
  <c r="I1157" i="22"/>
  <c r="I1158" i="22"/>
  <c r="I1159" i="22"/>
  <c r="I1160" i="22"/>
  <c r="I1161" i="22"/>
  <c r="I1162" i="22"/>
  <c r="I1163" i="22"/>
  <c r="I1164" i="22"/>
  <c r="I1165" i="22"/>
  <c r="I1166" i="22"/>
  <c r="I1167" i="22"/>
  <c r="I1168" i="22"/>
  <c r="I1169" i="22"/>
  <c r="I1170" i="22"/>
  <c r="I1171" i="22"/>
  <c r="I1172" i="22"/>
  <c r="I1173" i="22"/>
  <c r="I1174" i="22"/>
  <c r="I1175" i="22"/>
  <c r="I1176" i="22"/>
  <c r="I1177" i="22"/>
  <c r="I1178" i="22"/>
  <c r="I1179" i="22"/>
  <c r="I1180" i="22"/>
  <c r="I1181" i="22"/>
  <c r="I1182" i="22"/>
  <c r="I1183" i="22"/>
  <c r="I1184" i="22"/>
  <c r="I1185" i="22"/>
  <c r="I1186" i="22"/>
  <c r="I1187" i="22"/>
  <c r="I1188" i="22"/>
  <c r="I1189" i="22"/>
  <c r="I1190" i="22"/>
  <c r="I1191" i="22"/>
  <c r="I1192" i="22"/>
  <c r="I1193" i="22"/>
  <c r="I1194" i="22"/>
  <c r="I1195" i="22"/>
  <c r="I1196" i="22"/>
  <c r="I1197" i="22"/>
  <c r="I1198" i="22"/>
  <c r="I1199" i="22"/>
  <c r="I1200" i="22"/>
  <c r="I1201" i="22"/>
  <c r="I1202" i="22"/>
  <c r="I1203" i="22"/>
  <c r="I1204" i="22"/>
  <c r="I1205" i="22"/>
  <c r="I1206" i="22"/>
  <c r="I1207" i="22"/>
  <c r="I1208" i="22"/>
  <c r="I1209" i="22"/>
  <c r="I1210" i="22"/>
  <c r="I1211" i="22"/>
  <c r="I1212" i="22"/>
  <c r="I1213" i="22"/>
  <c r="I1214" i="22"/>
  <c r="I1215" i="22"/>
  <c r="I1216" i="22"/>
  <c r="I1217" i="22"/>
  <c r="I1218" i="22"/>
  <c r="I1219" i="22"/>
  <c r="I1220" i="22"/>
  <c r="I1221" i="22"/>
  <c r="I1222" i="22"/>
  <c r="I1223" i="22"/>
  <c r="I1224" i="22"/>
  <c r="I1225" i="22"/>
  <c r="I1226" i="22"/>
  <c r="I1227" i="22"/>
  <c r="I1228" i="22"/>
  <c r="I1229" i="22"/>
  <c r="I1230" i="22"/>
  <c r="I1231" i="22"/>
  <c r="I1232" i="22"/>
  <c r="I1233" i="22"/>
  <c r="I1234" i="22"/>
  <c r="I1235" i="22"/>
  <c r="I1236" i="22"/>
  <c r="I1237" i="22"/>
  <c r="I1238" i="22"/>
  <c r="I1239" i="22"/>
  <c r="I1240" i="22"/>
  <c r="I1241" i="22"/>
  <c r="I1242" i="22"/>
  <c r="I1243" i="22"/>
  <c r="I1244" i="22"/>
  <c r="I1245" i="22"/>
  <c r="I1246" i="22"/>
  <c r="I1247" i="22"/>
  <c r="I1248" i="22"/>
  <c r="I1249" i="22"/>
  <c r="I1250" i="22"/>
  <c r="I1251" i="22"/>
  <c r="I1252" i="22"/>
  <c r="I1253" i="22"/>
  <c r="I1254" i="22"/>
  <c r="I1255" i="22"/>
  <c r="I1256" i="22"/>
  <c r="I1257" i="22"/>
  <c r="I1258" i="22"/>
  <c r="I1259" i="22"/>
  <c r="I1260" i="22"/>
  <c r="I1261" i="22"/>
  <c r="I1262" i="22"/>
  <c r="I1263" i="22"/>
  <c r="I1264" i="22"/>
  <c r="I1265" i="22"/>
  <c r="I1266" i="22"/>
  <c r="I1267" i="22"/>
  <c r="I1268" i="22"/>
  <c r="I1269" i="22"/>
  <c r="I1270" i="22"/>
  <c r="I1271" i="22"/>
  <c r="I1272" i="22"/>
  <c r="I1273" i="22"/>
  <c r="I1274" i="22"/>
  <c r="I1275" i="22"/>
  <c r="I1276" i="22"/>
  <c r="I1277" i="22"/>
  <c r="I1278" i="22"/>
  <c r="I1279" i="22"/>
  <c r="I1280" i="22"/>
  <c r="I1281" i="22"/>
  <c r="I1282" i="22"/>
  <c r="I1283" i="22"/>
  <c r="I1284" i="22"/>
  <c r="I1285" i="22"/>
  <c r="I1286" i="22"/>
  <c r="I1287" i="22"/>
  <c r="I1288" i="22"/>
  <c r="I1289" i="22"/>
  <c r="I1290" i="22"/>
  <c r="I1291" i="22"/>
  <c r="I1292" i="22"/>
  <c r="I1293" i="22"/>
  <c r="I1294" i="22"/>
  <c r="I1295" i="22"/>
  <c r="I1296" i="22"/>
  <c r="I1297" i="22"/>
  <c r="I1298" i="22"/>
  <c r="I1299" i="22"/>
  <c r="I1300" i="22"/>
  <c r="I1301" i="22"/>
  <c r="I1302" i="22"/>
  <c r="I1303" i="22"/>
  <c r="I1304" i="22"/>
  <c r="I1305" i="22"/>
  <c r="I1306" i="22"/>
  <c r="I1307" i="22"/>
  <c r="I1308" i="22"/>
  <c r="I1309" i="22"/>
  <c r="I1310" i="22"/>
  <c r="I1311" i="22"/>
  <c r="I1312" i="22"/>
  <c r="I1313" i="22"/>
  <c r="I1314" i="22"/>
  <c r="I1315" i="22"/>
  <c r="I1316" i="22"/>
  <c r="I1317" i="22"/>
  <c r="I1318" i="22"/>
  <c r="I1319" i="22"/>
  <c r="I1320" i="22"/>
  <c r="I1321" i="22"/>
  <c r="I1322" i="22"/>
  <c r="I1323" i="22"/>
  <c r="I1324" i="22"/>
  <c r="I1325" i="22"/>
  <c r="I1326" i="22"/>
  <c r="I1327" i="22"/>
  <c r="I1328" i="22"/>
  <c r="I1329" i="22"/>
  <c r="I1330" i="22"/>
  <c r="I1331" i="22"/>
  <c r="I1332" i="22"/>
  <c r="I1333" i="22"/>
  <c r="I1334" i="22"/>
  <c r="I1335" i="22"/>
  <c r="I1336" i="22"/>
  <c r="I1337" i="22"/>
  <c r="I1338" i="22"/>
  <c r="I1339" i="22"/>
  <c r="I1340" i="22"/>
  <c r="I1341" i="22"/>
  <c r="I1342" i="22"/>
  <c r="I1343" i="22"/>
  <c r="I1344" i="22"/>
  <c r="I1345" i="22"/>
  <c r="I1346" i="22"/>
  <c r="I1347" i="22"/>
  <c r="I1348" i="22"/>
  <c r="I1349" i="22"/>
  <c r="I1350" i="22"/>
  <c r="I1351" i="22"/>
  <c r="I1352" i="22"/>
  <c r="I1353" i="22"/>
  <c r="I1354" i="22"/>
  <c r="I1355" i="22"/>
  <c r="I1356" i="22"/>
  <c r="I1357" i="22"/>
  <c r="I1358" i="22"/>
  <c r="I1359" i="22"/>
  <c r="I1360" i="22"/>
  <c r="I1361" i="22"/>
  <c r="I1362" i="22"/>
  <c r="I1363" i="22"/>
  <c r="I1364" i="22"/>
  <c r="I1365" i="22"/>
  <c r="I1366" i="22"/>
  <c r="I1367" i="22"/>
  <c r="I1368" i="22"/>
  <c r="I1369" i="22"/>
  <c r="I1370" i="22"/>
  <c r="I1371" i="22"/>
  <c r="I1372" i="22"/>
  <c r="I1373" i="22"/>
  <c r="I1374" i="22"/>
  <c r="I1375" i="22"/>
  <c r="I1376" i="22"/>
  <c r="I1377" i="22"/>
  <c r="I1378" i="22"/>
  <c r="I1379" i="22"/>
  <c r="I1380" i="22"/>
  <c r="I1381" i="22"/>
  <c r="I1382" i="22"/>
  <c r="I1383" i="22"/>
  <c r="I1384" i="22"/>
  <c r="I1385" i="22"/>
  <c r="I1386" i="22"/>
  <c r="I1387" i="22"/>
  <c r="I1388" i="22"/>
  <c r="I1389" i="22"/>
  <c r="I1390" i="22"/>
  <c r="I1391" i="22"/>
  <c r="I1392" i="22"/>
  <c r="I1393" i="22"/>
  <c r="I1394" i="22"/>
  <c r="I1395" i="22"/>
  <c r="I1396" i="22"/>
  <c r="I1397" i="22"/>
  <c r="I1398" i="22"/>
  <c r="I1399" i="22"/>
  <c r="I1400" i="22"/>
  <c r="I1401" i="22"/>
  <c r="I1402" i="22"/>
  <c r="I1403" i="22"/>
  <c r="I1404" i="22"/>
  <c r="I1405" i="22"/>
  <c r="I1406" i="22"/>
  <c r="I1407" i="22"/>
  <c r="I1408" i="22"/>
  <c r="I1409" i="22"/>
  <c r="I1410" i="22"/>
  <c r="I1411" i="22"/>
  <c r="I1412" i="22"/>
  <c r="I1413" i="22"/>
  <c r="I1414" i="22"/>
  <c r="I1415" i="22"/>
  <c r="I1416" i="22"/>
  <c r="I1417" i="22"/>
  <c r="I1418" i="22"/>
  <c r="I1419" i="22"/>
  <c r="I1420" i="22"/>
  <c r="I1421" i="22"/>
  <c r="I1422" i="22"/>
  <c r="I1423" i="22"/>
  <c r="I1424" i="22"/>
  <c r="I1425" i="22"/>
  <c r="I1426" i="22"/>
  <c r="I1427" i="22"/>
  <c r="I1428" i="22"/>
  <c r="I1429" i="22"/>
  <c r="I1430" i="22"/>
  <c r="I1431" i="22"/>
  <c r="I1432" i="22"/>
  <c r="I1433" i="22"/>
  <c r="I1434" i="22"/>
  <c r="I1435" i="22"/>
  <c r="I1436" i="22"/>
  <c r="I1437" i="22"/>
  <c r="I1438" i="22"/>
  <c r="I1439" i="22"/>
  <c r="I1440" i="22"/>
  <c r="I1441" i="22"/>
  <c r="I1442" i="22"/>
  <c r="I1443" i="22"/>
  <c r="I1444" i="22"/>
  <c r="I1445" i="22"/>
  <c r="I1446" i="22"/>
  <c r="I1447" i="22"/>
  <c r="I1448" i="22"/>
  <c r="I1449" i="22"/>
  <c r="I1450" i="22"/>
  <c r="I1451" i="22"/>
  <c r="I1452" i="22"/>
  <c r="I1453" i="22"/>
  <c r="I1454" i="22"/>
  <c r="I1455" i="22"/>
  <c r="I1456" i="22"/>
  <c r="I1457" i="22"/>
  <c r="I1458" i="22"/>
  <c r="I1459" i="22"/>
  <c r="I1460" i="22"/>
  <c r="I1461" i="22"/>
  <c r="I1462" i="22"/>
  <c r="I1463" i="22"/>
  <c r="I1464" i="22"/>
  <c r="I1465" i="22"/>
  <c r="I1466" i="22"/>
  <c r="I1467" i="22"/>
  <c r="I1468" i="22"/>
  <c r="I1469" i="22"/>
  <c r="I1470" i="22"/>
  <c r="I1471" i="22"/>
  <c r="I1472" i="22"/>
  <c r="I1473" i="22"/>
  <c r="I1474" i="22"/>
  <c r="I1475" i="22"/>
  <c r="I1476" i="22"/>
  <c r="I1477" i="22"/>
  <c r="I1478" i="22"/>
  <c r="I1479" i="22"/>
  <c r="I1480" i="22"/>
  <c r="I1481" i="22"/>
  <c r="I1482" i="22"/>
  <c r="I1483" i="22"/>
  <c r="I1484" i="22"/>
  <c r="I1485" i="22"/>
  <c r="I1486" i="22"/>
  <c r="I1487" i="22"/>
  <c r="I1488" i="22"/>
  <c r="I1489" i="22"/>
  <c r="I1490" i="22"/>
  <c r="I1491" i="22"/>
  <c r="I1492" i="22"/>
  <c r="I1493" i="22"/>
  <c r="I1494" i="22"/>
  <c r="I1495" i="22"/>
  <c r="I1496" i="22"/>
  <c r="I1497" i="22"/>
  <c r="I1498" i="22"/>
  <c r="I1499" i="22"/>
  <c r="I1500" i="22"/>
  <c r="I1501" i="22"/>
  <c r="I1502" i="22"/>
  <c r="I1503" i="22"/>
  <c r="I1504" i="22"/>
  <c r="I1505" i="22"/>
  <c r="I1506" i="22"/>
  <c r="I1507" i="22"/>
  <c r="I1508" i="22"/>
  <c r="I1509" i="22"/>
  <c r="I1510" i="22"/>
  <c r="I1511" i="22"/>
  <c r="I1512" i="22"/>
  <c r="I1513" i="22"/>
  <c r="I1514" i="22"/>
  <c r="I1515" i="22"/>
  <c r="I1516" i="22"/>
  <c r="I1517" i="22"/>
  <c r="I1518" i="22"/>
  <c r="I1519" i="22"/>
  <c r="I1520" i="22"/>
  <c r="I1521" i="22"/>
  <c r="I1522" i="22"/>
  <c r="I1523" i="22"/>
  <c r="I1524" i="22"/>
  <c r="I1525" i="22"/>
  <c r="I1526" i="22"/>
  <c r="I1527" i="22"/>
  <c r="I1528" i="22"/>
  <c r="I1529" i="22"/>
  <c r="I1530" i="22"/>
  <c r="I1531" i="22"/>
  <c r="I1532" i="22"/>
  <c r="I1533" i="22"/>
  <c r="I1534" i="22"/>
  <c r="I1535" i="22"/>
  <c r="I1536" i="22"/>
  <c r="I1537" i="22"/>
  <c r="I1538" i="22"/>
  <c r="I1539" i="22"/>
  <c r="I1540" i="22"/>
  <c r="I1541" i="22"/>
  <c r="I1542" i="22"/>
  <c r="I1543" i="22"/>
  <c r="I1544" i="22"/>
  <c r="I1545" i="22"/>
  <c r="I1546" i="22"/>
  <c r="I1547" i="22"/>
  <c r="I1548" i="22"/>
  <c r="I1549" i="22"/>
  <c r="I1550" i="22"/>
  <c r="I1551" i="22"/>
  <c r="I1552" i="22"/>
  <c r="I1553" i="22"/>
  <c r="I1554" i="22"/>
  <c r="I1555" i="22"/>
  <c r="I1556" i="22"/>
  <c r="I1557" i="22"/>
  <c r="I1558" i="22"/>
  <c r="I1559" i="22"/>
  <c r="I1560" i="22"/>
  <c r="I1561" i="22"/>
  <c r="I1562" i="22"/>
  <c r="I1563" i="22"/>
  <c r="I1564" i="22"/>
  <c r="I1565" i="22"/>
  <c r="I1566" i="22"/>
  <c r="I1567" i="22"/>
  <c r="I1568" i="22"/>
  <c r="I1569" i="22"/>
  <c r="I1570" i="22"/>
  <c r="I1571" i="22"/>
  <c r="I1572" i="22"/>
  <c r="I1573" i="22"/>
  <c r="I1574" i="22"/>
  <c r="I1575" i="22"/>
  <c r="I1576" i="22"/>
  <c r="I1577" i="22"/>
  <c r="I1578" i="22"/>
  <c r="I1579" i="22"/>
  <c r="I1580" i="22"/>
  <c r="I1581" i="22"/>
  <c r="I1582" i="22"/>
  <c r="I1583" i="22"/>
  <c r="I1584" i="22"/>
  <c r="I1585" i="22"/>
  <c r="I1586" i="22"/>
  <c r="I1587" i="22"/>
  <c r="I1588" i="22"/>
  <c r="I1589" i="22"/>
  <c r="I1590" i="22"/>
  <c r="I1591" i="22"/>
  <c r="I1592" i="22"/>
  <c r="I1593" i="22"/>
  <c r="I1594" i="22"/>
  <c r="I1595" i="22"/>
  <c r="I1596" i="22"/>
  <c r="I1597" i="22"/>
  <c r="I1598" i="22"/>
  <c r="I1599" i="22"/>
  <c r="I1600" i="22"/>
  <c r="I1601" i="22"/>
  <c r="I1602" i="22"/>
  <c r="I1603" i="22"/>
  <c r="I1604" i="22"/>
  <c r="I1605" i="22"/>
  <c r="I1606" i="22"/>
  <c r="I1607" i="22"/>
  <c r="I1608" i="22"/>
  <c r="I1609" i="22"/>
  <c r="I1610" i="22"/>
  <c r="I1611" i="22"/>
  <c r="I1612" i="22"/>
  <c r="I1613" i="22"/>
  <c r="I1614" i="22"/>
  <c r="I1615" i="22"/>
  <c r="I1616" i="22"/>
  <c r="I1617" i="22"/>
  <c r="I1618" i="22"/>
  <c r="I1619" i="22"/>
  <c r="I1620" i="22"/>
  <c r="I1621" i="22"/>
  <c r="I1622" i="22"/>
  <c r="I1623" i="22"/>
  <c r="I1624" i="22"/>
  <c r="I1625" i="22"/>
  <c r="I1626" i="22"/>
  <c r="I1627" i="22"/>
  <c r="I1628" i="22"/>
  <c r="I1629" i="22"/>
  <c r="I1630" i="22"/>
  <c r="I1631" i="22"/>
  <c r="I1632" i="22"/>
  <c r="I1633" i="22"/>
  <c r="I1634" i="22"/>
  <c r="I1635" i="22"/>
  <c r="I1636" i="22"/>
  <c r="I1637" i="22"/>
  <c r="I1638" i="22"/>
  <c r="I1639" i="22"/>
  <c r="I1640" i="22"/>
  <c r="I1641" i="22"/>
  <c r="I1642" i="22"/>
  <c r="I1643" i="22"/>
  <c r="I1644" i="22"/>
  <c r="I1645" i="22"/>
  <c r="I1646" i="22"/>
  <c r="I1647" i="22"/>
  <c r="I1648" i="22"/>
  <c r="I1649" i="22"/>
  <c r="I1650" i="22"/>
  <c r="I1651" i="22"/>
  <c r="I1652" i="22"/>
  <c r="I1653" i="22"/>
  <c r="I1654" i="22"/>
  <c r="I1655" i="22"/>
  <c r="I1656" i="22"/>
  <c r="I1657" i="22"/>
  <c r="I1658" i="22"/>
  <c r="I1659" i="22"/>
  <c r="I1660" i="22"/>
  <c r="I1661" i="22"/>
  <c r="I1662" i="22"/>
  <c r="I1663" i="22"/>
  <c r="I1664" i="22"/>
  <c r="I1665" i="22"/>
  <c r="I1666" i="22"/>
  <c r="I1667" i="22"/>
  <c r="I1668" i="22"/>
  <c r="I1669" i="22"/>
  <c r="I1670" i="22"/>
  <c r="I1671" i="22"/>
  <c r="I1672" i="22"/>
  <c r="I1673" i="22"/>
  <c r="I1674" i="22"/>
  <c r="I1675" i="22"/>
  <c r="I1676" i="22"/>
  <c r="I1677" i="22"/>
  <c r="I1678" i="22"/>
  <c r="I1679" i="22"/>
  <c r="I1680" i="22"/>
  <c r="I1681" i="22"/>
  <c r="I1682" i="22"/>
  <c r="I1683" i="22"/>
  <c r="I1684" i="22"/>
  <c r="I1685" i="22"/>
  <c r="I1686" i="22"/>
  <c r="I1687" i="22"/>
  <c r="I1688" i="22"/>
  <c r="I1689" i="22"/>
  <c r="I1690" i="22"/>
  <c r="I1691" i="22"/>
  <c r="I1692" i="22"/>
  <c r="I1693" i="22"/>
  <c r="I1694" i="22"/>
  <c r="I1695" i="22"/>
  <c r="I1696" i="22"/>
  <c r="I1697" i="22"/>
  <c r="I1698" i="22"/>
  <c r="I1699" i="22"/>
  <c r="I1700" i="22"/>
  <c r="I1701" i="22"/>
  <c r="I1702" i="22"/>
  <c r="I1703" i="22"/>
  <c r="I1704" i="22"/>
  <c r="I1705" i="22"/>
  <c r="I1706" i="22"/>
  <c r="I1707" i="22"/>
  <c r="I1708" i="22"/>
  <c r="I1709" i="22"/>
  <c r="I1710" i="22"/>
  <c r="I1711" i="22"/>
  <c r="I1712" i="22"/>
  <c r="I1713" i="22"/>
  <c r="I1714" i="22"/>
  <c r="I1715" i="22"/>
  <c r="I1716" i="22"/>
  <c r="I1717" i="22"/>
  <c r="I1718" i="22"/>
  <c r="I1719" i="22"/>
  <c r="I1720" i="22"/>
  <c r="I1721" i="22"/>
  <c r="I1722" i="22"/>
  <c r="I1723" i="22"/>
  <c r="I1724" i="22"/>
  <c r="I1725" i="22"/>
  <c r="I1726" i="22"/>
  <c r="I1727" i="22"/>
  <c r="I1728" i="22"/>
  <c r="I1729" i="22"/>
  <c r="I1730" i="22"/>
  <c r="I1731" i="22"/>
  <c r="I1732" i="22"/>
  <c r="I1733" i="22"/>
  <c r="I1734" i="22"/>
  <c r="I1735" i="22"/>
  <c r="I1736" i="22"/>
  <c r="I1737" i="22"/>
  <c r="I1738" i="22"/>
  <c r="I1739" i="22"/>
  <c r="I1740" i="22"/>
  <c r="I1741" i="22"/>
  <c r="I1742" i="22"/>
  <c r="I1743" i="22"/>
  <c r="I1744" i="22"/>
  <c r="I1745" i="22"/>
  <c r="I1746" i="22"/>
  <c r="I1747" i="22"/>
  <c r="I1748" i="22"/>
  <c r="I1749" i="22"/>
  <c r="I1750" i="22"/>
  <c r="I1751" i="22"/>
  <c r="I1752" i="22"/>
  <c r="I1753" i="22"/>
  <c r="I1754" i="22"/>
  <c r="I1755" i="22"/>
  <c r="I1756" i="22"/>
  <c r="I1757" i="22"/>
  <c r="I1758" i="22"/>
  <c r="I1759" i="22"/>
  <c r="I1760" i="22"/>
  <c r="I1761" i="22"/>
  <c r="I1762" i="22"/>
  <c r="I1763" i="22"/>
  <c r="I1764" i="22"/>
  <c r="I1765" i="22"/>
  <c r="I1766" i="22"/>
  <c r="I1767" i="22"/>
  <c r="I1768" i="22"/>
  <c r="I1769" i="22"/>
  <c r="I1770" i="22"/>
  <c r="I1771" i="22"/>
  <c r="I1772" i="22"/>
  <c r="I1773" i="22"/>
  <c r="I1774" i="22"/>
  <c r="I1775" i="22"/>
  <c r="I1776" i="22"/>
  <c r="I1777" i="22"/>
  <c r="I1778" i="22"/>
  <c r="I1779" i="22"/>
  <c r="I1780" i="22"/>
  <c r="I1781" i="22"/>
  <c r="I1782" i="22"/>
  <c r="I1783" i="22"/>
  <c r="I1784" i="22"/>
  <c r="I1785" i="22"/>
  <c r="I1786" i="22"/>
  <c r="I1787" i="22"/>
  <c r="I1788" i="22"/>
  <c r="I1789" i="22"/>
  <c r="I1790" i="22"/>
  <c r="I1791" i="22"/>
  <c r="I1792" i="22"/>
  <c r="I1793" i="22"/>
  <c r="I1794" i="22"/>
  <c r="I1795" i="22"/>
  <c r="I1796" i="22"/>
  <c r="I1797" i="22"/>
  <c r="I1798" i="22"/>
  <c r="I1799" i="22"/>
  <c r="I1800" i="22"/>
  <c r="I1801" i="22"/>
  <c r="I1802" i="22"/>
  <c r="I1803" i="22"/>
  <c r="I1804" i="22"/>
  <c r="I1805" i="22"/>
  <c r="I1806" i="22"/>
  <c r="I1807" i="22"/>
  <c r="I1808" i="22"/>
  <c r="I1809" i="22"/>
  <c r="I1810" i="22"/>
  <c r="I1811" i="22"/>
  <c r="I1812" i="22"/>
  <c r="I1813" i="22"/>
  <c r="I1814" i="22"/>
  <c r="I1815" i="22"/>
  <c r="I1816" i="22"/>
  <c r="I1817" i="22"/>
  <c r="I1818" i="22"/>
  <c r="I1819" i="22"/>
  <c r="I1820" i="22"/>
  <c r="I1821" i="22"/>
  <c r="I1822" i="22"/>
  <c r="I1823" i="22"/>
  <c r="I1824" i="22"/>
  <c r="I1825" i="22"/>
  <c r="I1826" i="22"/>
  <c r="I1827" i="22"/>
  <c r="I1828" i="22"/>
  <c r="I1829" i="22"/>
  <c r="I1830" i="22"/>
  <c r="I1831" i="22"/>
  <c r="I1832" i="22"/>
  <c r="I1833" i="22"/>
  <c r="I1834" i="22"/>
  <c r="I1835" i="22"/>
  <c r="I1836" i="22"/>
  <c r="I1837" i="22"/>
  <c r="I1838" i="22"/>
  <c r="I1839" i="22"/>
  <c r="I1840" i="22"/>
  <c r="I1841" i="22"/>
  <c r="I1842" i="22"/>
  <c r="I1843" i="22"/>
  <c r="I1844" i="22"/>
  <c r="I1845" i="22"/>
  <c r="I1846" i="22"/>
  <c r="I1847" i="22"/>
  <c r="I1848" i="22"/>
  <c r="I1849" i="22"/>
  <c r="I1850" i="22"/>
  <c r="I1851" i="22"/>
  <c r="I1852" i="22"/>
  <c r="I1853" i="22"/>
  <c r="I1854" i="22"/>
  <c r="I1855" i="22"/>
  <c r="I1856" i="22"/>
  <c r="I1857" i="22"/>
  <c r="I1858" i="22"/>
  <c r="I1859" i="22"/>
  <c r="I1860" i="22"/>
  <c r="I1861" i="22"/>
  <c r="I1862" i="22"/>
  <c r="I1863" i="22"/>
  <c r="I1864" i="22"/>
  <c r="I1865" i="22"/>
  <c r="I1866" i="22"/>
  <c r="I1867" i="22"/>
  <c r="I1868" i="22"/>
  <c r="I1869" i="22"/>
  <c r="I1870" i="22"/>
  <c r="I1871" i="22"/>
  <c r="I1872" i="22"/>
  <c r="I1873" i="22"/>
  <c r="I1874" i="22"/>
  <c r="I1875" i="22"/>
  <c r="I1876" i="22"/>
  <c r="I1877" i="22"/>
  <c r="I1878" i="22"/>
  <c r="I1879" i="22"/>
  <c r="I1880" i="22"/>
  <c r="I1881" i="22"/>
  <c r="I1882" i="22"/>
  <c r="I1883" i="22"/>
  <c r="I1884" i="22"/>
  <c r="I1885" i="22"/>
  <c r="I1886" i="22"/>
  <c r="I1887" i="22"/>
  <c r="I1888" i="22"/>
  <c r="I1889" i="22"/>
  <c r="I1890" i="22"/>
  <c r="I1891" i="22"/>
  <c r="I1892" i="22"/>
  <c r="I1893" i="22"/>
  <c r="I1894" i="22"/>
  <c r="I1895" i="22"/>
  <c r="I1896" i="22"/>
  <c r="I1897" i="22"/>
  <c r="I1898" i="22"/>
  <c r="I1899" i="22"/>
  <c r="I1900" i="22"/>
  <c r="I1901" i="22"/>
  <c r="I1902" i="22"/>
  <c r="I1903" i="22"/>
  <c r="I1904" i="22"/>
  <c r="I1905" i="22"/>
  <c r="I1906" i="22"/>
  <c r="I1907" i="22"/>
  <c r="I1908" i="22"/>
  <c r="I1909" i="22"/>
  <c r="I1910" i="22"/>
  <c r="I1911" i="22"/>
  <c r="I1912" i="22"/>
  <c r="I1913" i="22"/>
  <c r="I1914" i="22"/>
  <c r="I1915" i="22"/>
  <c r="I1916" i="22"/>
  <c r="I1917" i="22"/>
  <c r="I1918" i="22"/>
  <c r="I1919" i="22"/>
  <c r="I1920" i="22"/>
  <c r="I1921" i="22"/>
  <c r="I1922" i="22"/>
  <c r="I1923" i="22"/>
  <c r="I1924" i="22"/>
  <c r="I1925" i="22"/>
  <c r="I1926" i="22"/>
  <c r="I1927" i="22"/>
  <c r="I1928" i="22"/>
  <c r="I1929" i="22"/>
  <c r="I1930" i="22"/>
  <c r="I1931" i="22"/>
  <c r="I1932" i="22"/>
  <c r="I1933" i="22"/>
  <c r="I1934" i="22"/>
  <c r="I1935" i="22"/>
  <c r="I1936" i="22"/>
  <c r="I1937" i="22"/>
  <c r="I1938" i="22"/>
  <c r="I1939" i="22"/>
  <c r="I1940" i="22"/>
  <c r="I1941" i="22"/>
  <c r="I1942" i="22"/>
  <c r="I1943" i="22"/>
  <c r="I1944" i="22"/>
  <c r="I1945" i="22"/>
  <c r="I1946" i="22"/>
  <c r="I1947" i="22"/>
  <c r="I1948" i="22"/>
  <c r="I1949" i="22"/>
  <c r="I1950" i="22"/>
  <c r="I1951" i="22"/>
  <c r="I1952" i="22"/>
  <c r="I1953" i="22"/>
  <c r="I1954" i="22"/>
  <c r="I1955" i="22"/>
  <c r="I1956" i="22"/>
  <c r="I1957" i="22"/>
  <c r="I1958" i="22"/>
  <c r="I1959" i="22"/>
  <c r="I1960" i="22"/>
  <c r="I1961" i="22"/>
  <c r="I1962" i="22"/>
  <c r="I1963" i="22"/>
  <c r="I1964" i="22"/>
  <c r="I1965" i="22"/>
  <c r="I1966" i="22"/>
  <c r="I1967" i="22"/>
  <c r="I1968" i="22"/>
  <c r="I1969" i="22"/>
  <c r="I1970" i="22"/>
  <c r="I1971" i="22"/>
  <c r="I1972" i="22"/>
  <c r="I1973" i="22"/>
  <c r="I1974" i="22"/>
  <c r="I1975" i="22"/>
  <c r="I1976" i="22"/>
  <c r="I1977" i="22"/>
  <c r="I1978" i="22"/>
  <c r="I1979" i="22"/>
  <c r="I1980" i="22"/>
  <c r="I1981" i="22"/>
  <c r="I1982" i="22"/>
  <c r="I1983" i="22"/>
  <c r="I1984" i="22"/>
  <c r="I1985" i="22"/>
  <c r="I1986" i="22"/>
  <c r="I1987" i="22"/>
  <c r="I1988" i="22"/>
  <c r="I1989" i="22"/>
  <c r="I1990" i="22"/>
  <c r="I1991" i="22"/>
  <c r="I1992" i="22"/>
  <c r="I1993" i="22"/>
  <c r="I1994" i="22"/>
  <c r="I1995" i="22"/>
  <c r="I1996" i="22"/>
  <c r="I1997" i="22"/>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A226" i="4"/>
  <c r="A227" i="4"/>
  <c r="A166" i="4"/>
  <c r="A207" i="4"/>
  <c r="F185" i="5"/>
  <c r="G185" i="5"/>
  <c r="H185" i="5"/>
  <c r="I185" i="5"/>
  <c r="J185" i="5"/>
  <c r="K185" i="5"/>
  <c r="L185" i="5"/>
  <c r="M185" i="5"/>
  <c r="N185" i="5"/>
  <c r="O185" i="5"/>
  <c r="P185" i="5"/>
  <c r="Q185" i="5"/>
  <c r="F186" i="5"/>
  <c r="G186" i="5"/>
  <c r="H186" i="5"/>
  <c r="I186" i="5"/>
  <c r="J186" i="5"/>
  <c r="K186" i="5"/>
  <c r="L186" i="5"/>
  <c r="M186" i="5"/>
  <c r="N186" i="5"/>
  <c r="O186" i="5"/>
  <c r="P186" i="5"/>
  <c r="Q186" i="5"/>
  <c r="F179" i="5"/>
  <c r="G179" i="5"/>
  <c r="H179" i="5"/>
  <c r="I179" i="5"/>
  <c r="J179" i="5"/>
  <c r="K179" i="5"/>
  <c r="L179" i="5"/>
  <c r="M179" i="5"/>
  <c r="N179" i="5"/>
  <c r="O179" i="5"/>
  <c r="P179" i="5"/>
  <c r="Q179" i="5"/>
  <c r="F178" i="5"/>
  <c r="G178" i="5"/>
  <c r="H178" i="5"/>
  <c r="I178" i="5"/>
  <c r="J178" i="5"/>
  <c r="K178" i="5"/>
  <c r="L178" i="5"/>
  <c r="M178" i="5"/>
  <c r="N178" i="5"/>
  <c r="O178" i="5"/>
  <c r="P178" i="5"/>
  <c r="Q178" i="5"/>
  <c r="F158" i="5"/>
  <c r="G158" i="5"/>
  <c r="H158" i="5"/>
  <c r="I158" i="5"/>
  <c r="J158" i="5"/>
  <c r="K158" i="5"/>
  <c r="L158" i="5"/>
  <c r="M158" i="5"/>
  <c r="N158" i="5"/>
  <c r="O158" i="5"/>
  <c r="P158" i="5"/>
  <c r="Q158" i="5"/>
  <c r="F157" i="5"/>
  <c r="G157" i="5"/>
  <c r="H157" i="5"/>
  <c r="I157" i="5"/>
  <c r="J157" i="5"/>
  <c r="K157" i="5"/>
  <c r="L157" i="5"/>
  <c r="M157" i="5"/>
  <c r="N157" i="5"/>
  <c r="O157" i="5"/>
  <c r="P157" i="5"/>
  <c r="Q157" i="5"/>
  <c r="F115" i="5"/>
  <c r="G115" i="5"/>
  <c r="H115" i="5"/>
  <c r="I115" i="5"/>
  <c r="J115" i="5"/>
  <c r="K115" i="5"/>
  <c r="L115" i="5"/>
  <c r="M115" i="5"/>
  <c r="N115" i="5"/>
  <c r="O115" i="5"/>
  <c r="P115" i="5"/>
  <c r="Q115" i="5"/>
  <c r="F113" i="5"/>
  <c r="G113" i="5"/>
  <c r="H113" i="5"/>
  <c r="I113" i="5"/>
  <c r="J113" i="5"/>
  <c r="K113" i="5"/>
  <c r="L113" i="5"/>
  <c r="M113" i="5"/>
  <c r="N113" i="5"/>
  <c r="O113" i="5"/>
  <c r="P113" i="5"/>
  <c r="Q113" i="5"/>
  <c r="F111" i="5"/>
  <c r="G111" i="5"/>
  <c r="H111" i="5"/>
  <c r="I111" i="5"/>
  <c r="J111" i="5"/>
  <c r="K111" i="5"/>
  <c r="L111" i="5"/>
  <c r="M111" i="5"/>
  <c r="N111" i="5"/>
  <c r="O111" i="5"/>
  <c r="P111" i="5"/>
  <c r="Q111" i="5"/>
  <c r="F110" i="5"/>
  <c r="G110" i="5"/>
  <c r="H110" i="5"/>
  <c r="I110" i="5"/>
  <c r="J110" i="5"/>
  <c r="K110" i="5"/>
  <c r="L110" i="5"/>
  <c r="M110" i="5"/>
  <c r="N110" i="5"/>
  <c r="O110" i="5"/>
  <c r="P110" i="5"/>
  <c r="Q110" i="5"/>
  <c r="F103" i="5"/>
  <c r="G103" i="5"/>
  <c r="H103" i="5"/>
  <c r="I103" i="5"/>
  <c r="J103" i="5"/>
  <c r="K103" i="5"/>
  <c r="L103" i="5"/>
  <c r="M103" i="5"/>
  <c r="N103" i="5"/>
  <c r="O103" i="5"/>
  <c r="P103" i="5"/>
  <c r="Q103" i="5"/>
  <c r="F101" i="5"/>
  <c r="G101" i="5"/>
  <c r="H101" i="5"/>
  <c r="I101" i="5"/>
  <c r="J101" i="5"/>
  <c r="K101" i="5"/>
  <c r="L101" i="5"/>
  <c r="M101" i="5"/>
  <c r="N101" i="5"/>
  <c r="O101" i="5"/>
  <c r="P101" i="5"/>
  <c r="Q101" i="5"/>
  <c r="F92" i="5"/>
  <c r="G92" i="5"/>
  <c r="H92" i="5"/>
  <c r="I92" i="5"/>
  <c r="J92" i="5"/>
  <c r="K92" i="5"/>
  <c r="L92" i="5"/>
  <c r="M92" i="5"/>
  <c r="N92" i="5"/>
  <c r="O92" i="5"/>
  <c r="P92" i="5"/>
  <c r="Q92" i="5"/>
  <c r="A144" i="4"/>
  <c r="A120" i="4"/>
  <c r="D120" i="4"/>
  <c r="A110" i="4"/>
  <c r="D110" i="4"/>
  <c r="G87" i="5"/>
  <c r="H87" i="5"/>
  <c r="I87" i="5"/>
  <c r="J87" i="5"/>
  <c r="K87" i="5"/>
  <c r="L87" i="5"/>
  <c r="M87" i="5"/>
  <c r="N87" i="5"/>
  <c r="O87" i="5"/>
  <c r="P87" i="5"/>
  <c r="Q87" i="5"/>
  <c r="G85" i="5"/>
  <c r="H85" i="5"/>
  <c r="I85" i="5"/>
  <c r="J85" i="5"/>
  <c r="K85" i="5"/>
  <c r="L85" i="5"/>
  <c r="M85" i="5"/>
  <c r="N85" i="5"/>
  <c r="O85" i="5"/>
  <c r="P85" i="5"/>
  <c r="Q85" i="5"/>
  <c r="G43" i="5"/>
  <c r="H43" i="5"/>
  <c r="I43" i="5"/>
  <c r="J43" i="5"/>
  <c r="K43" i="5"/>
  <c r="L43" i="5"/>
  <c r="M43" i="5"/>
  <c r="N43" i="5"/>
  <c r="O43" i="5"/>
  <c r="P43" i="5"/>
  <c r="Q43" i="5"/>
  <c r="G42" i="5"/>
  <c r="H42" i="5"/>
  <c r="I42" i="5"/>
  <c r="J42" i="5"/>
  <c r="K42" i="5"/>
  <c r="L42" i="5"/>
  <c r="M42" i="5"/>
  <c r="N42" i="5"/>
  <c r="O42" i="5"/>
  <c r="P42" i="5"/>
  <c r="Q42" i="5"/>
  <c r="G40" i="5"/>
  <c r="H40" i="5"/>
  <c r="I40" i="5"/>
  <c r="J40" i="5"/>
  <c r="K40" i="5"/>
  <c r="L40" i="5"/>
  <c r="M40" i="5"/>
  <c r="N40" i="5"/>
  <c r="O40" i="5"/>
  <c r="P40" i="5"/>
  <c r="Q40" i="5"/>
  <c r="G34" i="5"/>
  <c r="H34" i="5"/>
  <c r="I34" i="5"/>
  <c r="J34" i="5"/>
  <c r="K34" i="5"/>
  <c r="L34" i="5"/>
  <c r="M34" i="5"/>
  <c r="N34" i="5"/>
  <c r="O34" i="5"/>
  <c r="P34" i="5"/>
  <c r="Q34" i="5"/>
  <c r="G32" i="5"/>
  <c r="H32" i="5"/>
  <c r="I32" i="5"/>
  <c r="J32" i="5"/>
  <c r="K32" i="5"/>
  <c r="L32" i="5"/>
  <c r="M32" i="5"/>
  <c r="N32" i="5"/>
  <c r="O32" i="5"/>
  <c r="P32" i="5"/>
  <c r="Q32" i="5"/>
  <c r="G26" i="5"/>
  <c r="H26" i="5"/>
  <c r="I26" i="5"/>
  <c r="J26" i="5"/>
  <c r="K26" i="5"/>
  <c r="L26" i="5"/>
  <c r="M26" i="5"/>
  <c r="N26" i="5"/>
  <c r="O26" i="5"/>
  <c r="P26" i="5"/>
  <c r="Q26" i="5"/>
  <c r="G24" i="5"/>
  <c r="H24" i="5"/>
  <c r="I24" i="5"/>
  <c r="J24" i="5"/>
  <c r="K24" i="5"/>
  <c r="L24" i="5"/>
  <c r="M24" i="5"/>
  <c r="N24" i="5"/>
  <c r="O24" i="5"/>
  <c r="P24" i="5"/>
  <c r="Q24" i="5"/>
  <c r="G18" i="5"/>
  <c r="H18" i="5"/>
  <c r="I18" i="5"/>
  <c r="J18" i="5"/>
  <c r="K18" i="5"/>
  <c r="L18" i="5"/>
  <c r="M18" i="5"/>
  <c r="N18" i="5"/>
  <c r="O18" i="5"/>
  <c r="P18" i="5"/>
  <c r="Q18" i="5"/>
  <c r="G5" i="5"/>
  <c r="H5" i="5"/>
  <c r="I5" i="5"/>
  <c r="J5" i="5"/>
  <c r="K5" i="5"/>
  <c r="L5" i="5"/>
  <c r="M5" i="5"/>
  <c r="N5" i="5"/>
  <c r="O5" i="5"/>
  <c r="P5" i="5"/>
  <c r="Q5" i="5"/>
  <c r="A88" i="4"/>
  <c r="A44" i="4"/>
  <c r="D44" i="4"/>
  <c r="D19" i="4"/>
  <c r="D5" i="4"/>
  <c r="D14" i="4"/>
  <c r="D15" i="4"/>
  <c r="A49" i="4"/>
  <c r="A19" i="4"/>
  <c r="A14" i="4"/>
  <c r="A225" i="4"/>
  <c r="G4" i="20"/>
  <c r="F4" i="20"/>
  <c r="G5" i="20"/>
  <c r="G6" i="20"/>
  <c r="F6" i="20"/>
  <c r="G7" i="20"/>
  <c r="F7" i="20"/>
  <c r="J7" i="20"/>
  <c r="G8" i="20"/>
  <c r="F8" i="20"/>
  <c r="J8" i="20"/>
  <c r="G9" i="20"/>
  <c r="G10" i="20"/>
  <c r="F5" i="20"/>
  <c r="F9" i="20"/>
  <c r="J9" i="20"/>
  <c r="F10" i="20"/>
  <c r="J5" i="15"/>
  <c r="L5" i="15"/>
  <c r="J6" i="15"/>
  <c r="L6" i="15"/>
  <c r="J7" i="15"/>
  <c r="L7" i="15"/>
  <c r="M7" i="15"/>
  <c r="G15" i="15"/>
  <c r="I15" i="15"/>
  <c r="D19" i="15"/>
  <c r="D21" i="15"/>
  <c r="A52" i="23"/>
  <c r="A60" i="23"/>
  <c r="A51" i="23"/>
  <c r="F111" i="23"/>
  <c r="D111" i="23"/>
  <c r="E14" i="8"/>
  <c r="E25" i="8"/>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B123" i="4"/>
  <c r="I17" i="8"/>
  <c r="E2" i="5"/>
  <c r="E2" i="4"/>
  <c r="E98" i="4"/>
  <c r="M1" i="26"/>
  <c r="A1" i="26"/>
  <c r="G69" i="8"/>
  <c r="A8" i="12"/>
  <c r="A9" i="12"/>
  <c r="A10" i="12"/>
  <c r="A11" i="12"/>
  <c r="A12" i="12"/>
  <c r="A13" i="12"/>
  <c r="A14" i="12"/>
  <c r="A15" i="12"/>
  <c r="A16" i="12"/>
  <c r="A17" i="12"/>
  <c r="A18" i="12"/>
  <c r="A19" i="12"/>
  <c r="A20" i="12"/>
  <c r="A21" i="12"/>
  <c r="A22" i="12"/>
  <c r="A23" i="12"/>
  <c r="A24" i="12"/>
  <c r="A7" i="12"/>
  <c r="H219" i="4"/>
  <c r="F219" i="4"/>
  <c r="H218" i="4"/>
  <c r="F218" i="4"/>
  <c r="A71" i="23"/>
  <c r="I24" i="8"/>
  <c r="I23" i="8"/>
  <c r="G9" i="23"/>
  <c r="A29" i="23"/>
  <c r="A1" i="23"/>
  <c r="J2" i="15"/>
  <c r="M8" i="15"/>
  <c r="M9" i="15"/>
  <c r="M10" i="15"/>
  <c r="M11" i="15"/>
  <c r="M12" i="15"/>
  <c r="M13" i="15"/>
  <c r="M14" i="15"/>
  <c r="C30" i="23"/>
  <c r="A22" i="24"/>
  <c r="A3" i="24"/>
  <c r="I13" i="8"/>
  <c r="I12" i="8"/>
  <c r="I14" i="8"/>
  <c r="A85" i="8"/>
  <c r="A1" i="8"/>
  <c r="C93" i="23"/>
  <c r="A92" i="23"/>
  <c r="K72" i="23"/>
  <c r="D34" i="23"/>
  <c r="I5" i="23"/>
  <c r="C2" i="23"/>
  <c r="B95" i="4"/>
  <c r="A211" i="4"/>
  <c r="D92" i="4"/>
  <c r="A92" i="4"/>
  <c r="E8" i="15"/>
  <c r="J8" i="15"/>
  <c r="L8" i="15"/>
  <c r="E9" i="15"/>
  <c r="J9" i="15"/>
  <c r="L9" i="15"/>
  <c r="E10" i="15"/>
  <c r="J10" i="15"/>
  <c r="L10" i="15"/>
  <c r="E11" i="15"/>
  <c r="J11" i="15"/>
  <c r="L11" i="15"/>
  <c r="E12" i="15"/>
  <c r="J12" i="15"/>
  <c r="L12" i="15"/>
  <c r="E13" i="15"/>
  <c r="J13" i="15"/>
  <c r="L13" i="15"/>
  <c r="E14" i="15"/>
  <c r="J14" i="15"/>
  <c r="L14" i="15"/>
  <c r="AB2" i="22"/>
  <c r="I4" i="22"/>
  <c r="A3" i="22"/>
  <c r="J1" i="22"/>
  <c r="Z2" i="22"/>
  <c r="H1" i="22"/>
  <c r="A1" i="22"/>
  <c r="L2" i="2"/>
  <c r="A200" i="4"/>
  <c r="D200" i="4"/>
  <c r="A192" i="4"/>
  <c r="D192" i="4"/>
  <c r="D122" i="4"/>
  <c r="A122" i="4"/>
  <c r="A99" i="4"/>
  <c r="A203" i="4"/>
  <c r="A195" i="4"/>
  <c r="A171" i="4"/>
  <c r="A170" i="4"/>
  <c r="A169" i="4"/>
  <c r="A147" i="4"/>
  <c r="A146" i="4"/>
  <c r="A124" i="4"/>
  <c r="A48" i="4"/>
  <c r="A4" i="4"/>
  <c r="A94" i="4"/>
  <c r="A47" i="4"/>
  <c r="A45" i="4"/>
  <c r="A43" i="4"/>
  <c r="A18" i="4"/>
  <c r="A17" i="4"/>
  <c r="A15" i="4"/>
  <c r="A5" i="4"/>
  <c r="A3" i="4"/>
  <c r="D94" i="4"/>
  <c r="B42" i="4"/>
  <c r="I6" i="8"/>
  <c r="B2" i="5"/>
  <c r="G2" i="4"/>
  <c r="G98" i="4"/>
  <c r="F11" i="20"/>
  <c r="G11" i="20"/>
  <c r="F12" i="20"/>
  <c r="G12" i="20"/>
  <c r="F13" i="20"/>
  <c r="G13" i="20"/>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J2" i="20"/>
  <c r="A40" i="20"/>
  <c r="E3" i="20"/>
  <c r="D195" i="4"/>
  <c r="A121" i="4"/>
  <c r="D119" i="4"/>
  <c r="A119" i="4"/>
  <c r="A113" i="4"/>
  <c r="D112" i="4"/>
  <c r="A112" i="4"/>
  <c r="A111" i="4"/>
  <c r="A101" i="4"/>
  <c r="A100" i="4"/>
  <c r="D45" i="4"/>
  <c r="D101" i="4"/>
  <c r="D20" i="15"/>
  <c r="I2" i="4"/>
  <c r="I98" i="4"/>
  <c r="C2" i="5"/>
  <c r="C36" i="8"/>
  <c r="A35" i="8"/>
  <c r="W2" i="2"/>
  <c r="V2" i="2"/>
  <c r="A1" i="12"/>
  <c r="B16" i="4"/>
  <c r="B46" i="4"/>
  <c r="I8" i="23"/>
  <c r="A3" i="11"/>
  <c r="J1" i="11"/>
  <c r="H1" i="11"/>
  <c r="A1" i="11"/>
  <c r="D171" i="4"/>
  <c r="A223" i="4"/>
  <c r="D170" i="4"/>
  <c r="Q197" i="5"/>
  <c r="P197" i="5"/>
  <c r="O197" i="5"/>
  <c r="N197" i="5"/>
  <c r="M197" i="5"/>
  <c r="L197" i="5"/>
  <c r="K197" i="5"/>
  <c r="J197" i="5"/>
  <c r="I197" i="5"/>
  <c r="H197" i="5"/>
  <c r="G197" i="5"/>
  <c r="F197" i="5"/>
  <c r="K86" i="8"/>
  <c r="A1" i="2"/>
  <c r="H1" i="2"/>
  <c r="A3" i="2"/>
  <c r="J1" i="2"/>
  <c r="A1" i="4"/>
  <c r="A2" i="4"/>
  <c r="D4" i="4"/>
  <c r="A98" i="4"/>
  <c r="B98" i="4"/>
  <c r="D98" i="4"/>
  <c r="A1" i="3"/>
  <c r="H1" i="3"/>
  <c r="Z2" i="3"/>
  <c r="A3" i="3"/>
  <c r="A1" i="5"/>
  <c r="F1" i="5"/>
  <c r="A35" i="1"/>
  <c r="C86" i="5"/>
  <c r="I93" i="4"/>
  <c r="G16" i="23"/>
  <c r="AB2" i="3"/>
  <c r="D12" i="26"/>
  <c r="J37" i="26"/>
  <c r="E40" i="26"/>
  <c r="D32" i="26"/>
  <c r="F33" i="26"/>
  <c r="C32" i="26"/>
  <c r="G36" i="26"/>
  <c r="C40" i="26"/>
  <c r="K35" i="26"/>
  <c r="H36" i="26"/>
  <c r="D40" i="26"/>
  <c r="G17" i="26"/>
  <c r="C14" i="26"/>
  <c r="L30" i="26"/>
  <c r="F32" i="26"/>
  <c r="C35" i="26"/>
  <c r="L38" i="26"/>
  <c r="F40" i="26"/>
  <c r="F30" i="26"/>
  <c r="K32" i="26"/>
  <c r="D35" i="26"/>
  <c r="C37" i="26"/>
  <c r="F38" i="26"/>
  <c r="K40" i="26"/>
  <c r="C19" i="26"/>
  <c r="M10" i="26"/>
  <c r="H15" i="26"/>
  <c r="M30" i="26"/>
  <c r="L32" i="26"/>
  <c r="F35" i="26"/>
  <c r="D37" i="26"/>
  <c r="M38" i="26"/>
  <c r="L40" i="26"/>
  <c r="J32" i="26"/>
  <c r="G31" i="26"/>
  <c r="M32" i="26"/>
  <c r="L35" i="26"/>
  <c r="F37" i="26"/>
  <c r="G39" i="26"/>
  <c r="M40" i="26"/>
  <c r="E12" i="26"/>
  <c r="E17" i="26"/>
  <c r="I34" i="26"/>
  <c r="E38" i="26"/>
  <c r="E19" i="26"/>
  <c r="G12" i="26"/>
  <c r="G30" i="26"/>
  <c r="J31" i="26"/>
  <c r="E32" i="26"/>
  <c r="I36" i="26"/>
  <c r="G38" i="26"/>
  <c r="J39" i="26"/>
  <c r="H12" i="26"/>
  <c r="E15" i="26"/>
  <c r="H30" i="26"/>
  <c r="C31" i="26"/>
  <c r="K31" i="26"/>
  <c r="I33" i="26"/>
  <c r="L34" i="26"/>
  <c r="G35" i="26"/>
  <c r="E37" i="26"/>
  <c r="G15" i="26"/>
  <c r="I30" i="26"/>
  <c r="D31" i="26"/>
  <c r="L31" i="26"/>
  <c r="G32" i="26"/>
  <c r="J33" i="26"/>
  <c r="E34" i="26"/>
  <c r="M34" i="26"/>
  <c r="H35" i="26"/>
  <c r="C36" i="26"/>
  <c r="K36" i="26"/>
  <c r="I38" i="26"/>
  <c r="L39" i="26"/>
  <c r="M7" i="26"/>
  <c r="K17" i="26"/>
  <c r="J30" i="26"/>
  <c r="E31" i="26"/>
  <c r="M31" i="26"/>
  <c r="H32" i="26"/>
  <c r="C33" i="26"/>
  <c r="K33" i="26"/>
  <c r="F34" i="26"/>
  <c r="I35" i="26"/>
  <c r="D36" i="26"/>
  <c r="L36" i="26"/>
  <c r="G37" i="26"/>
  <c r="J38" i="26"/>
  <c r="E39" i="26"/>
  <c r="M39" i="26"/>
  <c r="H40" i="26"/>
  <c r="E14" i="26"/>
  <c r="E30" i="26"/>
  <c r="G8" i="26"/>
  <c r="I31" i="26"/>
  <c r="G33" i="26"/>
  <c r="J34" i="26"/>
  <c r="E35" i="26"/>
  <c r="I39" i="26"/>
  <c r="H8" i="26"/>
  <c r="H33" i="26"/>
  <c r="C34" i="26"/>
  <c r="K34" i="26"/>
  <c r="D34" i="26"/>
  <c r="J36" i="26"/>
  <c r="H38" i="26"/>
  <c r="C39" i="26"/>
  <c r="K39" i="26"/>
  <c r="D39" i="26"/>
  <c r="L19" i="26"/>
  <c r="L12" i="26"/>
  <c r="G16" i="26"/>
  <c r="C30" i="26"/>
  <c r="K30" i="26"/>
  <c r="F31" i="26"/>
  <c r="D33" i="26"/>
  <c r="L33" i="26"/>
  <c r="G34" i="26"/>
  <c r="J35" i="26"/>
  <c r="E36" i="26"/>
  <c r="M36" i="26"/>
  <c r="H37" i="26"/>
  <c r="C38" i="26"/>
  <c r="K38" i="26"/>
  <c r="F39" i="26"/>
  <c r="I40" i="26"/>
  <c r="G40" i="26"/>
  <c r="F7" i="26"/>
  <c r="D30" i="26"/>
  <c r="E33" i="26"/>
  <c r="D38" i="26"/>
  <c r="F10" i="26"/>
  <c r="K9" i="26"/>
  <c r="L9" i="26"/>
  <c r="I14" i="26"/>
  <c r="F15" i="26"/>
  <c r="C9" i="26"/>
  <c r="G10" i="26"/>
  <c r="L17" i="26"/>
  <c r="E7" i="26"/>
  <c r="E9" i="26"/>
  <c r="H10" i="26"/>
  <c r="K14" i="26"/>
  <c r="H16" i="26"/>
  <c r="M18" i="26"/>
  <c r="G14" i="26"/>
  <c r="G9" i="26"/>
  <c r="H11" i="26"/>
  <c r="F13" i="26"/>
  <c r="L14" i="26"/>
  <c r="J17" i="26"/>
  <c r="F18" i="26"/>
  <c r="L7" i="26"/>
  <c r="H14" i="26"/>
  <c r="G7" i="26"/>
  <c r="H9" i="26"/>
  <c r="K12" i="26"/>
  <c r="G13" i="26"/>
  <c r="L15" i="26"/>
  <c r="C17" i="26"/>
  <c r="M15" i="26"/>
  <c r="I8" i="26"/>
  <c r="D9" i="26"/>
  <c r="J11" i="26"/>
  <c r="M12" i="26"/>
  <c r="I16" i="26"/>
  <c r="D17" i="26"/>
  <c r="G18" i="26"/>
  <c r="J8" i="26"/>
  <c r="M9" i="26"/>
  <c r="C11" i="26"/>
  <c r="K11" i="26"/>
  <c r="I13" i="26"/>
  <c r="D14" i="26"/>
  <c r="J16" i="26"/>
  <c r="M17" i="26"/>
  <c r="H18" i="26"/>
  <c r="C8" i="26"/>
  <c r="K8" i="26"/>
  <c r="F9" i="26"/>
  <c r="I10" i="26"/>
  <c r="D11" i="26"/>
  <c r="L11" i="26"/>
  <c r="J13" i="26"/>
  <c r="M14" i="26"/>
  <c r="C16" i="26"/>
  <c r="K16" i="26"/>
  <c r="F17" i="26"/>
  <c r="I18" i="26"/>
  <c r="M19" i="26"/>
  <c r="I7" i="26"/>
  <c r="D8" i="26"/>
  <c r="L8" i="26"/>
  <c r="J10" i="26"/>
  <c r="E11" i="26"/>
  <c r="M11" i="26"/>
  <c r="C13" i="26"/>
  <c r="K13" i="26"/>
  <c r="I15" i="26"/>
  <c r="D16" i="26"/>
  <c r="L16" i="26"/>
  <c r="J18" i="26"/>
  <c r="J7" i="26"/>
  <c r="E8" i="26"/>
  <c r="M8" i="26"/>
  <c r="C10" i="26"/>
  <c r="K10" i="26"/>
  <c r="F11" i="26"/>
  <c r="I12" i="26"/>
  <c r="D13" i="26"/>
  <c r="L13" i="26"/>
  <c r="J15" i="26"/>
  <c r="E16" i="26"/>
  <c r="M16" i="26"/>
  <c r="K18" i="26"/>
  <c r="C7" i="26"/>
  <c r="K7" i="26"/>
  <c r="F8" i="26"/>
  <c r="I9" i="26"/>
  <c r="D10" i="26"/>
  <c r="L10" i="26"/>
  <c r="G11" i="26"/>
  <c r="J12" i="26"/>
  <c r="E13" i="26"/>
  <c r="M13" i="26"/>
  <c r="C15" i="26"/>
  <c r="K15" i="26"/>
  <c r="F16" i="26"/>
  <c r="I17" i="26"/>
  <c r="D18" i="26"/>
  <c r="L18" i="26"/>
  <c r="I11" i="26"/>
  <c r="C18" i="26"/>
  <c r="D7" i="26"/>
  <c r="E10" i="26"/>
  <c r="C12" i="26"/>
  <c r="D15" i="26"/>
  <c r="E18" i="26"/>
  <c r="E28" i="8"/>
  <c r="I50" i="24"/>
  <c r="E59" i="23"/>
  <c r="I49" i="24"/>
  <c r="E58" i="23"/>
  <c r="I48" i="24"/>
  <c r="E57" i="23"/>
  <c r="H11" i="24"/>
  <c r="H13" i="24"/>
  <c r="I49" i="23"/>
  <c r="H19" i="26"/>
  <c r="K19" i="26"/>
  <c r="I5" i="26"/>
  <c r="J19" i="26"/>
  <c r="J4" i="26"/>
  <c r="L23" i="26"/>
  <c r="I106" i="23"/>
  <c r="G6" i="26"/>
  <c r="F19" i="26"/>
  <c r="I61" i="23"/>
  <c r="I62" i="23"/>
  <c r="I19" i="26"/>
  <c r="G41" i="26"/>
  <c r="G22" i="26"/>
  <c r="D19" i="26"/>
  <c r="F28" i="26"/>
  <c r="C15" i="24"/>
  <c r="B11" i="24"/>
  <c r="B13" i="24"/>
  <c r="B15" i="24"/>
  <c r="C11" i="24"/>
  <c r="G30" i="8"/>
  <c r="L2" i="28"/>
  <c r="M6" i="15"/>
  <c r="E15" i="15"/>
  <c r="I75" i="8"/>
  <c r="L15" i="15"/>
  <c r="C20" i="23"/>
  <c r="G20" i="23"/>
  <c r="M5" i="15"/>
  <c r="M15" i="15"/>
  <c r="I87" i="23"/>
  <c r="D208" i="4"/>
  <c r="B90" i="4"/>
  <c r="D82" i="4"/>
  <c r="R59" i="5"/>
  <c r="R56" i="5"/>
  <c r="R57" i="5"/>
  <c r="R58" i="5"/>
  <c r="J6" i="29"/>
  <c r="H6" i="29"/>
  <c r="F5" i="29"/>
  <c r="N5" i="29"/>
  <c r="R22" i="29"/>
  <c r="K5" i="29"/>
  <c r="D6" i="29"/>
  <c r="G6" i="29"/>
  <c r="G5" i="29"/>
  <c r="O5" i="29"/>
  <c r="I5" i="29"/>
  <c r="J5" i="29"/>
  <c r="J7" i="29"/>
  <c r="H5" i="29"/>
  <c r="D5" i="29"/>
  <c r="M5" i="29"/>
  <c r="O6" i="29"/>
  <c r="E5" i="29"/>
  <c r="E6" i="29"/>
  <c r="E7" i="29"/>
  <c r="N6" i="29"/>
  <c r="L6" i="29"/>
  <c r="L5" i="29"/>
  <c r="L7" i="29"/>
  <c r="I6" i="29"/>
  <c r="F6" i="29"/>
  <c r="M6" i="29"/>
  <c r="K6" i="29"/>
  <c r="I70" i="4"/>
  <c r="I75" i="4"/>
  <c r="I72" i="4"/>
  <c r="I74" i="4"/>
  <c r="I71" i="4"/>
  <c r="I69" i="4"/>
  <c r="I73" i="4"/>
  <c r="I25" i="8"/>
  <c r="R188" i="5"/>
  <c r="R190" i="5"/>
  <c r="R189" i="5"/>
  <c r="R165" i="5"/>
  <c r="R173" i="5"/>
  <c r="R162" i="5"/>
  <c r="R170" i="5"/>
  <c r="R159" i="5"/>
  <c r="R167" i="5"/>
  <c r="R175" i="5"/>
  <c r="R164" i="5"/>
  <c r="R172" i="5"/>
  <c r="R161" i="5"/>
  <c r="R169" i="5"/>
  <c r="R177" i="5"/>
  <c r="R166" i="5"/>
  <c r="R174" i="5"/>
  <c r="R163" i="5"/>
  <c r="R171" i="5"/>
  <c r="R160" i="5"/>
  <c r="R168" i="5"/>
  <c r="R176" i="5"/>
  <c r="R143" i="5"/>
  <c r="R151" i="5"/>
  <c r="R183" i="5"/>
  <c r="R184" i="5"/>
  <c r="R182" i="5"/>
  <c r="R138" i="5"/>
  <c r="R146" i="5"/>
  <c r="R140" i="5"/>
  <c r="R148" i="5"/>
  <c r="R137" i="5"/>
  <c r="R145" i="5"/>
  <c r="R153" i="5"/>
  <c r="R142" i="5"/>
  <c r="R150" i="5"/>
  <c r="R154" i="5"/>
  <c r="R139" i="5"/>
  <c r="R147" i="5"/>
  <c r="R144" i="5"/>
  <c r="R152" i="5"/>
  <c r="R141" i="5"/>
  <c r="R149" i="5"/>
  <c r="R116" i="5"/>
  <c r="R124" i="5"/>
  <c r="R132" i="5"/>
  <c r="R119" i="5"/>
  <c r="R127" i="5"/>
  <c r="R121" i="5"/>
  <c r="R129" i="5"/>
  <c r="R118" i="5"/>
  <c r="R126" i="5"/>
  <c r="R123" i="5"/>
  <c r="R131" i="5"/>
  <c r="R133" i="5"/>
  <c r="R120" i="5"/>
  <c r="R128" i="5"/>
  <c r="R117" i="5"/>
  <c r="R125" i="5"/>
  <c r="R108" i="5"/>
  <c r="R97" i="5"/>
  <c r="R122" i="5"/>
  <c r="R130" i="5"/>
  <c r="R100" i="5"/>
  <c r="R94" i="5"/>
  <c r="R99" i="5"/>
  <c r="R96" i="5"/>
  <c r="R93" i="5"/>
  <c r="R98" i="5"/>
  <c r="R95" i="5"/>
  <c r="R107" i="5"/>
  <c r="R109" i="5"/>
  <c r="R106" i="5"/>
  <c r="R68" i="5"/>
  <c r="R81" i="5"/>
  <c r="R80" i="5"/>
  <c r="R82" i="5"/>
  <c r="R71" i="5"/>
  <c r="R65" i="5"/>
  <c r="R70" i="5"/>
  <c r="R67" i="5"/>
  <c r="R36" i="5"/>
  <c r="R52" i="5"/>
  <c r="R69" i="5"/>
  <c r="R66" i="5"/>
  <c r="R49" i="5"/>
  <c r="R54" i="5"/>
  <c r="R51" i="5"/>
  <c r="R48" i="5"/>
  <c r="R53" i="5"/>
  <c r="R50" i="5"/>
  <c r="R55" i="5"/>
  <c r="R30" i="5"/>
  <c r="R39" i="5"/>
  <c r="R38" i="5"/>
  <c r="R35" i="5"/>
  <c r="R37" i="5"/>
  <c r="R27" i="5"/>
  <c r="R29" i="5"/>
  <c r="R31" i="5"/>
  <c r="M5" i="26"/>
  <c r="R28" i="5"/>
  <c r="D25" i="26"/>
  <c r="R19" i="5"/>
  <c r="I4" i="26"/>
  <c r="R4" i="5"/>
  <c r="R181" i="5"/>
  <c r="R9" i="5"/>
  <c r="R13" i="5"/>
  <c r="R21" i="5"/>
  <c r="R23" i="5"/>
  <c r="R20" i="5"/>
  <c r="G25" i="26"/>
  <c r="R22" i="5"/>
  <c r="C23" i="26"/>
  <c r="C4" i="26"/>
  <c r="R7" i="5"/>
  <c r="R10" i="5"/>
  <c r="R12" i="5"/>
  <c r="I25" i="26"/>
  <c r="K25" i="26"/>
  <c r="R6" i="5"/>
  <c r="R11" i="5"/>
  <c r="F25" i="26"/>
  <c r="R8" i="5"/>
  <c r="L29" i="26"/>
  <c r="M4" i="26"/>
  <c r="H25" i="26"/>
  <c r="L25" i="26"/>
  <c r="H41" i="26"/>
  <c r="R14" i="5"/>
  <c r="R62" i="5"/>
  <c r="R63" i="5"/>
  <c r="R64" i="5"/>
  <c r="H5" i="26"/>
  <c r="F4" i="26"/>
  <c r="H4" i="26"/>
  <c r="F29" i="26"/>
  <c r="R195" i="5"/>
  <c r="R110" i="5"/>
  <c r="B219" i="4"/>
  <c r="J3" i="20"/>
  <c r="C65" i="23"/>
  <c r="G90" i="8"/>
  <c r="C92" i="8"/>
  <c r="C94" i="8"/>
  <c r="C78" i="23"/>
  <c r="C80" i="23"/>
  <c r="G74" i="23"/>
  <c r="C87" i="5"/>
  <c r="I9" i="8"/>
  <c r="D16" i="4"/>
  <c r="I7" i="8"/>
  <c r="H10" i="20"/>
  <c r="C193" i="5"/>
  <c r="I102" i="23"/>
  <c r="I119" i="23"/>
  <c r="I120" i="23"/>
  <c r="I51" i="24"/>
  <c r="E60" i="23"/>
  <c r="F4" i="29"/>
  <c r="N4" i="29"/>
  <c r="H36" i="20"/>
  <c r="I36" i="20"/>
  <c r="H33" i="20"/>
  <c r="H17" i="20"/>
  <c r="I17" i="20"/>
  <c r="H18" i="20"/>
  <c r="H31" i="20"/>
  <c r="I31" i="20"/>
  <c r="C2" i="15"/>
  <c r="C24" i="5"/>
  <c r="I25" i="4"/>
  <c r="C111" i="5"/>
  <c r="I120" i="4"/>
  <c r="C179" i="5"/>
  <c r="C186" i="5"/>
  <c r="I16" i="20"/>
  <c r="G4" i="29"/>
  <c r="O4" i="29"/>
  <c r="I4" i="4"/>
  <c r="C43" i="5"/>
  <c r="I45" i="4"/>
  <c r="L11" i="2"/>
  <c r="C95" i="8"/>
  <c r="I67" i="8"/>
  <c r="I66" i="8"/>
  <c r="H32" i="20"/>
  <c r="I32" i="20"/>
  <c r="H16" i="20"/>
  <c r="H29" i="20"/>
  <c r="H13" i="20"/>
  <c r="C102" i="5"/>
  <c r="H9" i="20"/>
  <c r="H6" i="20"/>
  <c r="C101" i="5"/>
  <c r="C194" i="5"/>
  <c r="I212" i="4"/>
  <c r="L10" i="22"/>
  <c r="L10" i="2"/>
  <c r="C185" i="5"/>
  <c r="C82" i="23"/>
  <c r="I44" i="24"/>
  <c r="E53" i="23"/>
  <c r="H4" i="29"/>
  <c r="C5" i="5"/>
  <c r="I5" i="4"/>
  <c r="C63" i="5"/>
  <c r="C85" i="5"/>
  <c r="I92" i="4"/>
  <c r="C115" i="5"/>
  <c r="C192" i="5"/>
  <c r="L11" i="22"/>
  <c r="C181" i="5"/>
  <c r="C191" i="5"/>
  <c r="I207" i="4"/>
  <c r="I208" i="4"/>
  <c r="C81" i="23"/>
  <c r="I4" i="29"/>
  <c r="H8" i="20"/>
  <c r="I8" i="20"/>
  <c r="C110" i="5"/>
  <c r="I119" i="4"/>
  <c r="C157" i="5"/>
  <c r="C178" i="5"/>
  <c r="L11" i="11"/>
  <c r="I109" i="23"/>
  <c r="I124" i="23"/>
  <c r="I125" i="23"/>
  <c r="J4" i="29"/>
  <c r="H5" i="20"/>
  <c r="C18" i="5"/>
  <c r="I19" i="4"/>
  <c r="C26" i="5"/>
  <c r="C34" i="5"/>
  <c r="C42" i="5"/>
  <c r="C64" i="5"/>
  <c r="C92" i="5"/>
  <c r="I101" i="4"/>
  <c r="L10" i="11"/>
  <c r="F31" i="24"/>
  <c r="I31" i="24"/>
  <c r="C47" i="23"/>
  <c r="I18" i="20"/>
  <c r="I10" i="20"/>
  <c r="I6" i="20"/>
  <c r="F35" i="24"/>
  <c r="I35" i="24"/>
  <c r="C4" i="29"/>
  <c r="D8" i="29"/>
  <c r="K4" i="29"/>
  <c r="C195" i="5"/>
  <c r="I213" i="4"/>
  <c r="C113" i="5"/>
  <c r="I122" i="4"/>
  <c r="L11" i="3"/>
  <c r="C79" i="5"/>
  <c r="D4" i="29"/>
  <c r="L4" i="29"/>
  <c r="H20" i="20"/>
  <c r="I20" i="20"/>
  <c r="C72" i="23"/>
  <c r="H34" i="20"/>
  <c r="I34" i="20"/>
  <c r="H15" i="20"/>
  <c r="I15" i="20"/>
  <c r="C15" i="5"/>
  <c r="C32" i="5"/>
  <c r="C40" i="5"/>
  <c r="I41" i="4"/>
  <c r="C62" i="5"/>
  <c r="C158" i="5"/>
  <c r="C86" i="8"/>
  <c r="H30" i="20"/>
  <c r="I30" i="20"/>
  <c r="H14" i="20"/>
  <c r="I14" i="20"/>
  <c r="H27" i="20"/>
  <c r="I27" i="20"/>
  <c r="H11" i="20"/>
  <c r="I11" i="20"/>
  <c r="K3" i="20"/>
  <c r="H28" i="20"/>
  <c r="I28" i="20"/>
  <c r="H12" i="20"/>
  <c r="I12" i="20"/>
  <c r="H25" i="20"/>
  <c r="I25" i="20"/>
  <c r="A1" i="20"/>
  <c r="A38" i="1"/>
  <c r="C2" i="8"/>
  <c r="H26" i="20"/>
  <c r="I26" i="20"/>
  <c r="H39" i="20"/>
  <c r="I39" i="20"/>
  <c r="H23" i="20"/>
  <c r="I23" i="20"/>
  <c r="A1" i="15"/>
  <c r="H2" i="20"/>
  <c r="H24" i="20"/>
  <c r="I24" i="20"/>
  <c r="H37" i="20"/>
  <c r="I37" i="20"/>
  <c r="H21" i="20"/>
  <c r="I21" i="20"/>
  <c r="H38" i="20"/>
  <c r="I38" i="20"/>
  <c r="H22" i="20"/>
  <c r="I22" i="20"/>
  <c r="H35" i="20"/>
  <c r="I35" i="20"/>
  <c r="H19" i="20"/>
  <c r="I19" i="20"/>
  <c r="H7" i="20"/>
  <c r="I7" i="20"/>
  <c r="H4" i="20"/>
  <c r="I4" i="20"/>
  <c r="C14" i="5"/>
  <c r="C77" i="5"/>
  <c r="C103" i="5"/>
  <c r="L10" i="3"/>
  <c r="C83" i="5"/>
  <c r="I88" i="4"/>
  <c r="C96" i="8"/>
  <c r="I71" i="8"/>
  <c r="I70" i="8"/>
  <c r="E86" i="23"/>
  <c r="I33" i="20"/>
  <c r="I29" i="20"/>
  <c r="I13" i="20"/>
  <c r="I9" i="20"/>
  <c r="I5" i="20"/>
  <c r="E4" i="29"/>
  <c r="F9" i="29"/>
  <c r="M4" i="29"/>
  <c r="N9" i="29"/>
  <c r="I103" i="23"/>
  <c r="C85" i="23"/>
  <c r="I64" i="23"/>
  <c r="I79" i="8"/>
  <c r="C105" i="5"/>
  <c r="E85" i="23"/>
  <c r="G85" i="23"/>
  <c r="G88" i="23"/>
  <c r="L3" i="28"/>
  <c r="L4" i="28"/>
  <c r="C103" i="23"/>
  <c r="G103" i="23"/>
  <c r="C64" i="23"/>
  <c r="C79" i="8"/>
  <c r="G79" i="8"/>
  <c r="M13" i="29"/>
  <c r="L2" i="3"/>
  <c r="B209" i="4"/>
  <c r="B215" i="4"/>
  <c r="G28" i="26"/>
  <c r="A43" i="23"/>
  <c r="E89" i="8"/>
  <c r="F27" i="24"/>
  <c r="I27" i="24"/>
  <c r="C43" i="23"/>
  <c r="R42" i="5"/>
  <c r="E23" i="26"/>
  <c r="G23" i="26"/>
  <c r="D201" i="4"/>
  <c r="K2" i="22"/>
  <c r="M23" i="26"/>
  <c r="R83" i="5"/>
  <c r="E90" i="8"/>
  <c r="I89" i="8"/>
  <c r="D95" i="4"/>
  <c r="D23" i="26"/>
  <c r="I23" i="26"/>
  <c r="H6" i="26"/>
  <c r="G89" i="8"/>
  <c r="G27" i="26"/>
  <c r="F6" i="26"/>
  <c r="D46" i="4"/>
  <c r="D123" i="4"/>
  <c r="C5" i="26"/>
  <c r="H23" i="26"/>
  <c r="R32" i="5"/>
  <c r="F26" i="26"/>
  <c r="K23" i="26"/>
  <c r="D214" i="4"/>
  <c r="D193" i="4"/>
  <c r="D202" i="4"/>
  <c r="I13" i="23"/>
  <c r="R40" i="5"/>
  <c r="R47" i="5"/>
  <c r="R87" i="5"/>
  <c r="R92" i="5"/>
  <c r="E29" i="26"/>
  <c r="F27" i="26"/>
  <c r="K29" i="26"/>
  <c r="J23" i="26"/>
  <c r="J6" i="26"/>
  <c r="R86" i="5"/>
  <c r="D29" i="26"/>
  <c r="E27" i="26"/>
  <c r="J29" i="26"/>
  <c r="F36" i="24"/>
  <c r="I36" i="24"/>
  <c r="E13" i="29"/>
  <c r="G5" i="26"/>
  <c r="F5" i="26"/>
  <c r="R101" i="5"/>
  <c r="D27" i="26"/>
  <c r="L5" i="26"/>
  <c r="R197" i="5"/>
  <c r="L2" i="22"/>
  <c r="M29" i="26"/>
  <c r="H26" i="26"/>
  <c r="E25" i="26"/>
  <c r="J25" i="26"/>
  <c r="K5" i="26"/>
  <c r="F13" i="29"/>
  <c r="N13" i="29"/>
  <c r="R60" i="5"/>
  <c r="E5" i="26"/>
  <c r="F23" i="26"/>
  <c r="I29" i="26"/>
  <c r="M27" i="26"/>
  <c r="L27" i="26"/>
  <c r="J5" i="26"/>
  <c r="G13" i="29"/>
  <c r="R26" i="5"/>
  <c r="I27" i="26"/>
  <c r="K27" i="26"/>
  <c r="D5" i="26"/>
  <c r="R24" i="5"/>
  <c r="G29" i="26"/>
  <c r="H27" i="26"/>
  <c r="M25" i="26"/>
  <c r="J27" i="26"/>
  <c r="F37" i="24"/>
  <c r="L2" i="11"/>
  <c r="J2" i="11"/>
  <c r="L7" i="11"/>
  <c r="L5" i="11"/>
  <c r="K81" i="23"/>
  <c r="K2" i="11"/>
  <c r="F32" i="24"/>
  <c r="I32" i="24"/>
  <c r="A48" i="23"/>
  <c r="R178" i="5"/>
  <c r="D37" i="24"/>
  <c r="D14" i="24"/>
  <c r="G4" i="26"/>
  <c r="R46" i="5"/>
  <c r="R157" i="5"/>
  <c r="F22" i="26"/>
  <c r="L41" i="26"/>
  <c r="C41" i="26"/>
  <c r="D41" i="26"/>
  <c r="E41" i="26"/>
  <c r="J41" i="26"/>
  <c r="I41" i="26"/>
  <c r="K41" i="26"/>
  <c r="M41" i="26"/>
  <c r="R193" i="5"/>
  <c r="A46" i="8"/>
  <c r="R77" i="5"/>
  <c r="L4" i="11"/>
  <c r="R111" i="5"/>
  <c r="H22" i="26"/>
  <c r="R43" i="5"/>
  <c r="R115" i="5"/>
  <c r="R136" i="5"/>
  <c r="J2" i="3"/>
  <c r="K2" i="3"/>
  <c r="F25" i="24"/>
  <c r="D25" i="24"/>
  <c r="D8" i="24"/>
  <c r="L8" i="11"/>
  <c r="I90" i="8"/>
  <c r="I76" i="23"/>
  <c r="K76" i="23"/>
  <c r="R134" i="5"/>
  <c r="R158" i="5"/>
  <c r="L28" i="26"/>
  <c r="C28" i="26"/>
  <c r="E28" i="26"/>
  <c r="D28" i="26"/>
  <c r="J28" i="26"/>
  <c r="I28" i="26"/>
  <c r="K28" i="26"/>
  <c r="M28" i="26"/>
  <c r="R191" i="5"/>
  <c r="D42" i="4"/>
  <c r="L24" i="26"/>
  <c r="J24" i="26"/>
  <c r="M24" i="26"/>
  <c r="I24" i="26"/>
  <c r="H24" i="26"/>
  <c r="G24" i="26"/>
  <c r="F24" i="26"/>
  <c r="E24" i="26"/>
  <c r="D24" i="26"/>
  <c r="K24" i="26"/>
  <c r="R186" i="5"/>
  <c r="K4" i="26"/>
  <c r="D4" i="26"/>
  <c r="L4" i="26"/>
  <c r="I5" i="8"/>
  <c r="E4" i="26"/>
  <c r="L26" i="26"/>
  <c r="C26" i="26"/>
  <c r="E26" i="26"/>
  <c r="D26" i="26"/>
  <c r="J26" i="26"/>
  <c r="I26" i="26"/>
  <c r="K26" i="26"/>
  <c r="M26" i="26"/>
  <c r="R194" i="5"/>
  <c r="R105" i="5"/>
  <c r="J2" i="22"/>
  <c r="L22" i="26"/>
  <c r="C22" i="26"/>
  <c r="D22" i="26"/>
  <c r="E22" i="26"/>
  <c r="J22" i="26"/>
  <c r="I22" i="26"/>
  <c r="K22" i="26"/>
  <c r="M22" i="26"/>
  <c r="L3" i="11"/>
  <c r="I18" i="8"/>
  <c r="R18" i="5"/>
  <c r="I75" i="23"/>
  <c r="K75" i="23"/>
  <c r="I14" i="23"/>
  <c r="R5" i="5"/>
  <c r="R15" i="5"/>
  <c r="R34" i="5"/>
  <c r="R85" i="5"/>
  <c r="R103" i="5"/>
  <c r="R113" i="5"/>
  <c r="R179" i="5"/>
  <c r="R185" i="5"/>
  <c r="R155" i="5"/>
  <c r="F41" i="26"/>
  <c r="H28" i="26"/>
  <c r="D6" i="26"/>
  <c r="E6" i="26"/>
  <c r="K6" i="26"/>
  <c r="I6" i="26"/>
  <c r="L6" i="26"/>
  <c r="C6" i="26"/>
  <c r="M6" i="26"/>
  <c r="R79" i="5"/>
  <c r="F24" i="24"/>
  <c r="I24" i="24"/>
  <c r="A47" i="23"/>
  <c r="O13" i="29"/>
  <c r="H13" i="29"/>
  <c r="A45" i="8"/>
  <c r="L6" i="11"/>
  <c r="I74" i="23"/>
  <c r="E88" i="8"/>
  <c r="I88" i="8"/>
  <c r="D13" i="29"/>
  <c r="D16" i="29"/>
  <c r="G120" i="23"/>
  <c r="C102" i="23"/>
  <c r="G102" i="23"/>
  <c r="I13" i="29"/>
  <c r="J13" i="29"/>
  <c r="K13" i="29"/>
  <c r="L13" i="29"/>
  <c r="G9" i="29"/>
  <c r="O9" i="29"/>
  <c r="L8" i="29"/>
  <c r="H9" i="29"/>
  <c r="C14" i="29"/>
  <c r="E8" i="29"/>
  <c r="F8" i="29"/>
  <c r="N8" i="29"/>
  <c r="B35" i="26"/>
  <c r="B32" i="26"/>
  <c r="B40" i="26"/>
  <c r="B38" i="26"/>
  <c r="B39" i="26"/>
  <c r="B36" i="26"/>
  <c r="B31" i="26"/>
  <c r="B33" i="26"/>
  <c r="B34" i="26"/>
  <c r="B30" i="26"/>
  <c r="B37" i="26"/>
  <c r="B9" i="26"/>
  <c r="B7" i="26"/>
  <c r="B17" i="26"/>
  <c r="B14" i="26"/>
  <c r="B12" i="26"/>
  <c r="B13" i="26"/>
  <c r="B15" i="26"/>
  <c r="B18" i="26"/>
  <c r="B11" i="26"/>
  <c r="B16" i="26"/>
  <c r="B8" i="26"/>
  <c r="B10" i="26"/>
  <c r="B19" i="26"/>
  <c r="C98" i="23"/>
  <c r="G98" i="23"/>
  <c r="C66" i="23"/>
  <c r="C75" i="8"/>
  <c r="G75" i="8"/>
  <c r="C87" i="23"/>
  <c r="I98" i="23"/>
  <c r="I66" i="23"/>
  <c r="K87" i="23"/>
  <c r="I195" i="4"/>
  <c r="I199" i="4"/>
  <c r="I200" i="4"/>
  <c r="I201" i="4"/>
  <c r="I191" i="4"/>
  <c r="I192" i="4"/>
  <c r="I171" i="4"/>
  <c r="I170" i="4"/>
  <c r="I114" i="4"/>
  <c r="I110" i="4"/>
  <c r="I112" i="4"/>
  <c r="N7" i="29"/>
  <c r="I81" i="4"/>
  <c r="E75" i="5"/>
  <c r="E79" i="4"/>
  <c r="E74" i="5"/>
  <c r="E78" i="4"/>
  <c r="E73" i="5"/>
  <c r="E77" i="4"/>
  <c r="E76" i="5"/>
  <c r="E80" i="4"/>
  <c r="E72" i="5"/>
  <c r="E76" i="4"/>
  <c r="O7" i="29"/>
  <c r="F7" i="29"/>
  <c r="I7" i="29"/>
  <c r="K7" i="29"/>
  <c r="H7" i="29"/>
  <c r="M7" i="29"/>
  <c r="D7" i="29"/>
  <c r="D14" i="29"/>
  <c r="G7" i="29"/>
  <c r="I67" i="4"/>
  <c r="I66" i="4"/>
  <c r="I68" i="4"/>
  <c r="I84" i="4"/>
  <c r="I89" i="4"/>
  <c r="C10" i="23"/>
  <c r="G10" i="23"/>
  <c r="C6" i="23"/>
  <c r="I94" i="4"/>
  <c r="I95" i="4"/>
  <c r="I44" i="4"/>
  <c r="I46" i="4"/>
  <c r="C8" i="23"/>
  <c r="G8" i="23"/>
  <c r="I27" i="4"/>
  <c r="I33" i="4"/>
  <c r="I35" i="4"/>
  <c r="C96" i="23"/>
  <c r="I15" i="4"/>
  <c r="I14" i="4"/>
  <c r="C78" i="8"/>
  <c r="G78" i="8"/>
  <c r="C83" i="23"/>
  <c r="E190" i="5"/>
  <c r="E206" i="4"/>
  <c r="E189" i="5"/>
  <c r="E205" i="4"/>
  <c r="E188" i="5"/>
  <c r="E204" i="4"/>
  <c r="E177" i="5"/>
  <c r="E190" i="4"/>
  <c r="E176" i="5"/>
  <c r="E189" i="4"/>
  <c r="E175" i="5"/>
  <c r="E188" i="4"/>
  <c r="E174" i="5"/>
  <c r="E187" i="4"/>
  <c r="E173" i="5"/>
  <c r="E186" i="4"/>
  <c r="E172" i="5"/>
  <c r="E185" i="4"/>
  <c r="E171" i="5"/>
  <c r="E184" i="4"/>
  <c r="E170" i="5"/>
  <c r="E183" i="4"/>
  <c r="E169" i="5"/>
  <c r="E182" i="4"/>
  <c r="E168" i="5"/>
  <c r="E181" i="4"/>
  <c r="E167" i="5"/>
  <c r="E180" i="4"/>
  <c r="E166" i="5"/>
  <c r="E179" i="4"/>
  <c r="E165" i="5"/>
  <c r="E178" i="4"/>
  <c r="E164" i="5"/>
  <c r="E177" i="4"/>
  <c r="E163" i="5"/>
  <c r="E176" i="4"/>
  <c r="E162" i="5"/>
  <c r="E175" i="4"/>
  <c r="E161" i="5"/>
  <c r="E174" i="4"/>
  <c r="E160" i="5"/>
  <c r="E173" i="4"/>
  <c r="E159" i="5"/>
  <c r="E172" i="4"/>
  <c r="E184" i="5"/>
  <c r="E183" i="5"/>
  <c r="E182" i="5"/>
  <c r="E100" i="5"/>
  <c r="E109" i="4"/>
  <c r="E99" i="5"/>
  <c r="E108" i="4"/>
  <c r="E98" i="5"/>
  <c r="E107" i="4"/>
  <c r="E97" i="5"/>
  <c r="E106" i="4"/>
  <c r="E96" i="5"/>
  <c r="E105" i="4"/>
  <c r="E95" i="5"/>
  <c r="E104" i="4"/>
  <c r="E94" i="5"/>
  <c r="E103" i="4"/>
  <c r="E93" i="5"/>
  <c r="E102" i="4"/>
  <c r="E109" i="5"/>
  <c r="E118" i="4"/>
  <c r="E108" i="5"/>
  <c r="E117" i="4"/>
  <c r="E107" i="5"/>
  <c r="E116" i="4"/>
  <c r="E106" i="5"/>
  <c r="E115" i="4"/>
  <c r="E82" i="5"/>
  <c r="E87" i="4"/>
  <c r="E81" i="5"/>
  <c r="E86" i="4"/>
  <c r="E80" i="5"/>
  <c r="E85" i="4"/>
  <c r="E71" i="5"/>
  <c r="E70" i="5"/>
  <c r="E69" i="5"/>
  <c r="E68" i="5"/>
  <c r="E67" i="5"/>
  <c r="E66" i="5"/>
  <c r="E65" i="5"/>
  <c r="E39" i="5"/>
  <c r="E40" i="4"/>
  <c r="E38" i="5"/>
  <c r="E39" i="4"/>
  <c r="E37" i="5"/>
  <c r="E38" i="4"/>
  <c r="E36" i="5"/>
  <c r="E37" i="4"/>
  <c r="E35" i="5"/>
  <c r="E36" i="4"/>
  <c r="I20" i="26"/>
  <c r="E31" i="5"/>
  <c r="E32" i="4"/>
  <c r="E30" i="5"/>
  <c r="E31" i="4"/>
  <c r="E29" i="5"/>
  <c r="E30" i="4"/>
  <c r="E28" i="5"/>
  <c r="E29" i="4"/>
  <c r="E27" i="5"/>
  <c r="E28" i="4"/>
  <c r="I21" i="8"/>
  <c r="I26" i="8"/>
  <c r="I10" i="8"/>
  <c r="I15" i="8"/>
  <c r="I27" i="8"/>
  <c r="I29" i="8"/>
  <c r="I33" i="8"/>
  <c r="E23" i="5"/>
  <c r="E24" i="4"/>
  <c r="E22" i="5"/>
  <c r="E23" i="4"/>
  <c r="E21" i="5"/>
  <c r="E22" i="4"/>
  <c r="E20" i="5"/>
  <c r="E21" i="4"/>
  <c r="E19" i="5"/>
  <c r="E20" i="4"/>
  <c r="E13" i="5"/>
  <c r="E13" i="4"/>
  <c r="E12" i="5"/>
  <c r="E12" i="4"/>
  <c r="E11" i="5"/>
  <c r="E11" i="4"/>
  <c r="E10" i="5"/>
  <c r="E10" i="4"/>
  <c r="E9" i="5"/>
  <c r="E9" i="4"/>
  <c r="E8" i="5"/>
  <c r="E8" i="4"/>
  <c r="E7" i="5"/>
  <c r="E7" i="4"/>
  <c r="E6" i="5"/>
  <c r="E6" i="4"/>
  <c r="G67" i="23"/>
  <c r="I211" i="4"/>
  <c r="D219" i="4"/>
  <c r="J20" i="26"/>
  <c r="N10" i="29"/>
  <c r="I105" i="23"/>
  <c r="I107" i="23"/>
  <c r="H20" i="26"/>
  <c r="F10" i="29"/>
  <c r="E179" i="5"/>
  <c r="E185" i="5"/>
  <c r="I72" i="8"/>
  <c r="M8" i="29"/>
  <c r="M20" i="26"/>
  <c r="E193" i="5"/>
  <c r="I110" i="23"/>
  <c r="B16" i="24"/>
  <c r="J9" i="29"/>
  <c r="K8" i="29"/>
  <c r="E5" i="5"/>
  <c r="E5" i="4"/>
  <c r="E62" i="5"/>
  <c r="E88" i="23"/>
  <c r="E9" i="29"/>
  <c r="E10" i="29"/>
  <c r="E77" i="5"/>
  <c r="K90" i="8"/>
  <c r="M90" i="8"/>
  <c r="E115" i="5"/>
  <c r="E18" i="5"/>
  <c r="E19" i="4"/>
  <c r="L9" i="29"/>
  <c r="L10" i="29"/>
  <c r="C97" i="8"/>
  <c r="E79" i="5"/>
  <c r="E24" i="5"/>
  <c r="E25" i="4"/>
  <c r="I37" i="24"/>
  <c r="I14" i="24"/>
  <c r="I3" i="20"/>
  <c r="J8" i="29"/>
  <c r="E87" i="5"/>
  <c r="I9" i="29"/>
  <c r="E34" i="5"/>
  <c r="E194" i="5"/>
  <c r="E212" i="4"/>
  <c r="E158" i="5"/>
  <c r="E103" i="5"/>
  <c r="E40" i="5"/>
  <c r="E41" i="4"/>
  <c r="D9" i="29"/>
  <c r="D10" i="29"/>
  <c r="D15" i="29"/>
  <c r="E186" i="5"/>
  <c r="E181" i="5"/>
  <c r="E101" i="5"/>
  <c r="E14" i="5"/>
  <c r="E4" i="5"/>
  <c r="E4" i="4"/>
  <c r="H3" i="20"/>
  <c r="E195" i="5"/>
  <c r="E213" i="4"/>
  <c r="E111" i="5"/>
  <c r="E120" i="4"/>
  <c r="E26" i="5"/>
  <c r="E113" i="5"/>
  <c r="E122" i="4"/>
  <c r="E15" i="5"/>
  <c r="E197" i="5"/>
  <c r="E86" i="5"/>
  <c r="E93" i="4"/>
  <c r="E83" i="5"/>
  <c r="E88" i="4"/>
  <c r="E85" i="5"/>
  <c r="E92" i="4"/>
  <c r="K9" i="29"/>
  <c r="E157" i="5"/>
  <c r="E178" i="5"/>
  <c r="E43" i="5"/>
  <c r="E45" i="4"/>
  <c r="E63" i="5"/>
  <c r="M9" i="29"/>
  <c r="O8" i="29"/>
  <c r="O10" i="29"/>
  <c r="K89" i="8"/>
  <c r="M89" i="8"/>
  <c r="E105" i="5"/>
  <c r="E92" i="5"/>
  <c r="E101" i="4"/>
  <c r="E191" i="5"/>
  <c r="E207" i="4"/>
  <c r="E110" i="5"/>
  <c r="E119" i="4"/>
  <c r="E42" i="5"/>
  <c r="E32" i="5"/>
  <c r="E64" i="5"/>
  <c r="I8" i="29"/>
  <c r="H8" i="29"/>
  <c r="H10" i="29"/>
  <c r="G8" i="29"/>
  <c r="G10" i="29"/>
  <c r="K85" i="23"/>
  <c r="G28" i="8"/>
  <c r="I28" i="8"/>
  <c r="F20" i="26"/>
  <c r="B25" i="26"/>
  <c r="B23" i="26"/>
  <c r="F42" i="26"/>
  <c r="B5" i="26"/>
  <c r="D42" i="26"/>
  <c r="G42" i="26"/>
  <c r="G20" i="26"/>
  <c r="F14" i="24"/>
  <c r="I42" i="26"/>
  <c r="B27" i="26"/>
  <c r="B29" i="26"/>
  <c r="I10" i="24"/>
  <c r="E42" i="26"/>
  <c r="I25" i="24"/>
  <c r="I9" i="24"/>
  <c r="C41" i="23"/>
  <c r="K20" i="26"/>
  <c r="D9" i="24"/>
  <c r="D11" i="24"/>
  <c r="D20" i="26"/>
  <c r="F10" i="24"/>
  <c r="F8" i="24"/>
  <c r="I8" i="24"/>
  <c r="L20" i="26"/>
  <c r="F9" i="24"/>
  <c r="H42" i="26"/>
  <c r="B28" i="26"/>
  <c r="B41" i="26"/>
  <c r="C42" i="26"/>
  <c r="E16" i="29"/>
  <c r="F16" i="29"/>
  <c r="G16" i="29"/>
  <c r="H16" i="29"/>
  <c r="I16" i="29"/>
  <c r="J16" i="29"/>
  <c r="K16" i="29"/>
  <c r="L16" i="29"/>
  <c r="M16" i="29"/>
  <c r="N16" i="29"/>
  <c r="O16" i="29"/>
  <c r="B22" i="26"/>
  <c r="E20" i="26"/>
  <c r="K42" i="26"/>
  <c r="J42" i="26"/>
  <c r="B6" i="26"/>
  <c r="M42" i="26"/>
  <c r="B26" i="26"/>
  <c r="I16" i="24"/>
  <c r="B218" i="4"/>
  <c r="B96" i="4"/>
  <c r="B217" i="4"/>
  <c r="I33" i="23"/>
  <c r="B4" i="26"/>
  <c r="E77" i="23"/>
  <c r="E91" i="8"/>
  <c r="L42" i="26"/>
  <c r="I91" i="8"/>
  <c r="I92" i="8"/>
  <c r="M92" i="8"/>
  <c r="I77" i="23"/>
  <c r="I78" i="23"/>
  <c r="C20" i="26"/>
  <c r="D209" i="4"/>
  <c r="K95" i="8"/>
  <c r="G67" i="8"/>
  <c r="G66" i="8"/>
  <c r="B24" i="26"/>
  <c r="G77" i="23"/>
  <c r="G78" i="23"/>
  <c r="G91" i="8"/>
  <c r="G92" i="8"/>
  <c r="K74" i="23"/>
  <c r="K88" i="8"/>
  <c r="C15" i="29"/>
  <c r="C99" i="23"/>
  <c r="E208" i="4"/>
  <c r="E196" i="4"/>
  <c r="E197" i="4"/>
  <c r="E195" i="4"/>
  <c r="E198" i="4"/>
  <c r="C14" i="23"/>
  <c r="E200" i="4"/>
  <c r="E199" i="4"/>
  <c r="I193" i="4"/>
  <c r="E191" i="4"/>
  <c r="E192" i="4"/>
  <c r="E14" i="23"/>
  <c r="E18" i="23"/>
  <c r="E170" i="4"/>
  <c r="E171" i="4"/>
  <c r="I123" i="4"/>
  <c r="C13" i="23"/>
  <c r="G13" i="23"/>
  <c r="E114" i="4"/>
  <c r="E112" i="4"/>
  <c r="E110" i="4"/>
  <c r="I82" i="4"/>
  <c r="E6" i="23"/>
  <c r="E11" i="23"/>
  <c r="E81" i="4"/>
  <c r="B76" i="5"/>
  <c r="G80" i="4"/>
  <c r="B75" i="5"/>
  <c r="G79" i="4"/>
  <c r="B74" i="5"/>
  <c r="G78" i="4"/>
  <c r="B73" i="5"/>
  <c r="G77" i="4"/>
  <c r="B72" i="5"/>
  <c r="G76" i="4"/>
  <c r="E67" i="4"/>
  <c r="E72" i="4"/>
  <c r="E74" i="4"/>
  <c r="E66" i="4"/>
  <c r="E84" i="4"/>
  <c r="E69" i="4"/>
  <c r="E70" i="4"/>
  <c r="E73" i="4"/>
  <c r="E75" i="4"/>
  <c r="E68" i="4"/>
  <c r="E71" i="4"/>
  <c r="E94" i="4"/>
  <c r="E95" i="4"/>
  <c r="I16" i="4"/>
  <c r="C5" i="23"/>
  <c r="G5" i="23"/>
  <c r="G96" i="23"/>
  <c r="G99" i="23"/>
  <c r="E44" i="4"/>
  <c r="E46" i="4"/>
  <c r="I42" i="4"/>
  <c r="I7" i="23"/>
  <c r="E35" i="4"/>
  <c r="E33" i="4"/>
  <c r="E27" i="4"/>
  <c r="E15" i="4"/>
  <c r="E14" i="4"/>
  <c r="I43" i="26"/>
  <c r="J43" i="26"/>
  <c r="B71" i="5"/>
  <c r="B70" i="5"/>
  <c r="B69" i="5"/>
  <c r="B68" i="5"/>
  <c r="B67" i="5"/>
  <c r="B66" i="5"/>
  <c r="B65" i="5"/>
  <c r="H43" i="26"/>
  <c r="C201" i="5"/>
  <c r="C48" i="23"/>
  <c r="B197" i="5"/>
  <c r="G223" i="4"/>
  <c r="E211" i="4"/>
  <c r="E214" i="4"/>
  <c r="C43" i="26"/>
  <c r="B201" i="5"/>
  <c r="E36" i="24"/>
  <c r="G12" i="8"/>
  <c r="G14" i="8"/>
  <c r="G35" i="24"/>
  <c r="B17" i="5"/>
  <c r="B64" i="5"/>
  <c r="G42" i="24"/>
  <c r="B102" i="5"/>
  <c r="E35" i="24"/>
  <c r="B63" i="5"/>
  <c r="B194" i="5"/>
  <c r="G36" i="24"/>
  <c r="B200" i="5"/>
  <c r="B86" i="5"/>
  <c r="G93" i="4"/>
  <c r="B62" i="5"/>
  <c r="C199" i="5"/>
  <c r="G20" i="8"/>
  <c r="G37" i="24"/>
  <c r="E37" i="24"/>
  <c r="B115" i="5"/>
  <c r="B199" i="5"/>
  <c r="E42" i="24"/>
  <c r="C200" i="5"/>
  <c r="B192" i="5"/>
  <c r="B77" i="5"/>
  <c r="L43" i="26"/>
  <c r="M10" i="29"/>
  <c r="J10" i="29"/>
  <c r="M43" i="26"/>
  <c r="D43" i="26"/>
  <c r="K10" i="29"/>
  <c r="I86" i="23"/>
  <c r="I88" i="23"/>
  <c r="I65" i="23"/>
  <c r="I67" i="23"/>
  <c r="I68" i="23"/>
  <c r="I78" i="8"/>
  <c r="I96" i="23"/>
  <c r="I99" i="23"/>
  <c r="I111" i="23"/>
  <c r="I114" i="23"/>
  <c r="C86" i="23"/>
  <c r="I10" i="29"/>
  <c r="I214" i="4"/>
  <c r="I219" i="4"/>
  <c r="F43" i="26"/>
  <c r="G43" i="26"/>
  <c r="E43" i="26"/>
  <c r="K43" i="26"/>
  <c r="B20" i="26"/>
  <c r="D215" i="4"/>
  <c r="I22" i="24"/>
  <c r="C40" i="23"/>
  <c r="F11" i="24"/>
  <c r="B42" i="26"/>
  <c r="K91" i="8"/>
  <c r="M91" i="8"/>
  <c r="K77" i="23"/>
  <c r="K78" i="23"/>
  <c r="E78" i="23"/>
  <c r="E92" i="8"/>
  <c r="M88" i="8"/>
  <c r="I11" i="24"/>
  <c r="E14" i="29"/>
  <c r="E15" i="29"/>
  <c r="E19" i="23"/>
  <c r="E21" i="23"/>
  <c r="E26" i="23"/>
  <c r="E33" i="23"/>
  <c r="E34" i="23"/>
  <c r="E201" i="4"/>
  <c r="G14" i="23"/>
  <c r="I202" i="4"/>
  <c r="C15" i="23"/>
  <c r="E193" i="4"/>
  <c r="E202" i="4"/>
  <c r="E123" i="4"/>
  <c r="E82" i="4"/>
  <c r="E89" i="4"/>
  <c r="D89" i="4"/>
  <c r="I90" i="4"/>
  <c r="I96" i="4"/>
  <c r="G6" i="23"/>
  <c r="G81" i="4"/>
  <c r="E16" i="4"/>
  <c r="G74" i="4"/>
  <c r="G67" i="4"/>
  <c r="G75" i="4"/>
  <c r="G66" i="4"/>
  <c r="G9" i="8"/>
  <c r="G68" i="4"/>
  <c r="G69" i="4"/>
  <c r="G73" i="4"/>
  <c r="G70" i="4"/>
  <c r="G71" i="4"/>
  <c r="G72" i="4"/>
  <c r="I11" i="23"/>
  <c r="G227" i="4"/>
  <c r="C7" i="23"/>
  <c r="G7" i="23"/>
  <c r="G13" i="8"/>
  <c r="E42" i="4"/>
  <c r="G49" i="23"/>
  <c r="G7" i="8"/>
  <c r="J25" i="24"/>
  <c r="G226" i="4"/>
  <c r="J42" i="24"/>
  <c r="E49" i="8"/>
  <c r="G225" i="4"/>
  <c r="J43" i="24"/>
  <c r="J35" i="24"/>
  <c r="J37" i="24"/>
  <c r="J36" i="24"/>
  <c r="J24" i="24"/>
  <c r="E219" i="4"/>
  <c r="G24" i="8"/>
  <c r="G212" i="4"/>
  <c r="G23" i="8"/>
  <c r="G14" i="24"/>
  <c r="G79" i="23"/>
  <c r="G12" i="24"/>
  <c r="E14" i="24"/>
  <c r="E79" i="23"/>
  <c r="G10" i="24"/>
  <c r="J10" i="24"/>
  <c r="G17" i="23"/>
  <c r="I81" i="8"/>
  <c r="I82" i="8"/>
  <c r="K86" i="23"/>
  <c r="K88" i="23"/>
  <c r="C88" i="23"/>
  <c r="C89" i="23"/>
  <c r="I34" i="23"/>
  <c r="B43" i="26"/>
  <c r="K92" i="8"/>
  <c r="F14" i="29"/>
  <c r="F15" i="29"/>
  <c r="I209" i="4"/>
  <c r="I215" i="4"/>
  <c r="I217" i="4"/>
  <c r="G15" i="23"/>
  <c r="G18" i="23"/>
  <c r="C18" i="23"/>
  <c r="G17" i="8"/>
  <c r="E209" i="4"/>
  <c r="E215" i="4"/>
  <c r="G201" i="4"/>
  <c r="E18" i="8"/>
  <c r="E21" i="8"/>
  <c r="E26" i="8"/>
  <c r="E90" i="4"/>
  <c r="E96" i="4"/>
  <c r="G82" i="4"/>
  <c r="E8" i="8"/>
  <c r="D90" i="4"/>
  <c r="D218" i="4"/>
  <c r="G11" i="23"/>
  <c r="G8" i="8"/>
  <c r="E10" i="8"/>
  <c r="E15" i="8"/>
  <c r="G95" i="4"/>
  <c r="C11" i="23"/>
  <c r="G5" i="8"/>
  <c r="G6" i="8"/>
  <c r="G25" i="8"/>
  <c r="E11" i="24"/>
  <c r="G214" i="4"/>
  <c r="J14" i="24"/>
  <c r="J16" i="24"/>
  <c r="K79" i="23"/>
  <c r="K82" i="23"/>
  <c r="G93" i="8"/>
  <c r="E93" i="8"/>
  <c r="G11" i="24"/>
  <c r="G13" i="24"/>
  <c r="G32" i="23"/>
  <c r="C32" i="23"/>
  <c r="I32" i="23"/>
  <c r="G14" i="29"/>
  <c r="G15" i="29"/>
  <c r="I218" i="4"/>
  <c r="G19" i="8"/>
  <c r="G19" i="23"/>
  <c r="G21" i="23"/>
  <c r="G26" i="23"/>
  <c r="C19" i="23"/>
  <c r="C21" i="23"/>
  <c r="C26" i="23"/>
  <c r="C33" i="23"/>
  <c r="G33" i="23"/>
  <c r="E27" i="8"/>
  <c r="E29" i="8"/>
  <c r="E33" i="8"/>
  <c r="E217" i="4"/>
  <c r="G219" i="4"/>
  <c r="D96" i="4"/>
  <c r="D217" i="4"/>
  <c r="G90" i="4"/>
  <c r="G96" i="4"/>
  <c r="G10" i="8"/>
  <c r="G15" i="8"/>
  <c r="E218" i="4"/>
  <c r="C106" i="23"/>
  <c r="C122" i="23"/>
  <c r="C32" i="8"/>
  <c r="G32" i="8"/>
  <c r="G61" i="8"/>
  <c r="G71" i="8"/>
  <c r="G70" i="8"/>
  <c r="K80" i="23"/>
  <c r="K83" i="23"/>
  <c r="K89" i="23"/>
  <c r="J11" i="24"/>
  <c r="K93" i="8"/>
  <c r="K96" i="8"/>
  <c r="H14" i="29"/>
  <c r="H15" i="29"/>
  <c r="I15" i="23"/>
  <c r="I18" i="23"/>
  <c r="I19" i="23"/>
  <c r="I21" i="23"/>
  <c r="I26" i="23"/>
  <c r="G209" i="4"/>
  <c r="G215" i="4"/>
  <c r="G217" i="4"/>
  <c r="C34" i="23"/>
  <c r="G34" i="23"/>
  <c r="G33" i="8"/>
  <c r="C124" i="23"/>
  <c r="C125" i="23"/>
  <c r="C109" i="23"/>
  <c r="G106" i="23"/>
  <c r="C101" i="23"/>
  <c r="C105" i="23"/>
  <c r="C107" i="23"/>
  <c r="K94" i="8"/>
  <c r="I14" i="29"/>
  <c r="I15" i="29"/>
  <c r="G218" i="4"/>
  <c r="G125" i="23"/>
  <c r="C33" i="8"/>
  <c r="K97" i="8"/>
  <c r="G109" i="23"/>
  <c r="C110" i="23"/>
  <c r="C111" i="23"/>
  <c r="C114" i="23"/>
  <c r="J15" i="29"/>
  <c r="J14" i="29"/>
  <c r="K15" i="29"/>
  <c r="K14" i="29"/>
  <c r="L15" i="29"/>
  <c r="L14" i="29"/>
  <c r="M14" i="29"/>
  <c r="M15" i="29"/>
  <c r="N14" i="29"/>
  <c r="N15" i="29"/>
  <c r="O14" i="29"/>
  <c r="O15" i="29"/>
  <c r="J44" i="24"/>
  <c r="J12" i="24"/>
  <c r="E51" i="8"/>
  <c r="E50" i="8"/>
  <c r="G59" i="8"/>
  <c r="F12" i="24"/>
  <c r="F13" i="24"/>
  <c r="I42" i="24"/>
  <c r="M59" i="8"/>
  <c r="G60" i="8"/>
  <c r="E101" i="23"/>
  <c r="J13" i="24"/>
  <c r="J15" i="24"/>
  <c r="E51" i="23"/>
  <c r="G61" i="23"/>
  <c r="I12" i="24"/>
  <c r="I13" i="24"/>
  <c r="I15" i="24"/>
  <c r="E105" i="23"/>
  <c r="G101" i="23"/>
  <c r="G62" i="8"/>
  <c r="G81" i="8"/>
  <c r="G72" i="8"/>
  <c r="M60" i="8"/>
  <c r="G68" i="23"/>
  <c r="G62" i="23"/>
  <c r="G82" i="8"/>
  <c r="M72" i="8"/>
  <c r="M107" i="23"/>
  <c r="G105" i="23"/>
  <c r="E107" i="23"/>
  <c r="E110" i="23"/>
  <c r="E111" i="23"/>
  <c r="E114" i="23"/>
  <c r="G110" i="23"/>
  <c r="G111" i="23"/>
  <c r="G114" i="23"/>
  <c r="G107" i="23"/>
  <c r="M89" i="23"/>
  <c r="K68" i="23"/>
</calcChain>
</file>

<file path=xl/sharedStrings.xml><?xml version="1.0" encoding="utf-8"?>
<sst xmlns="http://schemas.openxmlformats.org/spreadsheetml/2006/main" count="809" uniqueCount="427">
  <si>
    <t>for Small Charities and Voluntary Organisations</t>
  </si>
  <si>
    <t>Enter the name of your charity here
&lt;===</t>
  </si>
  <si>
    <t>For the Financial Year Ending</t>
  </si>
  <si>
    <t>Enter your financial year end date here
&lt;===</t>
  </si>
  <si>
    <t>No other cells on this worskheet should be altered.</t>
  </si>
  <si>
    <t>All copyright and intellectual property rights reserved.</t>
  </si>
  <si>
    <r>
      <t xml:space="preserve">This spreadsheet is </t>
    </r>
    <r>
      <rPr>
        <b/>
        <sz val="10"/>
        <rFont val="Arial"/>
        <family val="2"/>
      </rPr>
      <t>NOT</t>
    </r>
    <r>
      <rPr>
        <sz val="10"/>
        <rFont val="Arial"/>
        <family val="2"/>
      </rPr>
      <t xml:space="preserve"> in the public domain</t>
    </r>
  </si>
  <si>
    <t>However, small charities and other voluntary organisations are</t>
  </si>
  <si>
    <t>invited to request permission to use this spreadsheet free of charge.</t>
  </si>
  <si>
    <t>This spreadsheet is made available "as is" with no warranties, express</t>
  </si>
  <si>
    <t>or implied about its completeness, or accuracy or fit-for-purpose.</t>
  </si>
  <si>
    <t>Anyone using this spreadsheet must take all appropriate steps</t>
  </si>
  <si>
    <t>to satisfy themselves that it will be suitable for their needs.</t>
  </si>
  <si>
    <t>Financial Year Start Date</t>
  </si>
  <si>
    <t>&lt;=== Do not alter these cells.</t>
  </si>
  <si>
    <t xml:space="preserve">Bank Transactions, FYE: </t>
  </si>
  <si>
    <t>Reconciled
Balance</t>
  </si>
  <si>
    <t>Unreconciled Transactions</t>
  </si>
  <si>
    <t>WARNING!</t>
  </si>
  <si>
    <t>Only enter data into colums A-G and cell H3.</t>
  </si>
  <si>
    <t>Report Date</t>
  </si>
  <si>
    <t>Latest Entry</t>
  </si>
  <si>
    <t>Date</t>
  </si>
  <si>
    <t>Ref</t>
  </si>
  <si>
    <t>Category</t>
  </si>
  <si>
    <t>Payee</t>
  </si>
  <si>
    <t>Comment</t>
  </si>
  <si>
    <t>Amount</t>
  </si>
  <si>
    <t>Brought Forward</t>
  </si>
  <si>
    <t>Creditors</t>
  </si>
  <si>
    <t>Debtors</t>
  </si>
  <si>
    <t>End of Transactions</t>
  </si>
  <si>
    <t xml:space="preserve">Cash Transactions, FYE: </t>
  </si>
  <si>
    <t>Balance</t>
  </si>
  <si>
    <t>Do NOT alter the formulae in rows 1&amp;2 or columns H &amp; Y</t>
  </si>
  <si>
    <t>Budget Report:</t>
  </si>
  <si>
    <t>Prev Yr  Out-turn</t>
  </si>
  <si>
    <t>This Yr Budget</t>
  </si>
  <si>
    <t>TOTAL RECEIPTS</t>
  </si>
  <si>
    <t xml:space="preserve">TOTAL PAYMENTS  </t>
  </si>
  <si>
    <t>INTERNAL TRANSACTIONS</t>
  </si>
  <si>
    <t>RECEIPTS</t>
  </si>
  <si>
    <t>R1-VOLUNTARY INCOME</t>
  </si>
  <si>
    <t>R2-INCOME GENERATION</t>
  </si>
  <si>
    <t>R3-INVESTMENT INCOME</t>
  </si>
  <si>
    <t>R4-CHARITABLE INCOME</t>
  </si>
  <si>
    <t>R4G-GENERAL FUNDS</t>
  </si>
  <si>
    <t>R4R-RESTRICTED FUNDS</t>
  </si>
  <si>
    <t>PAYMENTS</t>
  </si>
  <si>
    <t>P1-GENERATING FUNDS</t>
  </si>
  <si>
    <t>===========================================</t>
  </si>
  <si>
    <t>Total</t>
  </si>
  <si>
    <t>Restricted Funds</t>
  </si>
  <si>
    <t>Last Year</t>
  </si>
  <si>
    <t>£</t>
  </si>
  <si>
    <t>Voluntary Income</t>
  </si>
  <si>
    <t>Charitable Income</t>
  </si>
  <si>
    <t>Charitable Activities</t>
  </si>
  <si>
    <t>Support Costs</t>
  </si>
  <si>
    <t>TOTAL PAYMENTS</t>
  </si>
  <si>
    <t>Cash Assets</t>
  </si>
  <si>
    <t>Receipts
in Period</t>
  </si>
  <si>
    <t>Payments
in Period</t>
  </si>
  <si>
    <t>Transfers
in Period</t>
  </si>
  <si>
    <t>Total Restricted Funds</t>
  </si>
  <si>
    <t>Total Funds</t>
  </si>
  <si>
    <t>Full Year
Budget</t>
  </si>
  <si>
    <t>SumCheck:
Year Total</t>
  </si>
  <si>
    <t>IMPORTANT !</t>
  </si>
  <si>
    <t>Income Generation</t>
  </si>
  <si>
    <t>NET RECEIPTS LESS PAYMENTS</t>
  </si>
  <si>
    <t>Bank, Current Account</t>
  </si>
  <si>
    <t>Bank, Deposit Account</t>
  </si>
  <si>
    <t>Cash at Bank &amp; in Hand</t>
  </si>
  <si>
    <t>Fund</t>
  </si>
  <si>
    <t>Receipts</t>
  </si>
  <si>
    <t>Payments</t>
  </si>
  <si>
    <t>End of List of Funds</t>
  </si>
  <si>
    <t>Bt.Fwd</t>
  </si>
  <si>
    <t>Cd.Fwd</t>
  </si>
  <si>
    <t>Budget</t>
  </si>
  <si>
    <t>Please write to SASfSC@smallcharitysupport.uk</t>
  </si>
  <si>
    <t>Net</t>
  </si>
  <si>
    <t>IMPORTANT</t>
  </si>
  <si>
    <t>Do not change the formulae in the shaded cells.</t>
  </si>
  <si>
    <t>Do NOT alter the formulae 
in rows 1,2,42-43 or in the shaded columns D-I</t>
  </si>
  <si>
    <t>T-INTERNAL TRANSFERS</t>
  </si>
  <si>
    <t>Financial Year</t>
  </si>
  <si>
    <t xml:space="preserve">Deposit Account, FYE: </t>
  </si>
  <si>
    <t>Do NOT alter the formulae in rows 1&amp;2 or columns H &amp; J</t>
  </si>
  <si>
    <t>Month</t>
  </si>
  <si>
    <t>Payment Date</t>
  </si>
  <si>
    <t>Regular Monthly Transactions</t>
  </si>
  <si>
    <t>As some of the cells in this Recurring Transaction Worksheet use formulae,  it is ESSENTIAL to remove the formulae by using “Paste/Special/Values (Text/Numbers/Date&amp;Time)” when inserting the data into transactions worksheets otherwise errors will occur when sorting transactions.   DO NOT ALTER THE FORMULAE IN CELLS COLOURED PINK</t>
  </si>
  <si>
    <t>INTERNAL TRANSFERS</t>
  </si>
  <si>
    <t>General Fund</t>
  </si>
  <si>
    <t>Designated Funds</t>
  </si>
  <si>
    <t>Total Unrestricted Funds</t>
  </si>
  <si>
    <t>Funds Report at:</t>
  </si>
  <si>
    <t>Independent Examination Fee</t>
  </si>
  <si>
    <t>INCOMING RESOURCES</t>
  </si>
  <si>
    <t>RESOURCES EXPENDED</t>
  </si>
  <si>
    <t>TOTAL INCOME</t>
  </si>
  <si>
    <t>TOTAL EXPENDITURE</t>
  </si>
  <si>
    <t>Net gains/losses on investments</t>
  </si>
  <si>
    <t>Other recognised gains/losses</t>
  </si>
  <si>
    <t>Generally not applicable to small charities</t>
  </si>
  <si>
    <t>Extraordinary Items</t>
  </si>
  <si>
    <t>Total Funds Carried Forward</t>
  </si>
  <si>
    <r>
      <t>Money Owed to the Charity</t>
    </r>
    <r>
      <rPr>
        <i/>
        <sz val="12"/>
        <rFont val="Arial"/>
        <family val="2"/>
      </rPr>
      <t xml:space="preserve"> {Other Monetary Assets}</t>
    </r>
  </si>
  <si>
    <r>
      <t>Money Owed by the Charity</t>
    </r>
    <r>
      <rPr>
        <i/>
        <sz val="12"/>
        <rFont val="Arial"/>
        <family val="2"/>
      </rPr>
      <t xml:space="preserve">   {Liabilities}</t>
    </r>
  </si>
  <si>
    <t>Gift Aid claim</t>
  </si>
  <si>
    <t>Other</t>
  </si>
  <si>
    <r>
      <t xml:space="preserve">Restricted
Funds  </t>
    </r>
    <r>
      <rPr>
        <b/>
        <sz val="10"/>
        <rFont val="Arial"/>
        <family val="2"/>
      </rPr>
      <t>£</t>
    </r>
  </si>
  <si>
    <r>
      <t xml:space="preserve">Total  </t>
    </r>
    <r>
      <rPr>
        <b/>
        <sz val="10"/>
        <rFont val="Arial"/>
        <family val="2"/>
      </rPr>
      <t>£</t>
    </r>
  </si>
  <si>
    <r>
      <t xml:space="preserve">General
Funds  </t>
    </r>
    <r>
      <rPr>
        <b/>
        <sz val="10"/>
        <rFont val="Arial"/>
        <family val="2"/>
      </rPr>
      <t>£</t>
    </r>
  </si>
  <si>
    <t>Disposals in Year</t>
  </si>
  <si>
    <t>Investment</t>
  </si>
  <si>
    <t>Quantity Held</t>
  </si>
  <si>
    <t>Carrying Value £</t>
  </si>
  <si>
    <t>Quantity Sold</t>
  </si>
  <si>
    <t>Amount Realised</t>
  </si>
  <si>
    <r>
      <t xml:space="preserve">Listed </t>
    </r>
    <r>
      <rPr>
        <b/>
        <i/>
        <sz val="9"/>
        <color theme="1"/>
        <rFont val="Calibri"/>
        <family val="2"/>
        <scheme val="minor"/>
      </rPr>
      <t>(At market value)</t>
    </r>
  </si>
  <si>
    <t>Additions in Year</t>
  </si>
  <si>
    <t>Quantity Bought</t>
  </si>
  <si>
    <t>Amount Paid</t>
  </si>
  <si>
    <t>Open Unit
Value £</t>
  </si>
  <si>
    <t>Close Unit Value £</t>
  </si>
  <si>
    <t>Dividends received</t>
  </si>
  <si>
    <t>Realised from sales</t>
  </si>
  <si>
    <t>Cost of purchases</t>
  </si>
  <si>
    <t>Interest received</t>
  </si>
  <si>
    <t>Totals:</t>
  </si>
  <si>
    <t>Net Increase(Decrease)</t>
  </si>
  <si>
    <t>Investments</t>
  </si>
  <si>
    <t>Trfrs Out</t>
  </si>
  <si>
    <t>Trfrs In</t>
  </si>
  <si>
    <t>Transfers</t>
  </si>
  <si>
    <t>Net Funds Brought Forward</t>
  </si>
  <si>
    <r>
      <rPr>
        <b/>
        <sz val="10"/>
        <rFont val="Arial"/>
        <family val="2"/>
      </rPr>
      <t xml:space="preserve">Debtors   </t>
    </r>
    <r>
      <rPr>
        <i/>
        <sz val="9"/>
        <rFont val="Arial"/>
        <family val="2"/>
      </rPr>
      <t xml:space="preserve"> {Unreconciled Income}</t>
    </r>
  </si>
  <si>
    <r>
      <rPr>
        <b/>
        <sz val="10"/>
        <rFont val="Arial"/>
        <family val="2"/>
      </rPr>
      <t>Creditors</t>
    </r>
    <r>
      <rPr>
        <i/>
        <sz val="9"/>
        <rFont val="Arial"/>
        <family val="2"/>
      </rPr>
      <t xml:space="preserve"> {Unreconciled Expenditure}</t>
    </r>
  </si>
  <si>
    <t>Total Cash Funds</t>
  </si>
  <si>
    <t>Net Payments in Advance</t>
  </si>
  <si>
    <t>Only enter data into colums A-H and cell I3.</t>
  </si>
  <si>
    <t>Do NOT alter the formulae in rows 1&amp;2 or columns to the right of H</t>
  </si>
  <si>
    <r>
      <rPr>
        <b/>
        <sz val="9"/>
        <color rgb="FFFF0000"/>
        <rFont val="Arial"/>
        <family val="2"/>
      </rPr>
      <t>DO NOT</t>
    </r>
    <r>
      <rPr>
        <b/>
        <sz val="9"/>
        <rFont val="Arial"/>
        <family val="2"/>
      </rPr>
      <t xml:space="preserve"> move/remove data by deleting any row or by using click &amp; drag.
For further information on correcting and re-ordering data
see the instructions</t>
    </r>
  </si>
  <si>
    <t>P1F-Fundraising</t>
  </si>
  <si>
    <t>P1I-Investments</t>
  </si>
  <si>
    <t>P1O-Other</t>
  </si>
  <si>
    <r>
      <t xml:space="preserve">Total  </t>
    </r>
    <r>
      <rPr>
        <b/>
        <i/>
        <sz val="10"/>
        <rFont val="Arial"/>
        <family val="2"/>
      </rPr>
      <t>£</t>
    </r>
  </si>
  <si>
    <t>Asset</t>
  </si>
  <si>
    <t>Date Purchased</t>
  </si>
  <si>
    <t>Useable Life (yrs)</t>
  </si>
  <si>
    <t>Cost
£</t>
  </si>
  <si>
    <t>Depr per day</t>
  </si>
  <si>
    <t>End Date</t>
  </si>
  <si>
    <t>SUMMARY - Total for all assets</t>
  </si>
  <si>
    <t>Depr'n in
Period £</t>
  </si>
  <si>
    <t>Transfers Between Funds</t>
  </si>
  <si>
    <t>NET INCOME-EXPEDITURE</t>
  </si>
  <si>
    <t>Movement After Transfers</t>
  </si>
  <si>
    <t>NET MOVEMENT IN FUNDS</t>
  </si>
  <si>
    <t>Opening</t>
  </si>
  <si>
    <t>Budget Balance</t>
  </si>
  <si>
    <t>Accruals</t>
  </si>
  <si>
    <t>R&amp;P</t>
  </si>
  <si>
    <t>Accruals Balance</t>
  </si>
  <si>
    <t>R&amp;P Balance</t>
  </si>
  <si>
    <t>While it is Small Charity Support’s intention to provide you
with the best possible support and information as we are able,
it is important that you read
and give due consideration to the following notices.</t>
  </si>
  <si>
    <t xml:space="preserve">The information contained in this spreadsheet and downloadable leaflets is provided
in summary form and is made available for general information purposes only.   It has not been prepared with your specific needs in mind and is not advice of any kind (whether legal, financial, or otherwise). </t>
  </si>
  <si>
    <r>
      <t>Please take the time to check the information in this website and downloadable leaflets is suited to your specific circumstances and if you are making any important decisions, such as on financial, legal or tax matters, you should consult a qualified professional adviser who can provide specific advice based on your position.</t>
    </r>
    <r>
      <rPr>
        <sz val="12"/>
        <color rgb="FF4D4D4D"/>
        <rFont val="Calibri"/>
        <family val="2"/>
      </rPr>
      <t xml:space="preserve"> </t>
    </r>
  </si>
  <si>
    <t xml:space="preserve">Small Charity Support does not assume any liability or responsibility to any person or entity for the information contained in this spreadsheet and downloadable leaflets and you should not rely on any information contained in this spreadsheet and downloadable leaflets.   Small Charity Support makes no representation as to, and does not assume any responsibility for, the accuracy, completeness or relevance of the information contained in this spreadsheet and downloadable leaflets. </t>
  </si>
  <si>
    <t>Please make sure that any websites you link to from this spreadsheet and downloadable leaflets are appropriate to you, as we do not endorse such websites and have no control over their contents or how (or if) that site operates.   Any links or references in this spreadsheet and downloadable leaflets to a company, entity, service or product does not, in any way, imply an endorsement.</t>
  </si>
  <si>
    <r>
      <t xml:space="preserve">This materials in this spreadsheet and downloadable leaflets
are made available to charities and not-for-profit organisations under a
Creative Commons  </t>
    </r>
    <r>
      <rPr>
        <b/>
        <sz val="12"/>
        <rFont val="Calibri"/>
        <family val="2"/>
      </rPr>
      <t>Attributable – Non Commercial – Share Alike</t>
    </r>
    <r>
      <rPr>
        <sz val="12"/>
        <rFont val="Calibri"/>
        <family val="2"/>
      </rPr>
      <t xml:space="preserve">  License</t>
    </r>
  </si>
  <si>
    <t>P4-SUPPORT COSTS</t>
  </si>
  <si>
    <t>Payee/Payer</t>
  </si>
  <si>
    <t xml:space="preserve">PayPal Transactions, FYE: </t>
  </si>
  <si>
    <t>PayPal Account</t>
  </si>
  <si>
    <t>Cash Account</t>
  </si>
  <si>
    <t>Registered Charitable Incorporated Organisation, No: 123456</t>
  </si>
  <si>
    <t>_P4-TrusteesExpenses</t>
  </si>
  <si>
    <r>
      <rPr>
        <b/>
        <sz val="10"/>
        <rFont val="Arial"/>
        <family val="2"/>
      </rPr>
      <t>Owed to Charity</t>
    </r>
    <r>
      <rPr>
        <i/>
        <sz val="9"/>
        <rFont val="Arial"/>
        <family val="2"/>
      </rPr>
      <t xml:space="preserve">   {Overdue Receipts}</t>
    </r>
  </si>
  <si>
    <r>
      <rPr>
        <b/>
        <sz val="10"/>
        <rFont val="Arial"/>
        <family val="2"/>
      </rPr>
      <t xml:space="preserve">Owed by Charity  </t>
    </r>
    <r>
      <rPr>
        <i/>
        <sz val="9"/>
        <rFont val="Arial"/>
        <family val="2"/>
      </rPr>
      <t xml:space="preserve"> {Overdue Payments}</t>
    </r>
  </si>
  <si>
    <t>_R3-Income from Investments</t>
  </si>
  <si>
    <t>ASSETS &amp; INVESTMENTS</t>
  </si>
  <si>
    <t>A1 - RECEIPTS</t>
  </si>
  <si>
    <t>A3 - PAYMENTS</t>
  </si>
  <si>
    <t>Sale of Assets</t>
  </si>
  <si>
    <t>Sale of Investments</t>
  </si>
  <si>
    <t>Purchase of Assets</t>
  </si>
  <si>
    <t>Purchase of Investments</t>
  </si>
  <si>
    <t>A4 - ASSETS &amp; INVESTMENTS</t>
  </si>
  <si>
    <t>NET OF RECEIPTS-PAYMENTS</t>
  </si>
  <si>
    <t>NET AFTER TRANSFERS</t>
  </si>
  <si>
    <r>
      <t xml:space="preserve">Unrestr'd
Funds </t>
    </r>
    <r>
      <rPr>
        <b/>
        <sz val="10"/>
        <rFont val="Arial"/>
        <family val="2"/>
      </rPr>
      <t>£</t>
    </r>
  </si>
  <si>
    <r>
      <t xml:space="preserve">Restricted
Funds </t>
    </r>
    <r>
      <rPr>
        <b/>
        <sz val="10"/>
        <rFont val="Arial"/>
        <family val="2"/>
      </rPr>
      <t>£</t>
    </r>
  </si>
  <si>
    <r>
      <t xml:space="preserve">Total </t>
    </r>
    <r>
      <rPr>
        <b/>
        <sz val="10"/>
        <rFont val="Arial"/>
        <family val="2"/>
      </rPr>
      <t>£</t>
    </r>
  </si>
  <si>
    <t>Investments Income</t>
  </si>
  <si>
    <r>
      <rPr>
        <b/>
        <i/>
        <sz val="10"/>
        <rFont val="Arial"/>
        <family val="2"/>
      </rPr>
      <t>Note:</t>
    </r>
    <r>
      <rPr>
        <i/>
        <sz val="10"/>
        <rFont val="Arial"/>
        <family val="2"/>
      </rPr>
      <t xml:space="preserve">  If any of the money invested/deposited is from restricted funds these receipts must be divided proportionately</t>
    </r>
  </si>
  <si>
    <r>
      <rPr>
        <b/>
        <i/>
        <sz val="10"/>
        <rFont val="Arial"/>
        <family val="2"/>
      </rPr>
      <t>Note:</t>
    </r>
    <r>
      <rPr>
        <i/>
        <sz val="10"/>
        <rFont val="Arial"/>
        <family val="2"/>
      </rPr>
      <t xml:space="preserve">  If any of the assets/investments were from restricted funds these receipts must be divided proportionately</t>
    </r>
  </si>
  <si>
    <t>Other Receipts</t>
  </si>
  <si>
    <t>Generating Funds</t>
  </si>
  <si>
    <t>Othe Payments</t>
  </si>
  <si>
    <t>B1 - Cash Assets</t>
  </si>
  <si>
    <t>B4 - Assets retained for charity's own use.</t>
  </si>
  <si>
    <t>B3 - Investment assets</t>
  </si>
  <si>
    <t>Other trading activities</t>
  </si>
  <si>
    <t>Raising funds</t>
  </si>
  <si>
    <t>Charitable activities</t>
  </si>
  <si>
    <t>Donations &amp; legacies</t>
  </si>
  <si>
    <t>Separate material items of interest</t>
  </si>
  <si>
    <t>Tangible assets</t>
  </si>
  <si>
    <t>Stocks</t>
  </si>
  <si>
    <t>Cash at bank and in hand</t>
  </si>
  <si>
    <t>Support costs</t>
  </si>
  <si>
    <t>Accrual</t>
  </si>
  <si>
    <t>SUB-TOTAL RECEIPTS</t>
  </si>
  <si>
    <t>SUB-TOTAL PAYMENTS</t>
  </si>
  <si>
    <t>Net Gain
or -Loss £</t>
  </si>
  <si>
    <t>Additions
in Period</t>
  </si>
  <si>
    <t>Disposals
in Period</t>
  </si>
  <si>
    <t>Assets</t>
  </si>
  <si>
    <t>Depr/Revals
in Period</t>
  </si>
  <si>
    <t>_R9-Sale of Investments</t>
  </si>
  <si>
    <t>_P9-Purchase of Investments</t>
  </si>
  <si>
    <t>Leave the cell in column-A blank/empty</t>
  </si>
  <si>
    <r>
      <rPr>
        <b/>
        <i/>
        <sz val="10"/>
        <rFont val="Arial"/>
        <family val="2"/>
      </rPr>
      <t>Note:</t>
    </r>
    <r>
      <rPr>
        <i/>
        <sz val="10"/>
        <rFont val="Arial"/>
        <family val="2"/>
      </rPr>
      <t xml:space="preserve">  Includes Payments in Advance and Previous Year's Unreconciled receipts</t>
    </r>
  </si>
  <si>
    <t>Check</t>
  </si>
  <si>
    <t>Payments in Advance (TeaPots)</t>
  </si>
  <si>
    <t>Total  £</t>
  </si>
  <si>
    <t>Total assets less current liabilities</t>
  </si>
  <si>
    <t>Unrestr'd</t>
  </si>
  <si>
    <t>Restricted</t>
  </si>
  <si>
    <r>
      <rPr>
        <b/>
        <sz val="12"/>
        <rFont val="Arial"/>
        <family val="2"/>
      </rPr>
      <t>Net income-expenditure</t>
    </r>
    <r>
      <rPr>
        <b/>
        <i/>
        <sz val="9"/>
        <rFont val="Arial"/>
        <family val="2"/>
      </rPr>
      <t xml:space="preserve">
</t>
    </r>
    <r>
      <rPr>
        <i/>
        <sz val="9"/>
        <rFont val="Arial"/>
        <family val="2"/>
      </rPr>
      <t>before gains /losses on investments</t>
    </r>
  </si>
  <si>
    <t>Purchases
in Period</t>
  </si>
  <si>
    <t>Sub-total - Charitable Activities</t>
  </si>
  <si>
    <t>Cash Funds</t>
  </si>
  <si>
    <t>Non-Cash Funds</t>
  </si>
  <si>
    <t>Total Non-Cash Funds</t>
  </si>
  <si>
    <t>Net Cash Funds</t>
  </si>
  <si>
    <t>Bt'Fwd at
01-Jan-19</t>
  </si>
  <si>
    <t>Cd'Fwd at
31-Dec-19</t>
  </si>
  <si>
    <t>Acc1</t>
  </si>
  <si>
    <t>Acc2</t>
  </si>
  <si>
    <t>Acc4</t>
  </si>
  <si>
    <t>Acc3</t>
  </si>
  <si>
    <t>Last updated</t>
  </si>
  <si>
    <t>CD</t>
  </si>
  <si>
    <t>Income</t>
  </si>
  <si>
    <t>Expenditure</t>
  </si>
  <si>
    <t>Total Income</t>
  </si>
  <si>
    <t>Total Expenditure</t>
  </si>
  <si>
    <t>Net Income-Expenditure</t>
  </si>
  <si>
    <t>Note: The amounts shown in this table are calculated on an Accruals basis rather than Receipts &amp; Payments</t>
  </si>
  <si>
    <t>Cash held as agent</t>
  </si>
  <si>
    <t>Current Cash Assets</t>
  </si>
  <si>
    <r>
      <t>Agency Funds</t>
    </r>
    <r>
      <rPr>
        <i/>
        <sz val="10"/>
        <rFont val="Arial"/>
        <family val="2"/>
      </rPr>
      <t xml:space="preserve"> (HMRC &amp; NEST)</t>
    </r>
  </si>
  <si>
    <t xml:space="preserve">Total Cash Carried Forward  </t>
  </si>
  <si>
    <t>Fixed Assets</t>
  </si>
  <si>
    <t>Intangible assets</t>
  </si>
  <si>
    <t>Heritage assets</t>
  </si>
  <si>
    <t>Current Assets</t>
  </si>
  <si>
    <t>Total current assets</t>
  </si>
  <si>
    <t>Total fixed assets</t>
  </si>
  <si>
    <t>Provision for liabilities</t>
  </si>
  <si>
    <t xml:space="preserve">   Due after one yr:</t>
  </si>
  <si>
    <r>
      <rPr>
        <b/>
        <sz val="10"/>
        <rFont val="Arial"/>
        <family val="2"/>
      </rPr>
      <t xml:space="preserve"> Note:  </t>
    </r>
    <r>
      <rPr>
        <sz val="10"/>
        <rFont val="Arial"/>
        <family val="2"/>
      </rPr>
      <t>Includes  "funny money" depreciation of assets</t>
    </r>
  </si>
  <si>
    <r>
      <rPr>
        <b/>
        <sz val="10"/>
        <rFont val="Arial"/>
        <family val="2"/>
      </rPr>
      <t xml:space="preserve"> Note:  </t>
    </r>
    <r>
      <rPr>
        <sz val="10"/>
        <rFont val="Arial"/>
        <family val="2"/>
      </rPr>
      <t>From the data in the "Investments" worksheet</t>
    </r>
  </si>
  <si>
    <r>
      <rPr>
        <b/>
        <sz val="10"/>
        <rFont val="Arial"/>
        <family val="2"/>
      </rPr>
      <t xml:space="preserve"> Note:  </t>
    </r>
    <r>
      <rPr>
        <sz val="10"/>
        <rFont val="Arial"/>
        <family val="2"/>
      </rPr>
      <t>Includes  expenditure in advance</t>
    </r>
  </si>
  <si>
    <r>
      <rPr>
        <b/>
        <sz val="10"/>
        <rFont val="Arial"/>
        <family val="2"/>
      </rPr>
      <t xml:space="preserve"> Note:  </t>
    </r>
    <r>
      <rPr>
        <sz val="10"/>
        <rFont val="Arial"/>
        <family val="2"/>
      </rPr>
      <t>Includes income in advance</t>
    </r>
  </si>
  <si>
    <t>Due within one yr:</t>
  </si>
  <si>
    <r>
      <rPr>
        <b/>
        <i/>
        <sz val="11"/>
        <rFont val="Arial"/>
        <family val="2"/>
      </rPr>
      <t xml:space="preserve"> Note:</t>
    </r>
    <r>
      <rPr>
        <i/>
        <sz val="11"/>
        <rFont val="Arial"/>
        <family val="2"/>
      </rPr>
      <t xml:space="preserve">  These two rows are not calculated by this spreadsheet.</t>
    </r>
  </si>
  <si>
    <t xml:space="preserve">             If applicable to the charity they will need to be calculated and entered manually (and appropriate adjustments made elsewhere)</t>
  </si>
  <si>
    <r>
      <rPr>
        <b/>
        <i/>
        <sz val="11"/>
        <rFont val="Arial"/>
        <family val="2"/>
      </rPr>
      <t xml:space="preserve"> Note:</t>
    </r>
    <r>
      <rPr>
        <i/>
        <sz val="11"/>
        <rFont val="Arial"/>
        <family val="2"/>
      </rPr>
      <t xml:space="preserve">  These rows can be hidden individually (but not deleted) if not required.</t>
    </r>
  </si>
  <si>
    <t xml:space="preserve">             If the charity has Intangible or Heritage assets they will need to be calculated and entered manually (and appropriate adjustments made elsewhere)</t>
  </si>
  <si>
    <t xml:space="preserve"> Note:  This row should not be hidden or deleted, even if zero</t>
  </si>
  <si>
    <r>
      <rPr>
        <b/>
        <i/>
        <sz val="11"/>
        <rFont val="Arial"/>
        <family val="2"/>
      </rPr>
      <t xml:space="preserve"> Note:</t>
    </r>
    <r>
      <rPr>
        <i/>
        <sz val="11"/>
        <rFont val="Arial"/>
        <family val="2"/>
      </rPr>
      <t xml:space="preserve">  This spreadsheet does not have separate worksheets for Intangible and Heritage assets</t>
    </r>
  </si>
  <si>
    <t>Allocation of the Funds of the Charity</t>
  </si>
  <si>
    <r>
      <t>Total net assets or</t>
    </r>
    <r>
      <rPr>
        <b/>
        <i/>
        <sz val="12"/>
        <color rgb="FFFF0000"/>
        <rFont val="Arial"/>
        <family val="2"/>
      </rPr>
      <t xml:space="preserve"> -liabilities</t>
    </r>
  </si>
  <si>
    <t>A-AGENCY FUNDS</t>
  </si>
  <si>
    <t>_Agency-NEST</t>
  </si>
  <si>
    <t>_Agency-HMRC</t>
  </si>
  <si>
    <t>_R1-Gift Aid</t>
  </si>
  <si>
    <t>R8-OTHER RECEIPTS</t>
  </si>
  <si>
    <t>R9-SALE OF ASSETS</t>
  </si>
  <si>
    <r>
      <t>Note:</t>
    </r>
    <r>
      <rPr>
        <sz val="12"/>
        <rFont val="Arial"/>
        <family val="2"/>
      </rPr>
      <t xml:space="preserve"> For convenience this row js duplicated under T-INTERNAL TRANSFERS</t>
    </r>
  </si>
  <si>
    <t>P8-OTHER PAYMENTS</t>
  </si>
  <si>
    <t>P8-COSTS OF ASSETS</t>
  </si>
  <si>
    <t>_Agency-Other</t>
  </si>
  <si>
    <t>AGENCY FUNDS</t>
  </si>
  <si>
    <r>
      <rPr>
        <b/>
        <sz val="10"/>
        <rFont val="Arial"/>
        <family val="2"/>
      </rPr>
      <t>Note:</t>
    </r>
    <r>
      <rPr>
        <sz val="10"/>
        <rFont val="Arial"/>
        <family val="2"/>
      </rPr>
      <t xml:space="preserve">  </t>
    </r>
    <r>
      <rPr>
        <b/>
        <u/>
        <sz val="10"/>
        <rFont val="Arial"/>
        <family val="2"/>
      </rPr>
      <t>DO NOT DELETE</t>
    </r>
    <r>
      <rPr>
        <sz val="10"/>
        <rFont val="Arial"/>
        <family val="2"/>
      </rPr>
      <t xml:space="preserve"> this row (but it can be hidden if you wish)</t>
    </r>
  </si>
  <si>
    <t xml:space="preserve">Items in Stock, FYE: </t>
  </si>
  <si>
    <t>Total BtFwd</t>
  </si>
  <si>
    <t>Total Change</t>
  </si>
  <si>
    <t>Current Value</t>
  </si>
  <si>
    <t>Quantity</t>
  </si>
  <si>
    <t>Value</t>
  </si>
  <si>
    <t>Item</t>
  </si>
  <si>
    <t>Description</t>
  </si>
  <si>
    <t>Unit Cost</t>
  </si>
  <si>
    <t>Qty</t>
  </si>
  <si>
    <t>BtFwd</t>
  </si>
  <si>
    <t>Additions</t>
  </si>
  <si>
    <t>Removals</t>
  </si>
  <si>
    <t>Current</t>
  </si>
  <si>
    <t>Changes</t>
  </si>
  <si>
    <t>Stock</t>
  </si>
  <si>
    <t>_R2F-Fundraising</t>
  </si>
  <si>
    <t>R2F-Fundraising</t>
  </si>
  <si>
    <t>R2O-Other</t>
  </si>
  <si>
    <t>_R2O-Interest on Accounts</t>
  </si>
  <si>
    <t xml:space="preserve">          But it is recommended that you DO NOT DELETE them as they are part of the ChCom standard template</t>
  </si>
  <si>
    <r>
      <rPr>
        <b/>
        <sz val="10"/>
        <color theme="1"/>
        <rFont val="Arial"/>
        <family val="2"/>
      </rPr>
      <t xml:space="preserve">Note:  </t>
    </r>
    <r>
      <rPr>
        <sz val="10"/>
        <color theme="1"/>
        <rFont val="Arial"/>
        <family val="2"/>
      </rPr>
      <t>These rows can be hidden if they are not required by your charity.</t>
    </r>
  </si>
  <si>
    <r>
      <t>Note:</t>
    </r>
    <r>
      <rPr>
        <sz val="12"/>
        <rFont val="Arial"/>
        <family val="2"/>
      </rPr>
      <t xml:space="preserve">  These categories are for charitable trading.  Charities engaged in commercial traiding should seek specialist advice</t>
    </r>
  </si>
  <si>
    <r>
      <rPr>
        <b/>
        <sz val="10"/>
        <color theme="1"/>
        <rFont val="Arial"/>
        <family val="2"/>
      </rPr>
      <t xml:space="preserve">Note:  </t>
    </r>
    <r>
      <rPr>
        <sz val="10"/>
        <color theme="1"/>
        <rFont val="Arial"/>
        <family val="2"/>
      </rPr>
      <t>These rows will normally be zero as Agency funds are received and subsequently transferred to the principal</t>
    </r>
  </si>
  <si>
    <t>Total Cash Held</t>
  </si>
  <si>
    <t>Movements in Funds - Summary</t>
  </si>
  <si>
    <t>Movements in Funds - Detail - Unrestricted &amp; Agency Funds</t>
  </si>
  <si>
    <t>General Funds</t>
  </si>
  <si>
    <t>Agency Funds</t>
  </si>
  <si>
    <r>
      <rPr>
        <b/>
        <sz val="10"/>
        <rFont val="Arial"/>
        <family val="2"/>
      </rPr>
      <t>Note:</t>
    </r>
    <r>
      <rPr>
        <sz val="10"/>
        <rFont val="Arial"/>
        <family val="2"/>
      </rPr>
      <t xml:space="preserve">  </t>
    </r>
    <r>
      <rPr>
        <b/>
        <u/>
        <sz val="10"/>
        <rFont val="Arial"/>
        <family val="2"/>
      </rPr>
      <t>DO NOT DELETE</t>
    </r>
    <r>
      <rPr>
        <sz val="10"/>
        <rFont val="Arial"/>
        <family val="2"/>
      </rPr>
      <t xml:space="preserve"> these rows (but they can be hidden if you wish)</t>
    </r>
  </si>
  <si>
    <t>Unrestricted Funds</t>
  </si>
  <si>
    <t>Movements in Funds - Detail - Restricted Funds</t>
  </si>
  <si>
    <t>Reconciled cash holdings</t>
  </si>
  <si>
    <t>This is a check-row.  It can be hidden if not required</t>
  </si>
  <si>
    <r>
      <rPr>
        <b/>
        <sz val="12"/>
        <rFont val="Arial"/>
        <family val="2"/>
      </rPr>
      <t>NOTE:</t>
    </r>
    <r>
      <rPr>
        <sz val="12"/>
        <rFont val="Arial"/>
        <family val="2"/>
      </rPr>
      <t xml:space="preserve"> Most of the cells in this worksheet are calculated automatically using formulae.   Enter or edit data ONLY in the unshaded cells.
</t>
    </r>
    <r>
      <rPr>
        <sz val="14"/>
        <rFont val="Arial"/>
        <family val="2"/>
      </rPr>
      <t>This worksheet DOES NOT include non-cash assets</t>
    </r>
  </si>
  <si>
    <t>Total Charitable Funds</t>
  </si>
  <si>
    <t>Incoming</t>
  </si>
  <si>
    <t>Outgoing</t>
  </si>
  <si>
    <t>_R4G-Miscellaneous</t>
  </si>
  <si>
    <t>_P4-Independent Examiner</t>
  </si>
  <si>
    <t xml:space="preserve">           Any values in these rows indicate cash waiting to be transferred to the principal.</t>
  </si>
  <si>
    <t xml:space="preserve">                They are included here as a security check to ensure that such transfers are not missed</t>
  </si>
  <si>
    <t>An Accounts Spreadsheet</t>
  </si>
  <si>
    <t>Current Charitable Cash Assets</t>
  </si>
  <si>
    <r>
      <t>B5 - Money Owed by the Charity</t>
    </r>
    <r>
      <rPr>
        <i/>
        <sz val="10"/>
        <rFont val="Arial"/>
        <family val="2"/>
      </rPr>
      <t xml:space="preserve">   {Liabilities}</t>
    </r>
  </si>
  <si>
    <r>
      <t>B2 - Money Owed to the Charity</t>
    </r>
    <r>
      <rPr>
        <i/>
        <sz val="10"/>
        <rFont val="Arial"/>
        <family val="2"/>
      </rPr>
      <t xml:space="preserve"> {Other Monetary Assets}</t>
    </r>
  </si>
  <si>
    <r>
      <t>Charitable Cash Assets</t>
    </r>
    <r>
      <rPr>
        <b/>
        <i/>
        <sz val="10"/>
        <rFont val="Arial"/>
        <family val="2"/>
      </rPr>
      <t xml:space="preserve">  {Net of Liabilities)</t>
    </r>
  </si>
  <si>
    <t>Net current cash assets / -liabilities</t>
  </si>
  <si>
    <r>
      <rPr>
        <b/>
        <i/>
        <sz val="11"/>
        <rFont val="Arial"/>
        <family val="2"/>
      </rPr>
      <t xml:space="preserve"> Note:</t>
    </r>
    <r>
      <rPr>
        <i/>
        <sz val="11"/>
        <rFont val="Arial"/>
        <family val="2"/>
      </rPr>
      <t xml:space="preserve">  Excluding Agency Funds</t>
    </r>
  </si>
  <si>
    <r>
      <t>Total Funds</t>
    </r>
    <r>
      <rPr>
        <b/>
        <i/>
        <sz val="11"/>
        <rFont val="Arial"/>
        <family val="2"/>
      </rPr>
      <t xml:space="preserve"> (Net of liabilities)</t>
    </r>
  </si>
  <si>
    <r>
      <rPr>
        <b/>
        <i/>
        <sz val="11"/>
        <rFont val="Arial"/>
        <family val="2"/>
      </rPr>
      <t xml:space="preserve"> Note:</t>
    </r>
    <r>
      <rPr>
        <i/>
        <sz val="11"/>
        <rFont val="Arial"/>
        <family val="2"/>
      </rPr>
      <t xml:space="preserve">  Including Agency Funds</t>
    </r>
  </si>
  <si>
    <t>_P1T-Costs of Services</t>
  </si>
  <si>
    <t>Stocks of Goods for Sale</t>
  </si>
  <si>
    <t>_R9-Sale of Fixed Assets</t>
  </si>
  <si>
    <t>CASH ASSETS</t>
  </si>
  <si>
    <t>NON-CASH ASSETS</t>
  </si>
  <si>
    <r>
      <t>Money Held as Agent</t>
    </r>
    <r>
      <rPr>
        <i/>
        <sz val="9"/>
        <rFont val="Arial"/>
        <family val="2"/>
      </rPr>
      <t xml:space="preserve">  {eg: HMRC,NEST}</t>
    </r>
  </si>
  <si>
    <t>Total Current Funds</t>
  </si>
  <si>
    <r>
      <t>Total Funds</t>
    </r>
    <r>
      <rPr>
        <i/>
        <sz val="12"/>
        <rFont val="Arial"/>
        <family val="2"/>
      </rPr>
      <t xml:space="preserve"> (net of liabilities)</t>
    </r>
  </si>
  <si>
    <r>
      <rPr>
        <b/>
        <i/>
        <sz val="10"/>
        <rFont val="Arial"/>
        <family val="2"/>
      </rPr>
      <t xml:space="preserve"> Note:</t>
    </r>
    <r>
      <rPr>
        <i/>
        <sz val="10"/>
        <rFont val="Arial"/>
        <family val="2"/>
      </rPr>
      <t xml:space="preserve">  INCLUDES any Agency Funds</t>
    </r>
  </si>
  <si>
    <r>
      <rPr>
        <b/>
        <i/>
        <sz val="12"/>
        <rFont val="Arial"/>
        <family val="2"/>
      </rPr>
      <t xml:space="preserve"> Note:</t>
    </r>
    <r>
      <rPr>
        <i/>
        <sz val="12"/>
        <rFont val="Arial"/>
        <family val="2"/>
      </rPr>
      <t xml:space="preserve">  ie: Excluding Agency Funds</t>
    </r>
  </si>
  <si>
    <t>Financial Records &amp; Reports</t>
  </si>
  <si>
    <t>_P9-Purchase of Shop Stock</t>
  </si>
  <si>
    <t>_R9-Sale of Shop Stock</t>
  </si>
  <si>
    <t>Name of Charity</t>
  </si>
  <si>
    <t>Copyright © 2012-23  Small Charity Support</t>
  </si>
  <si>
    <t>Accrue Date</t>
  </si>
  <si>
    <t>C.Mn</t>
  </si>
  <si>
    <t xml:space="preserve">   Change the password before putting the spreadsheet into general use.</t>
  </si>
  <si>
    <t>_R1-Donations {GiftAided}</t>
  </si>
  <si>
    <t>_R1-Donations {not GiftAided}</t>
  </si>
  <si>
    <t>R2S-Charitable Services</t>
  </si>
  <si>
    <t>_R2S-Receipts from Services</t>
  </si>
  <si>
    <t>_R1-Miscellaneous</t>
  </si>
  <si>
    <t>_R2F-Miscellaneous</t>
  </si>
  <si>
    <t>_R2S-Miscellaneous</t>
  </si>
  <si>
    <t>_R2O-Miscellaneous</t>
  </si>
  <si>
    <r>
      <t xml:space="preserve">Note: </t>
    </r>
    <r>
      <rPr>
        <sz val="10"/>
        <rFont val="Arial"/>
        <family val="2"/>
      </rPr>
      <t>it is OK to delete this row if your charity doesn't have any income-generating investments</t>
    </r>
  </si>
  <si>
    <t>Note:  Don't delete this row</t>
  </si>
  <si>
    <r>
      <t xml:space="preserve">Note: </t>
    </r>
    <r>
      <rPr>
        <sz val="10"/>
        <rFont val="Arial"/>
        <family val="2"/>
      </rPr>
      <t>it is OK to delete this row if your charity doesn't operate a shop</t>
    </r>
  </si>
  <si>
    <t>P1T-Charitable Services</t>
  </si>
  <si>
    <t>_P1I-Investments Management</t>
  </si>
  <si>
    <t>_P1F-General Fundraising</t>
  </si>
  <si>
    <t>_P1F-Miscellaneous</t>
  </si>
  <si>
    <t>_R3-Miscellaneous</t>
  </si>
  <si>
    <t>_R4R-Miscellaneous</t>
  </si>
  <si>
    <t>_P1T-Miscellaneous</t>
  </si>
  <si>
    <t>_P1O-Miscellaneous</t>
  </si>
  <si>
    <t>_P2-Miscellaneous</t>
  </si>
  <si>
    <t>_P3-Miscellaneous</t>
  </si>
  <si>
    <t>_P4-Miscellaneous</t>
  </si>
  <si>
    <t>_P4D-Miscellaneous</t>
  </si>
  <si>
    <t>P2-ACTIVITIES (GENERAL FUNDS)</t>
  </si>
  <si>
    <t>P3-ACTIVITIES (RESTRICTED FUNDS)</t>
  </si>
  <si>
    <t>P5-DESIGNATED FUNDS</t>
  </si>
  <si>
    <t>_P9-Purchase of Fixed Assets</t>
  </si>
  <si>
    <r>
      <t>Note:</t>
    </r>
    <r>
      <rPr>
        <sz val="10"/>
        <color rgb="FFFF0000"/>
        <rFont val="Arial"/>
        <family val="2"/>
      </rPr>
      <t xml:space="preserve">  it is recommended that you don't delete all of these rows</t>
    </r>
  </si>
  <si>
    <t>_T-InterAcc Transfer</t>
  </si>
  <si>
    <r>
      <t>Note:</t>
    </r>
    <r>
      <rPr>
        <sz val="10"/>
        <rFont val="Arial"/>
        <family val="2"/>
      </rPr>
      <t xml:space="preserve">  it is recommended that you don't delete this row.</t>
    </r>
  </si>
  <si>
    <r>
      <t xml:space="preserve">Note: </t>
    </r>
    <r>
      <rPr>
        <sz val="10"/>
        <rFont val="Arial"/>
        <family val="2"/>
      </rPr>
      <t>It's OK to delete these first 2 rows if the charity has no investment or stock assets</t>
    </r>
  </si>
  <si>
    <r>
      <t xml:space="preserve">Note: </t>
    </r>
    <r>
      <rPr>
        <sz val="10"/>
        <rFont val="Arial"/>
        <family val="2"/>
      </rPr>
      <t>For compatibility with the ChCom recommended format it is recommended that you don't delete these last 2 rows</t>
    </r>
  </si>
  <si>
    <r>
      <t>Note:</t>
    </r>
    <r>
      <rPr>
        <sz val="10"/>
        <rFont val="Arial"/>
        <family val="2"/>
      </rPr>
      <t xml:space="preserve"> This is to record internal transfers between accounts - </t>
    </r>
    <r>
      <rPr>
        <i/>
        <sz val="10"/>
        <rFont val="Arial"/>
        <family val="2"/>
      </rPr>
      <t xml:space="preserve">eg: </t>
    </r>
    <r>
      <rPr>
        <sz val="10"/>
        <rFont val="Arial"/>
        <family val="2"/>
      </rPr>
      <t>Bank&lt;-&gt;Cash,  Deposit&lt;-&gt;Bank</t>
    </r>
  </si>
  <si>
    <r>
      <t>Note:</t>
    </r>
    <r>
      <rPr>
        <sz val="10"/>
        <rFont val="Arial"/>
        <family val="2"/>
      </rPr>
      <t xml:space="preserve"> These are to record money held by the charity pending onward transfer to an external organisation</t>
    </r>
  </si>
  <si>
    <r>
      <t xml:space="preserve">          </t>
    </r>
    <r>
      <rPr>
        <i/>
        <sz val="10"/>
        <rFont val="Arial"/>
        <family val="2"/>
      </rPr>
      <t>eg</t>
    </r>
    <r>
      <rPr>
        <sz val="10"/>
        <rFont val="Arial"/>
        <family val="2"/>
      </rPr>
      <t>: employee contributions to MHRC or donations collected on behalf of another charity.</t>
    </r>
  </si>
  <si>
    <r>
      <rPr>
        <b/>
        <sz val="10"/>
        <rFont val="Arial"/>
        <family val="2"/>
      </rPr>
      <t xml:space="preserve">Note:  </t>
    </r>
    <r>
      <rPr>
        <sz val="10"/>
        <rFont val="Arial"/>
        <family val="2"/>
      </rPr>
      <t>This rows should always be zero because internal transactions cancel each other out</t>
    </r>
  </si>
  <si>
    <t>_R8-Receipts in Advance</t>
  </si>
  <si>
    <t>_P8-Payments In Advance</t>
  </si>
  <si>
    <t xml:space="preserve">_R1-Rename or Hide </t>
  </si>
  <si>
    <t xml:space="preserve">_R2F-Rename or Hide </t>
  </si>
  <si>
    <t>_R2S-Rename or Hide</t>
  </si>
  <si>
    <t>_R2O-Rename or Hide</t>
  </si>
  <si>
    <t>_R4G-Rename or Hide</t>
  </si>
  <si>
    <t>_R4R-Rename or Hide</t>
  </si>
  <si>
    <t>_R8-Rename or Hide</t>
  </si>
  <si>
    <t>_P1F-Rename or Hide</t>
  </si>
  <si>
    <t>_P1T-Rename or Hide</t>
  </si>
  <si>
    <t>_P2-Rename or Hide</t>
  </si>
  <si>
    <t>_P3-Rename or Hide</t>
  </si>
  <si>
    <t>_P4-Rename or Hide</t>
  </si>
  <si>
    <t>_P5-Rename or Hide</t>
  </si>
  <si>
    <t>_P8-Rename or Hide</t>
  </si>
  <si>
    <t>RF-Rename or Hide</t>
  </si>
  <si>
    <t>RF-Other</t>
  </si>
  <si>
    <r>
      <t xml:space="preserve">             </t>
    </r>
    <r>
      <rPr>
        <sz val="10"/>
        <rFont val="Arial"/>
        <family val="2"/>
      </rPr>
      <t>Rows which are not needed can be hidden, but should not be deleted.</t>
    </r>
  </si>
  <si>
    <r>
      <t xml:space="preserve">   </t>
    </r>
    <r>
      <rPr>
        <b/>
        <i/>
        <sz val="10"/>
        <rFont val="Arial"/>
        <family val="2"/>
      </rPr>
      <t>Note:</t>
    </r>
    <r>
      <rPr>
        <b/>
        <sz val="10"/>
        <rFont val="Arial"/>
        <family val="2"/>
      </rPr>
      <t xml:space="preserve"> </t>
    </r>
    <r>
      <rPr>
        <sz val="10"/>
        <rFont val="Arial"/>
        <family val="2"/>
      </rPr>
      <t>The names of the Designated funds are taken from the "Funds" worksheet and MUST NOT be altered in this worksheet</t>
    </r>
  </si>
  <si>
    <r>
      <t xml:space="preserve">   </t>
    </r>
    <r>
      <rPr>
        <b/>
        <i/>
        <sz val="10"/>
        <rFont val="Arial"/>
        <family val="2"/>
      </rPr>
      <t>Note:</t>
    </r>
    <r>
      <rPr>
        <b/>
        <sz val="10"/>
        <rFont val="Arial"/>
        <family val="2"/>
      </rPr>
      <t xml:space="preserve"> </t>
    </r>
    <r>
      <rPr>
        <sz val="10"/>
        <rFont val="Arial"/>
        <family val="2"/>
      </rPr>
      <t>The names of the Restricted funds are taken from the "Funds" worksheet and MUST NOT be altered in this worksheet</t>
    </r>
  </si>
  <si>
    <t>© 2020-23  Small Charity Support</t>
  </si>
  <si>
    <t>A2 - ASSETS &amp; INVESTMENTS</t>
  </si>
  <si>
    <t>Total Current Cash Assets</t>
  </si>
  <si>
    <r>
      <t>A5 - TRANSFERS</t>
    </r>
    <r>
      <rPr>
        <b/>
        <i/>
        <sz val="10"/>
        <rFont val="Arial"/>
        <family val="2"/>
      </rPr>
      <t xml:space="preserve"> {Between Funds}</t>
    </r>
  </si>
  <si>
    <t>Cash Funds Last Yr End</t>
  </si>
  <si>
    <t>A6 - CASH FUNDS THIS YR END</t>
  </si>
  <si>
    <t>V23-5</t>
  </si>
  <si>
    <t>FMS-Blank-230930.xlsx</t>
  </si>
  <si>
    <r>
      <t xml:space="preserve">For the password to un-protect the worksheets please e-mail </t>
    </r>
    <r>
      <rPr>
        <b/>
        <i/>
        <sz val="10"/>
        <rFont val="Arial"/>
        <family val="2"/>
      </rPr>
      <t>asfsc@smallcharitysupport.uk</t>
    </r>
  </si>
  <si>
    <t>The Title &amp; Disclaimer worksheets cannot be un-protected or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</si>
</sst>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64" formatCode="d\ mmmm\ yyyy"/>
    <numFmt numFmtId="165" formatCode="dd\ mmmm\ yyyy"/>
    <numFmt numFmtId="166" formatCode="#,##0.00\ ;[Red]\-#,##0.00\ "/>
    <numFmt numFmtId="167" formatCode="d\ mmm\ yy"/>
    <numFmt numFmtId="168" formatCode="#,##0\ ;[Red]\-#,##0\ "/>
    <numFmt numFmtId="169" formatCode="#,##0;[Red]#,##0"/>
    <numFmt numFmtId="170" formatCode="#,###.00"/>
    <numFmt numFmtId="171" formatCode="#,##0\ ;\-#,##0\ ;&quot; - &quot;;@\ "/>
    <numFmt numFmtId="172" formatCode="0.0000000"/>
    <numFmt numFmtId="173" formatCode="#,##0.00_ ;[Red]\-#,##0.00\ "/>
    <numFmt numFmtId="174" formatCode="#,##0_ ;[Red]\-#,##0\ "/>
    <numFmt numFmtId="175" formatCode="0_ ;[Red]\-0\ "/>
    <numFmt numFmtId="176" formatCode="#,##0.000_ ;[Red]\-#,##0.000\ "/>
    <numFmt numFmtId="177" formatCode="#,##0.000"/>
    <numFmt numFmtId="178" formatCode="0.000"/>
    <numFmt numFmtId="179" formatCode="#,##0.00000000000"/>
    <numFmt numFmtId="180" formatCode="#,##0.0_ ;[Red]\-#,##0.0\ "/>
    <numFmt numFmtId="181" formatCode="&quot;£&quot;#,##0.00"/>
  </numFmts>
  <fonts count="92" x14ac:knownFonts="1">
    <font>
      <sz val="10"/>
      <name val="Arial"/>
      <family val="2"/>
    </font>
    <font>
      <i/>
      <sz val="10"/>
      <name val="Arial"/>
      <family val="2"/>
    </font>
    <font>
      <b/>
      <i/>
      <sz val="10"/>
      <color indexed="46"/>
      <name val="Arial"/>
      <family val="2"/>
    </font>
    <font>
      <sz val="10"/>
      <name val="Mangal"/>
      <family val="2"/>
    </font>
    <font>
      <b/>
      <sz val="22"/>
      <name val="Arial"/>
      <family val="2"/>
    </font>
    <font>
      <sz val="16"/>
      <name val="Arial"/>
      <family val="2"/>
    </font>
    <font>
      <b/>
      <sz val="12"/>
      <name val="Arial"/>
      <family val="2"/>
    </font>
    <font>
      <b/>
      <sz val="32"/>
      <name val="Arial"/>
      <family val="2"/>
    </font>
    <font>
      <b/>
      <sz val="24"/>
      <name val="Arial"/>
      <family val="2"/>
    </font>
    <font>
      <sz val="24"/>
      <name val="Arial"/>
      <family val="2"/>
    </font>
    <font>
      <b/>
      <sz val="10"/>
      <color indexed="10"/>
      <name val="Arial"/>
      <family val="2"/>
    </font>
    <font>
      <b/>
      <sz val="10"/>
      <name val="Arial"/>
      <family val="2"/>
    </font>
    <font>
      <u/>
      <sz val="10"/>
      <color indexed="12"/>
      <name val="Arial"/>
      <family val="2"/>
    </font>
    <font>
      <b/>
      <sz val="16"/>
      <name val="Arial"/>
      <family val="2"/>
    </font>
    <font>
      <b/>
      <sz val="9"/>
      <name val="Arial"/>
      <family val="2"/>
    </font>
    <font>
      <b/>
      <sz val="18"/>
      <color indexed="10"/>
      <name val="Arial"/>
      <family val="2"/>
    </font>
    <font>
      <b/>
      <i/>
      <sz val="9"/>
      <name val="Arial"/>
      <family val="2"/>
    </font>
    <font>
      <b/>
      <sz val="9"/>
      <color indexed="26"/>
      <name val="Arial"/>
      <family val="2"/>
    </font>
    <font>
      <b/>
      <sz val="14"/>
      <name val="Arial"/>
      <family val="2"/>
    </font>
    <font>
      <b/>
      <sz val="9"/>
      <color indexed="9"/>
      <name val="Arial"/>
      <family val="2"/>
    </font>
    <font>
      <sz val="9"/>
      <name val="Arial"/>
      <family val="2"/>
    </font>
    <font>
      <sz val="11"/>
      <name val="Arial"/>
      <family val="2"/>
    </font>
    <font>
      <b/>
      <sz val="14"/>
      <color indexed="13"/>
      <name val="Arial"/>
      <family val="2"/>
    </font>
    <font>
      <sz val="10"/>
      <color indexed="22"/>
      <name val="Arial"/>
      <family val="2"/>
    </font>
    <font>
      <sz val="10"/>
      <color indexed="63"/>
      <name val="Arial"/>
      <family val="2"/>
    </font>
    <font>
      <sz val="10"/>
      <color indexed="9"/>
      <name val="Arial"/>
      <family val="2"/>
    </font>
    <font>
      <b/>
      <sz val="16"/>
      <color indexed="10"/>
      <name val="Arial"/>
      <family val="2"/>
    </font>
    <font>
      <b/>
      <sz val="18"/>
      <color indexed="9"/>
      <name val="Arial"/>
      <family val="2"/>
    </font>
    <font>
      <b/>
      <sz val="10"/>
      <color indexed="9"/>
      <name val="Arial"/>
      <family val="2"/>
    </font>
    <font>
      <sz val="18"/>
      <name val="Arial"/>
      <family val="2"/>
    </font>
    <font>
      <b/>
      <sz val="11"/>
      <color indexed="10"/>
      <name val="Arial"/>
      <family val="2"/>
    </font>
    <font>
      <b/>
      <sz val="11"/>
      <name val="Arial"/>
      <family val="2"/>
    </font>
    <font>
      <i/>
      <sz val="9"/>
      <name val="Arial"/>
      <family val="2"/>
    </font>
    <font>
      <b/>
      <sz val="12"/>
      <color indexed="63"/>
      <name val="Arial"/>
      <family val="2"/>
    </font>
    <font>
      <b/>
      <sz val="12"/>
      <color indexed="9"/>
      <name val="Arial"/>
      <family val="2"/>
    </font>
    <font>
      <b/>
      <sz val="11"/>
      <color indexed="63"/>
      <name val="Arial"/>
      <family val="2"/>
    </font>
    <font>
      <b/>
      <sz val="11"/>
      <color indexed="9"/>
      <name val="Arial"/>
      <family val="2"/>
    </font>
    <font>
      <sz val="12"/>
      <name val="Arial"/>
      <family val="2"/>
    </font>
    <font>
      <sz val="9"/>
      <color indexed="23"/>
      <name val="Arial"/>
      <family val="2"/>
    </font>
    <font>
      <sz val="10"/>
      <color indexed="23"/>
      <name val="Arial"/>
      <family val="2"/>
    </font>
    <font>
      <sz val="8"/>
      <name val="Arial"/>
      <family val="2"/>
    </font>
    <font>
      <b/>
      <sz val="8"/>
      <name val="Arial"/>
      <family val="2"/>
    </font>
    <font>
      <b/>
      <sz val="16"/>
      <color indexed="9"/>
      <name val="Arial"/>
      <family val="2"/>
    </font>
    <font>
      <b/>
      <sz val="13"/>
      <name val="Arial"/>
      <family val="2"/>
    </font>
    <font>
      <i/>
      <sz val="8"/>
      <color indexed="48"/>
      <name val="Arial"/>
      <family val="2"/>
    </font>
    <font>
      <sz val="10"/>
      <color indexed="48"/>
      <name val="Arial"/>
      <family val="2"/>
    </font>
    <font>
      <b/>
      <i/>
      <sz val="9"/>
      <color indexed="9"/>
      <name val="Arial"/>
      <family val="2"/>
    </font>
    <font>
      <i/>
      <sz val="8"/>
      <name val="Arial"/>
      <family val="2"/>
    </font>
    <font>
      <b/>
      <i/>
      <sz val="10"/>
      <name val="Arial"/>
      <family val="2"/>
    </font>
    <font>
      <sz val="10"/>
      <name val="Arial"/>
      <family val="2"/>
    </font>
    <font>
      <i/>
      <sz val="12"/>
      <name val="Arial"/>
      <family val="2"/>
    </font>
    <font>
      <b/>
      <sz val="11"/>
      <color rgb="FFFFFF00"/>
      <name val="Arial"/>
      <family val="2"/>
    </font>
    <font>
      <b/>
      <sz val="12"/>
      <color rgb="FFFFFF00"/>
      <name val="Arial"/>
      <family val="2"/>
    </font>
    <font>
      <b/>
      <sz val="10"/>
      <color rgb="FFFFFF00"/>
      <name val="Arial"/>
      <family val="2"/>
    </font>
    <font>
      <b/>
      <i/>
      <sz val="10"/>
      <color theme="0"/>
      <name val="Arial"/>
      <family val="2"/>
    </font>
    <font>
      <sz val="14"/>
      <name val="Arial"/>
      <family val="2"/>
    </font>
    <font>
      <b/>
      <sz val="12"/>
      <color rgb="FFFF0000"/>
      <name val="Arial"/>
      <family val="2"/>
    </font>
    <font>
      <b/>
      <sz val="14"/>
      <color rgb="FFFF0000"/>
      <name val="Arial"/>
      <family val="2"/>
    </font>
    <font>
      <b/>
      <i/>
      <sz val="11"/>
      <name val="Arial"/>
      <family val="2"/>
    </font>
    <font>
      <b/>
      <sz val="11"/>
      <color indexed="43"/>
      <name val="Arial"/>
      <family val="2"/>
    </font>
    <font>
      <b/>
      <sz val="9"/>
      <color theme="0"/>
      <name val="Arial"/>
      <family val="2"/>
    </font>
    <font>
      <b/>
      <i/>
      <sz val="14"/>
      <color theme="0"/>
      <name val="Arial"/>
      <family val="2"/>
    </font>
    <font>
      <b/>
      <sz val="10"/>
      <color theme="0"/>
      <name val="Arial"/>
      <family val="2"/>
    </font>
    <font>
      <sz val="10"/>
      <color theme="0"/>
      <name val="Arial"/>
      <family val="2"/>
    </font>
    <font>
      <b/>
      <sz val="16"/>
      <color theme="0"/>
      <name val="Arial"/>
      <family val="2"/>
    </font>
    <font>
      <b/>
      <sz val="14"/>
      <color rgb="FFFFFF00"/>
      <name val="Arial"/>
      <family val="2"/>
    </font>
    <font>
      <b/>
      <i/>
      <sz val="14"/>
      <name val="Arial"/>
      <family val="2"/>
    </font>
    <font>
      <b/>
      <sz val="11"/>
      <color theme="1"/>
      <name val="Calibri"/>
      <family val="2"/>
      <scheme val="minor"/>
    </font>
    <font>
      <b/>
      <i/>
      <sz val="11"/>
      <color theme="1"/>
      <name val="Calibri"/>
      <family val="2"/>
      <scheme val="minor"/>
    </font>
    <font>
      <b/>
      <i/>
      <sz val="9"/>
      <color theme="1"/>
      <name val="Calibri"/>
      <family val="2"/>
      <scheme val="minor"/>
    </font>
    <font>
      <b/>
      <sz val="9"/>
      <color rgb="FFFF0000"/>
      <name val="Arial"/>
      <family val="2"/>
    </font>
    <font>
      <b/>
      <i/>
      <sz val="12"/>
      <name val="Arial"/>
      <family val="2"/>
    </font>
    <font>
      <b/>
      <sz val="12"/>
      <color rgb="FFFFFF00"/>
      <name val="Calibri"/>
      <family val="2"/>
      <scheme val="minor"/>
    </font>
    <font>
      <b/>
      <sz val="12"/>
      <color theme="0"/>
      <name val="Arial"/>
      <family val="2"/>
    </font>
    <font>
      <sz val="13"/>
      <name val="Calibri"/>
      <family val="2"/>
    </font>
    <font>
      <sz val="14"/>
      <name val="Calibri"/>
      <family val="2"/>
    </font>
    <font>
      <b/>
      <sz val="12"/>
      <name val="Calibri"/>
      <family val="2"/>
    </font>
    <font>
      <sz val="12"/>
      <color rgb="FF000000"/>
      <name val="Calibri"/>
      <family val="2"/>
    </font>
    <font>
      <sz val="12"/>
      <color rgb="FF4D4D4D"/>
      <name val="Calibri"/>
      <family val="2"/>
    </font>
    <font>
      <sz val="12"/>
      <name val="Calibri"/>
      <family val="2"/>
    </font>
    <font>
      <b/>
      <sz val="14"/>
      <color theme="0"/>
      <name val="Arial"/>
      <family val="2"/>
    </font>
    <font>
      <i/>
      <sz val="11"/>
      <name val="Arial"/>
      <family val="2"/>
    </font>
    <font>
      <sz val="14"/>
      <color theme="0"/>
      <name val="Arial"/>
      <family val="2"/>
    </font>
    <font>
      <b/>
      <i/>
      <sz val="12"/>
      <color rgb="FFFF0000"/>
      <name val="Arial"/>
      <family val="2"/>
    </font>
    <font>
      <b/>
      <u/>
      <sz val="10"/>
      <name val="Arial"/>
      <family val="2"/>
    </font>
    <font>
      <b/>
      <sz val="18"/>
      <name val="Arial"/>
      <family val="2"/>
    </font>
    <font>
      <sz val="10"/>
      <color theme="1"/>
      <name val="Arial"/>
      <family val="2"/>
    </font>
    <font>
      <b/>
      <sz val="10"/>
      <color theme="1"/>
      <name val="Arial"/>
      <family val="2"/>
    </font>
    <font>
      <sz val="12"/>
      <color theme="0"/>
      <name val="Arial"/>
      <family val="2"/>
    </font>
    <font>
      <b/>
      <sz val="11"/>
      <color rgb="FFFF0000"/>
      <name val="Arial"/>
      <family val="2"/>
    </font>
    <font>
      <sz val="10"/>
      <color rgb="FFFF0000"/>
      <name val="Arial"/>
      <family val="2"/>
    </font>
    <font>
      <b/>
      <sz val="10"/>
      <color rgb="FFFF0000"/>
      <name val="Arial"/>
      <family val="2"/>
    </font>
  </fonts>
  <fills count="32">
    <fill>
      <patternFill patternType="none"/>
    </fill>
    <fill>
      <patternFill patternType="gray125"/>
    </fill>
    <fill>
      <patternFill patternType="solid">
        <fgColor indexed="52"/>
        <bgColor indexed="53"/>
      </patternFill>
    </fill>
    <fill>
      <patternFill patternType="solid">
        <fgColor indexed="22"/>
        <bgColor indexed="44"/>
      </patternFill>
    </fill>
    <fill>
      <patternFill patternType="solid">
        <fgColor indexed="26"/>
        <bgColor indexed="9"/>
      </patternFill>
    </fill>
    <fill>
      <patternFill patternType="solid">
        <fgColor indexed="59"/>
        <bgColor indexed="63"/>
      </patternFill>
    </fill>
    <fill>
      <patternFill patternType="solid">
        <fgColor indexed="10"/>
        <bgColor indexed="60"/>
      </patternFill>
    </fill>
    <fill>
      <patternFill patternType="solid">
        <fgColor indexed="44"/>
        <bgColor indexed="22"/>
      </patternFill>
    </fill>
    <fill>
      <patternFill patternType="solid">
        <fgColor indexed="57"/>
        <bgColor indexed="21"/>
      </patternFill>
    </fill>
    <fill>
      <patternFill patternType="solid">
        <fgColor indexed="60"/>
        <bgColor indexed="10"/>
      </patternFill>
    </fill>
    <fill>
      <patternFill patternType="solid">
        <fgColor indexed="47"/>
        <bgColor indexed="42"/>
      </patternFill>
    </fill>
    <fill>
      <patternFill patternType="solid">
        <fgColor theme="0" tint="-0.249977111117893"/>
        <bgColor indexed="64"/>
      </patternFill>
    </fill>
    <fill>
      <patternFill patternType="solid">
        <fgColor theme="0"/>
        <bgColor indexed="26"/>
      </patternFill>
    </fill>
    <fill>
      <patternFill patternType="solid">
        <fgColor theme="0"/>
        <bgColor indexed="64"/>
      </patternFill>
    </fill>
    <fill>
      <patternFill patternType="solid">
        <fgColor theme="3" tint="0.59999389629810485"/>
        <bgColor indexed="22"/>
      </patternFill>
    </fill>
    <fill>
      <patternFill patternType="solid">
        <fgColor theme="0" tint="-0.49998474074526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249977111117893"/>
        <bgColor indexed="44"/>
      </patternFill>
    </fill>
    <fill>
      <patternFill patternType="solid">
        <fgColor theme="9" tint="0.79998168889431442"/>
        <bgColor indexed="44"/>
      </patternFill>
    </fill>
    <fill>
      <patternFill patternType="solid">
        <fgColor theme="0" tint="-0.249977111117893"/>
        <bgColor indexed="42"/>
      </patternFill>
    </fill>
    <fill>
      <patternFill patternType="solid">
        <fgColor theme="9" tint="0.79998168889431442"/>
        <bgColor indexed="42"/>
      </patternFill>
    </fill>
    <fill>
      <patternFill patternType="solid">
        <fgColor theme="0" tint="-0.249977111117893"/>
        <bgColor indexed="26"/>
      </patternFill>
    </fill>
    <fill>
      <patternFill patternType="solid">
        <fgColor theme="0"/>
        <bgColor indexed="4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s>
  <borders count="361">
    <border>
      <left/>
      <right/>
      <top/>
      <bottom/>
      <diagonal/>
    </border>
    <border>
      <left/>
      <right style="thick">
        <color indexed="8"/>
      </right>
      <top/>
      <bottom/>
      <diagonal/>
    </border>
    <border>
      <left/>
      <right/>
      <top/>
      <bottom style="thick">
        <color indexed="8"/>
      </bottom>
      <diagonal/>
    </border>
    <border>
      <left/>
      <right style="thick">
        <color indexed="8"/>
      </right>
      <top/>
      <bottom style="thick">
        <color indexed="8"/>
      </bottom>
      <diagonal/>
    </border>
    <border>
      <left style="medium">
        <color indexed="8"/>
      </left>
      <right/>
      <top style="medium">
        <color indexed="8"/>
      </top>
      <bottom/>
      <diagonal/>
    </border>
    <border>
      <left/>
      <right/>
      <top style="medium">
        <color indexed="8"/>
      </top>
      <bottom/>
      <diagonal/>
    </border>
    <border>
      <left style="thin">
        <color indexed="8"/>
      </left>
      <right style="thick">
        <color indexed="8"/>
      </right>
      <top style="thick">
        <color indexed="8"/>
      </top>
      <bottom/>
      <diagonal/>
    </border>
    <border>
      <left style="medium">
        <color indexed="8"/>
      </left>
      <right/>
      <top/>
      <bottom style="medium">
        <color indexed="8"/>
      </bottom>
      <diagonal/>
    </border>
    <border>
      <left/>
      <right/>
      <top/>
      <bottom style="medium">
        <color indexed="8"/>
      </bottom>
      <diagonal/>
    </border>
    <border>
      <left style="thin">
        <color indexed="8"/>
      </left>
      <right style="thick">
        <color indexed="8"/>
      </right>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diagonal/>
    </border>
    <border>
      <left style="thick">
        <color indexed="8"/>
      </left>
      <right/>
      <top/>
      <bottom style="thick">
        <color indexed="8"/>
      </bottom>
      <diagonal/>
    </border>
    <border>
      <left style="thick">
        <color indexed="8"/>
      </left>
      <right/>
      <top style="thick">
        <color indexed="8"/>
      </top>
      <bottom style="thick">
        <color indexed="8"/>
      </bottom>
      <diagonal/>
    </border>
    <border>
      <left style="medium">
        <color indexed="8"/>
      </left>
      <right/>
      <top style="thick">
        <color indexed="8"/>
      </top>
      <bottom style="thick">
        <color indexed="8"/>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right style="thick">
        <color indexed="8"/>
      </right>
      <top style="thick">
        <color indexed="8"/>
      </top>
      <bottom style="thick">
        <color indexed="8"/>
      </bottom>
      <diagonal/>
    </border>
    <border>
      <left/>
      <right/>
      <top style="thick">
        <color indexed="8"/>
      </top>
      <bottom/>
      <diagonal/>
    </border>
    <border>
      <left style="medium">
        <color indexed="8"/>
      </left>
      <right/>
      <top style="thick">
        <color indexed="8"/>
      </top>
      <bottom/>
      <diagonal/>
    </border>
    <border>
      <left/>
      <right style="medium">
        <color indexed="8"/>
      </right>
      <top style="thick">
        <color indexed="8"/>
      </top>
      <bottom/>
      <diagonal/>
    </border>
    <border>
      <left style="thin">
        <color indexed="8"/>
      </left>
      <right style="thick">
        <color indexed="8"/>
      </right>
      <top/>
      <bottom/>
      <diagonal/>
    </border>
    <border>
      <left style="thin">
        <color indexed="8"/>
      </left>
      <right/>
      <top/>
      <bottom/>
      <diagonal/>
    </border>
    <border>
      <left/>
      <right style="thin">
        <color indexed="8"/>
      </right>
      <top/>
      <bottom/>
      <diagonal/>
    </border>
    <border>
      <left/>
      <right style="thin">
        <color indexed="8"/>
      </right>
      <top style="thick">
        <color indexed="8"/>
      </top>
      <bottom/>
      <diagonal/>
    </border>
    <border>
      <left/>
      <right/>
      <top style="thin">
        <color indexed="8"/>
      </top>
      <bottom style="thin">
        <color indexed="8"/>
      </bottom>
      <diagonal/>
    </border>
    <border>
      <left style="medium">
        <color indexed="8"/>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thin">
        <color indexed="8"/>
      </top>
      <bottom style="double">
        <color indexed="8"/>
      </bottom>
      <diagonal/>
    </border>
    <border>
      <left style="thick">
        <color indexed="8"/>
      </left>
      <right style="medium">
        <color indexed="8"/>
      </right>
      <top style="thin">
        <color indexed="8"/>
      </top>
      <bottom/>
      <diagonal/>
    </border>
    <border>
      <left style="medium">
        <color indexed="8"/>
      </left>
      <right/>
      <top style="thin">
        <color indexed="8"/>
      </top>
      <bottom/>
      <diagonal/>
    </border>
    <border>
      <left/>
      <right style="medium">
        <color indexed="8"/>
      </right>
      <top style="thin">
        <color indexed="8"/>
      </top>
      <bottom/>
      <diagonal/>
    </border>
    <border>
      <left style="thick">
        <color indexed="8"/>
      </left>
      <right/>
      <top/>
      <bottom style="thin">
        <color indexed="8"/>
      </bottom>
      <diagonal/>
    </border>
    <border>
      <left style="medium">
        <color indexed="8"/>
      </left>
      <right/>
      <top style="thin">
        <color indexed="8"/>
      </top>
      <bottom style="thin">
        <color indexed="8"/>
      </bottom>
      <diagonal/>
    </border>
    <border>
      <left/>
      <right/>
      <top/>
      <bottom style="thin">
        <color indexed="8"/>
      </bottom>
      <diagonal/>
    </border>
    <border>
      <left/>
      <right style="medium">
        <color indexed="8"/>
      </right>
      <top style="thin">
        <color indexed="8"/>
      </top>
      <bottom style="thin">
        <color indexed="8"/>
      </bottom>
      <diagonal/>
    </border>
    <border>
      <left style="thick">
        <color indexed="8"/>
      </left>
      <right/>
      <top style="medium">
        <color indexed="8"/>
      </top>
      <bottom style="thick">
        <color indexed="8"/>
      </bottom>
      <diagonal/>
    </border>
    <border>
      <left style="medium">
        <color indexed="8"/>
      </left>
      <right/>
      <top style="medium">
        <color indexed="8"/>
      </top>
      <bottom style="thick">
        <color indexed="8"/>
      </bottom>
      <diagonal/>
    </border>
    <border>
      <left/>
      <right/>
      <top style="medium">
        <color indexed="8"/>
      </top>
      <bottom style="thick">
        <color indexed="8"/>
      </bottom>
      <diagonal/>
    </border>
    <border>
      <left/>
      <right style="medium">
        <color indexed="8"/>
      </right>
      <top style="medium">
        <color indexed="8"/>
      </top>
      <bottom style="thick">
        <color indexed="8"/>
      </bottom>
      <diagonal/>
    </border>
    <border>
      <left style="thick">
        <color indexed="8"/>
      </left>
      <right style="medium">
        <color indexed="8"/>
      </right>
      <top/>
      <bottom/>
      <diagonal/>
    </border>
    <border>
      <left style="thick">
        <color indexed="8"/>
      </left>
      <right style="medium">
        <color indexed="8"/>
      </right>
      <top style="medium">
        <color indexed="8"/>
      </top>
      <bottom/>
      <diagonal/>
    </border>
    <border>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right style="medium">
        <color indexed="8"/>
      </right>
      <top/>
      <bottom style="medium">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style="thick">
        <color auto="1"/>
      </top>
      <bottom/>
      <diagonal/>
    </border>
    <border>
      <left/>
      <right style="medium">
        <color auto="1"/>
      </right>
      <top/>
      <bottom style="thick">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bottom style="thin">
        <color auto="1"/>
      </bottom>
      <diagonal/>
    </border>
    <border>
      <left style="thick">
        <color auto="1"/>
      </left>
      <right style="thick">
        <color auto="1"/>
      </right>
      <top style="thin">
        <color auto="1"/>
      </top>
      <bottom/>
      <diagonal/>
    </border>
    <border>
      <left/>
      <right style="thick">
        <color indexed="8"/>
      </right>
      <top/>
      <bottom style="thick">
        <color auto="1"/>
      </bottom>
      <diagonal/>
    </border>
    <border>
      <left style="thick">
        <color indexed="8"/>
      </left>
      <right style="thin">
        <color indexed="8"/>
      </right>
      <top style="thick">
        <color indexed="8"/>
      </top>
      <bottom/>
      <diagonal/>
    </border>
    <border>
      <left style="thick">
        <color indexed="8"/>
      </left>
      <right style="thin">
        <color indexed="8"/>
      </right>
      <top/>
      <bottom style="thick">
        <color indexed="8"/>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n">
        <color indexed="8"/>
      </bottom>
      <diagonal/>
    </border>
    <border>
      <left/>
      <right style="thick">
        <color indexed="64"/>
      </right>
      <top/>
      <bottom style="thick">
        <color indexed="64"/>
      </bottom>
      <diagonal/>
    </border>
    <border>
      <left/>
      <right/>
      <top style="medium">
        <color indexed="64"/>
      </top>
      <bottom/>
      <diagonal/>
    </border>
    <border>
      <left style="thin">
        <color auto="1"/>
      </left>
      <right/>
      <top/>
      <bottom/>
      <diagonal/>
    </border>
    <border>
      <left/>
      <right style="thin">
        <color auto="1"/>
      </right>
      <top/>
      <bottom/>
      <diagonal/>
    </border>
    <border>
      <left/>
      <right/>
      <top style="thick">
        <color auto="1"/>
      </top>
      <bottom style="thin">
        <color auto="1"/>
      </bottom>
      <diagonal/>
    </border>
    <border>
      <left/>
      <right style="thick">
        <color auto="1"/>
      </right>
      <top style="thick">
        <color auto="1"/>
      </top>
      <bottom style="thin">
        <color auto="1"/>
      </bottom>
      <diagonal/>
    </border>
    <border>
      <left/>
      <right/>
      <top style="thin">
        <color indexed="64"/>
      </top>
      <bottom style="double">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double">
        <color indexed="8"/>
      </bottom>
      <diagonal/>
    </border>
    <border>
      <left/>
      <right style="thick">
        <color indexed="64"/>
      </right>
      <top style="double">
        <color indexed="8"/>
      </top>
      <bottom style="thick">
        <color indexed="64"/>
      </bottom>
      <diagonal/>
    </border>
    <border>
      <left/>
      <right style="thick">
        <color indexed="64"/>
      </right>
      <top style="thin">
        <color indexed="8"/>
      </top>
      <bottom style="thin">
        <color indexed="8"/>
      </bottom>
      <diagonal/>
    </border>
    <border>
      <left/>
      <right style="thick">
        <color indexed="64"/>
      </right>
      <top style="thin">
        <color indexed="8"/>
      </top>
      <bottom style="double">
        <color indexed="8"/>
      </bottom>
      <diagonal/>
    </border>
    <border>
      <left/>
      <right style="thick">
        <color auto="1"/>
      </right>
      <top/>
      <bottom style="medium">
        <color indexed="64"/>
      </bottom>
      <diagonal/>
    </border>
    <border>
      <left style="medium">
        <color auto="1"/>
      </left>
      <right style="thin">
        <color auto="1"/>
      </right>
      <top/>
      <bottom/>
      <diagonal/>
    </border>
    <border>
      <left style="medium">
        <color auto="1"/>
      </left>
      <right style="thin">
        <color auto="1"/>
      </right>
      <top/>
      <bottom style="thick">
        <color auto="1"/>
      </bottom>
      <diagonal/>
    </border>
    <border>
      <left/>
      <right style="medium">
        <color auto="1"/>
      </right>
      <top/>
      <bottom/>
      <diagonal/>
    </border>
    <border>
      <left style="thick">
        <color auto="1"/>
      </left>
      <right/>
      <top/>
      <bottom style="medium">
        <color auto="1"/>
      </bottom>
      <diagonal/>
    </border>
    <border>
      <left/>
      <right style="medium">
        <color auto="1"/>
      </right>
      <top/>
      <bottom style="thin">
        <color auto="1"/>
      </bottom>
      <diagonal/>
    </border>
    <border>
      <left/>
      <right style="thick">
        <color auto="1"/>
      </right>
      <top/>
      <bottom style="thin">
        <color auto="1"/>
      </bottom>
      <diagonal/>
    </border>
    <border>
      <left style="thin">
        <color indexed="64"/>
      </left>
      <right style="thick">
        <color indexed="8"/>
      </right>
      <top style="thick">
        <color indexed="8"/>
      </top>
      <bottom style="thick">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ck">
        <color auto="1"/>
      </right>
      <top style="thin">
        <color indexed="64"/>
      </top>
      <bottom/>
      <diagonal/>
    </border>
    <border>
      <left/>
      <right style="thick">
        <color auto="1"/>
      </right>
      <top style="thin">
        <color indexed="64"/>
      </top>
      <bottom style="medium">
        <color auto="1"/>
      </bottom>
      <diagonal/>
    </border>
    <border>
      <left style="thin">
        <color indexed="64"/>
      </left>
      <right style="thin">
        <color auto="1"/>
      </right>
      <top/>
      <bottom/>
      <diagonal/>
    </border>
    <border>
      <left/>
      <right style="thick">
        <color indexed="64"/>
      </right>
      <top/>
      <bottom/>
      <diagonal/>
    </border>
    <border>
      <left/>
      <right/>
      <top style="thin">
        <color indexed="64"/>
      </top>
      <bottom/>
      <diagonal/>
    </border>
    <border>
      <left/>
      <right style="thick">
        <color indexed="64"/>
      </right>
      <top style="thin">
        <color indexed="64"/>
      </top>
      <bottom/>
      <diagonal/>
    </border>
    <border>
      <left/>
      <right style="thick">
        <color indexed="64"/>
      </right>
      <top style="thin">
        <color indexed="8"/>
      </top>
      <bottom style="thin">
        <color indexed="8"/>
      </bottom>
      <diagonal/>
    </border>
    <border>
      <left/>
      <right/>
      <top/>
      <bottom style="medium">
        <color indexed="64"/>
      </bottom>
      <diagonal/>
    </border>
    <border>
      <left/>
      <right style="thick">
        <color auto="1"/>
      </right>
      <top/>
      <bottom style="medium">
        <color auto="1"/>
      </bottom>
      <diagonal/>
    </border>
    <border>
      <left/>
      <right/>
      <top style="thin">
        <color indexed="64"/>
      </top>
      <bottom/>
      <diagonal/>
    </border>
    <border>
      <left/>
      <right/>
      <top style="thin">
        <color indexed="8"/>
      </top>
      <bottom style="thick">
        <color indexed="64"/>
      </bottom>
      <diagonal/>
    </border>
    <border>
      <left/>
      <right style="thick">
        <color auto="1"/>
      </right>
      <top style="thin">
        <color indexed="8"/>
      </top>
      <bottom style="thick">
        <color indexed="64"/>
      </bottom>
      <diagonal/>
    </border>
    <border>
      <left/>
      <right/>
      <top style="thin">
        <color indexed="8"/>
      </top>
      <bottom/>
      <diagonal/>
    </border>
    <border>
      <left/>
      <right style="thick">
        <color indexed="8"/>
      </right>
      <top style="thin">
        <color indexed="8"/>
      </top>
      <bottom/>
      <diagonal/>
    </border>
    <border>
      <left/>
      <right style="thick">
        <color indexed="8"/>
      </right>
      <top/>
      <bottom/>
      <diagonal/>
    </border>
    <border>
      <left/>
      <right style="thick">
        <color indexed="8"/>
      </right>
      <top/>
      <bottom style="double">
        <color indexed="8"/>
      </bottom>
      <diagonal/>
    </border>
    <border>
      <left/>
      <right style="thick">
        <color auto="1"/>
      </right>
      <top/>
      <bottom/>
      <diagonal/>
    </border>
    <border>
      <left/>
      <right/>
      <top style="thin">
        <color auto="1"/>
      </top>
      <bottom style="medium">
        <color auto="1"/>
      </bottom>
      <diagonal/>
    </border>
    <border>
      <left style="thin">
        <color indexed="64"/>
      </left>
      <right/>
      <top style="thin">
        <color auto="1"/>
      </top>
      <bottom style="medium">
        <color auto="1"/>
      </bottom>
      <diagonal/>
    </border>
    <border>
      <left/>
      <right style="thin">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thick">
        <color auto="1"/>
      </left>
      <right/>
      <top style="thick">
        <color auto="1"/>
      </top>
      <bottom style="thin">
        <color auto="1"/>
      </bottom>
      <diagonal/>
    </border>
    <border>
      <left/>
      <right style="medium">
        <color indexed="8"/>
      </right>
      <top/>
      <bottom/>
      <diagonal/>
    </border>
    <border>
      <left style="thick">
        <color indexed="8"/>
      </left>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bottom style="medium">
        <color indexed="8"/>
      </bottom>
      <diagonal/>
    </border>
    <border>
      <left style="thick">
        <color indexed="8"/>
      </left>
      <right style="medium">
        <color indexed="8"/>
      </right>
      <top style="thin">
        <color indexed="64"/>
      </top>
      <bottom style="medium">
        <color indexed="8"/>
      </bottom>
      <diagonal/>
    </border>
    <border>
      <left style="thick">
        <color auto="1"/>
      </left>
      <right/>
      <top style="thin">
        <color auto="1"/>
      </top>
      <bottom style="medium">
        <color auto="1"/>
      </bottom>
      <diagonal/>
    </border>
    <border>
      <left style="thick">
        <color auto="1"/>
      </left>
      <right/>
      <top style="medium">
        <color auto="1"/>
      </top>
      <bottom/>
      <diagonal/>
    </border>
    <border>
      <left style="thin">
        <color indexed="64"/>
      </left>
      <right style="thin">
        <color auto="1"/>
      </right>
      <top style="medium">
        <color auto="1"/>
      </top>
      <bottom/>
      <diagonal/>
    </border>
    <border>
      <left style="thin">
        <color auto="1"/>
      </left>
      <right/>
      <top style="medium">
        <color auto="1"/>
      </top>
      <bottom/>
      <diagonal/>
    </border>
    <border>
      <left/>
      <right/>
      <top style="medium">
        <color indexed="64"/>
      </top>
      <bottom/>
      <diagonal/>
    </border>
    <border>
      <left/>
      <right style="thin">
        <color auto="1"/>
      </right>
      <top style="medium">
        <color auto="1"/>
      </top>
      <bottom/>
      <diagonal/>
    </border>
    <border>
      <left/>
      <right style="thick">
        <color auto="1"/>
      </right>
      <top style="medium">
        <color auto="1"/>
      </top>
      <bottom/>
      <diagonal/>
    </border>
    <border>
      <left style="thick">
        <color auto="1"/>
      </left>
      <right/>
      <top style="medium">
        <color auto="1"/>
      </top>
      <bottom style="thick">
        <color auto="1"/>
      </bottom>
      <diagonal/>
    </border>
    <border>
      <left style="thin">
        <color indexed="64"/>
      </left>
      <right style="thin">
        <color auto="1"/>
      </right>
      <top style="medium">
        <color auto="1"/>
      </top>
      <bottom style="thick">
        <color auto="1"/>
      </bottom>
      <diagonal/>
    </border>
    <border>
      <left style="thin">
        <color auto="1"/>
      </left>
      <right/>
      <top style="medium">
        <color auto="1"/>
      </top>
      <bottom style="thick">
        <color auto="1"/>
      </bottom>
      <diagonal/>
    </border>
    <border>
      <left/>
      <right/>
      <top style="medium">
        <color indexed="64"/>
      </top>
      <bottom style="thick">
        <color auto="1"/>
      </bottom>
      <diagonal/>
    </border>
    <border>
      <left/>
      <right style="thin">
        <color auto="1"/>
      </right>
      <top style="medium">
        <color auto="1"/>
      </top>
      <bottom style="thick">
        <color auto="1"/>
      </bottom>
      <diagonal/>
    </border>
    <border>
      <left/>
      <right style="thick">
        <color auto="1"/>
      </right>
      <top style="medium">
        <color auto="1"/>
      </top>
      <bottom style="thick">
        <color auto="1"/>
      </bottom>
      <diagonal/>
    </border>
    <border>
      <left style="thin">
        <color indexed="64"/>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8"/>
      </top>
      <bottom/>
      <diagonal/>
    </border>
    <border>
      <left/>
      <right style="thick">
        <color indexed="64"/>
      </right>
      <top style="thin">
        <color indexed="8"/>
      </top>
      <bottom/>
      <diagonal/>
    </border>
    <border>
      <left/>
      <right/>
      <top style="thin">
        <color indexed="8"/>
      </top>
      <bottom style="thin">
        <color indexed="8"/>
      </bottom>
      <diagonal/>
    </border>
    <border>
      <left/>
      <right/>
      <top style="thin">
        <color indexed="64"/>
      </top>
      <bottom/>
      <diagonal/>
    </border>
    <border>
      <left/>
      <right/>
      <top style="medium">
        <color indexed="8"/>
      </top>
      <bottom/>
      <diagonal/>
    </border>
    <border>
      <left/>
      <right/>
      <top/>
      <bottom style="thick">
        <color indexed="8"/>
      </bottom>
      <diagonal/>
    </border>
    <border>
      <left style="thin">
        <color indexed="8"/>
      </left>
      <right/>
      <top/>
      <bottom style="thick">
        <color indexed="8"/>
      </bottom>
      <diagonal/>
    </border>
    <border>
      <left/>
      <right style="thin">
        <color indexed="8"/>
      </right>
      <top/>
      <bottom style="thick">
        <color indexed="8"/>
      </bottom>
      <diagonal/>
    </border>
    <border>
      <left/>
      <right style="thick">
        <color indexed="8"/>
      </right>
      <top style="medium">
        <color indexed="8"/>
      </top>
      <bottom/>
      <diagonal/>
    </border>
    <border>
      <left/>
      <right/>
      <top style="thick">
        <color indexed="8"/>
      </top>
      <bottom style="medium">
        <color indexed="8"/>
      </bottom>
      <diagonal/>
    </border>
    <border>
      <left/>
      <right/>
      <top style="medium">
        <color indexed="8"/>
      </top>
      <bottom style="thick">
        <color indexed="8"/>
      </bottom>
      <diagonal/>
    </border>
    <border>
      <left/>
      <right/>
      <top style="thin">
        <color indexed="8"/>
      </top>
      <bottom style="thin">
        <color indexed="8"/>
      </bottom>
      <diagonal/>
    </border>
    <border>
      <left/>
      <right/>
      <top style="thin">
        <color indexed="8"/>
      </top>
      <bottom style="medium">
        <color indexed="8"/>
      </bottom>
      <diagonal/>
    </border>
    <border>
      <left/>
      <right style="thick">
        <color indexed="8"/>
      </right>
      <top style="medium">
        <color indexed="8"/>
      </top>
      <bottom style="thick">
        <color indexed="8"/>
      </bottom>
      <diagonal/>
    </border>
    <border>
      <left style="thick">
        <color indexed="8"/>
      </left>
      <right/>
      <top style="thin">
        <color indexed="8"/>
      </top>
      <bottom/>
      <diagonal/>
    </border>
    <border>
      <left style="thick">
        <color indexed="8"/>
      </left>
      <right/>
      <top/>
      <bottom style="thick">
        <color indexed="8"/>
      </bottom>
      <diagonal/>
    </border>
    <border>
      <left/>
      <right style="thick">
        <color indexed="8"/>
      </right>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medium">
        <color indexed="8"/>
      </bottom>
      <diagonal/>
    </border>
    <border>
      <left/>
      <right style="thick">
        <color indexed="8"/>
      </right>
      <top style="thin">
        <color auto="1"/>
      </top>
      <bottom/>
      <diagonal/>
    </border>
    <border>
      <left/>
      <right style="thick">
        <color indexed="8"/>
      </right>
      <top style="thin">
        <color indexed="64"/>
      </top>
      <bottom style="thin">
        <color indexed="8"/>
      </bottom>
      <diagonal/>
    </border>
    <border>
      <left/>
      <right style="thick">
        <color indexed="8"/>
      </right>
      <top style="thin">
        <color indexed="64"/>
      </top>
      <bottom style="medium">
        <color indexed="8"/>
      </bottom>
      <diagonal/>
    </border>
    <border>
      <left style="medium">
        <color indexed="8"/>
      </left>
      <right/>
      <top/>
      <bottom style="thick">
        <color indexed="8"/>
      </bottom>
      <diagonal/>
    </border>
    <border>
      <left/>
      <right style="medium">
        <color indexed="8"/>
      </right>
      <top/>
      <bottom style="thick">
        <color indexed="8"/>
      </bottom>
      <diagonal/>
    </border>
    <border>
      <left/>
      <right style="thick">
        <color indexed="64"/>
      </right>
      <top style="thin">
        <color indexed="64"/>
      </top>
      <bottom style="double">
        <color indexed="64"/>
      </bottom>
      <diagonal/>
    </border>
    <border>
      <left style="medium">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ck">
        <color auto="1"/>
      </right>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ck">
        <color indexed="8"/>
      </right>
      <top style="thin">
        <color indexed="8"/>
      </top>
      <bottom/>
      <diagonal/>
    </border>
    <border>
      <left/>
      <right style="thick">
        <color indexed="64"/>
      </right>
      <top style="thin">
        <color indexed="8"/>
      </top>
      <bottom/>
      <diagonal/>
    </border>
    <border>
      <left style="thick">
        <color auto="1"/>
      </left>
      <right/>
      <top/>
      <bottom style="thick">
        <color auto="1"/>
      </bottom>
      <diagonal/>
    </border>
    <border>
      <left/>
      <right/>
      <top/>
      <bottom style="thick">
        <color auto="1"/>
      </bottom>
      <diagonal/>
    </border>
    <border>
      <left style="thick">
        <color indexed="8"/>
      </left>
      <right/>
      <top style="medium">
        <color indexed="8"/>
      </top>
      <bottom style="thick">
        <color indexed="8"/>
      </bottom>
      <diagonal/>
    </border>
    <border>
      <left style="medium">
        <color indexed="8"/>
      </left>
      <right/>
      <top style="medium">
        <color indexed="8"/>
      </top>
      <bottom style="thick">
        <color indexed="8"/>
      </bottom>
      <diagonal/>
    </border>
    <border>
      <left/>
      <right/>
      <top style="medium">
        <color indexed="8"/>
      </top>
      <bottom style="thick">
        <color indexed="8"/>
      </bottom>
      <diagonal/>
    </border>
    <border>
      <left/>
      <right style="medium">
        <color indexed="8"/>
      </right>
      <top style="medium">
        <color indexed="8"/>
      </top>
      <bottom style="thick">
        <color indexed="8"/>
      </bottom>
      <diagonal/>
    </border>
    <border>
      <left/>
      <right style="thick">
        <color indexed="8"/>
      </right>
      <top style="medium">
        <color indexed="8"/>
      </top>
      <bottom style="thick">
        <color indexed="8"/>
      </bottom>
      <diagonal/>
    </border>
    <border>
      <left style="thick">
        <color indexed="8"/>
      </left>
      <right/>
      <top style="thin">
        <color indexed="64"/>
      </top>
      <bottom/>
      <diagonal/>
    </border>
    <border>
      <left style="medium">
        <color indexed="8"/>
      </left>
      <right/>
      <top style="thin">
        <color indexed="64"/>
      </top>
      <bottom/>
      <diagonal/>
    </border>
    <border>
      <left/>
      <right style="medium">
        <color indexed="8"/>
      </right>
      <top style="thin">
        <color indexed="64"/>
      </top>
      <bottom/>
      <diagonal/>
    </border>
    <border>
      <left/>
      <right style="thick">
        <color indexed="8"/>
      </right>
      <top style="thin">
        <color indexed="64"/>
      </top>
      <bottom/>
      <diagonal/>
    </border>
    <border>
      <left style="thick">
        <color indexed="8"/>
      </left>
      <right style="thick">
        <color indexed="8"/>
      </right>
      <top style="thick">
        <color indexed="8"/>
      </top>
      <bottom/>
      <diagonal/>
    </border>
    <border>
      <left style="thick">
        <color indexed="8"/>
      </left>
      <right style="thick">
        <color indexed="8"/>
      </right>
      <top/>
      <bottom style="thick">
        <color indexed="8"/>
      </bottom>
      <diagonal/>
    </border>
    <border>
      <left/>
      <right/>
      <top style="medium">
        <color indexed="8"/>
      </top>
      <bottom/>
      <diagonal/>
    </border>
    <border>
      <left/>
      <right/>
      <top/>
      <bottom style="medium">
        <color indexed="8"/>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style="thin">
        <color indexed="64"/>
      </top>
      <bottom style="double">
        <color indexed="64"/>
      </bottom>
      <diagonal/>
    </border>
    <border>
      <left/>
      <right style="thin">
        <color auto="1"/>
      </right>
      <top style="thin">
        <color indexed="64"/>
      </top>
      <bottom style="double">
        <color indexed="64"/>
      </bottom>
      <diagonal/>
    </border>
    <border>
      <left/>
      <right style="thin">
        <color auto="1"/>
      </right>
      <top/>
      <bottom style="thick">
        <color auto="1"/>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thick">
        <color auto="1"/>
      </right>
      <top style="thin">
        <color indexed="64"/>
      </top>
      <bottom style="thin">
        <color indexed="64"/>
      </bottom>
      <diagonal/>
    </border>
    <border>
      <left/>
      <right style="thick">
        <color auto="1"/>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ck">
        <color auto="1"/>
      </right>
      <top style="medium">
        <color indexed="64"/>
      </top>
      <bottom/>
      <diagonal/>
    </border>
    <border>
      <left style="medium">
        <color auto="1"/>
      </left>
      <right/>
      <top/>
      <bottom style="medium">
        <color auto="1"/>
      </bottom>
      <diagonal/>
    </border>
    <border>
      <left style="thick">
        <color auto="1"/>
      </left>
      <right style="medium">
        <color indexed="64"/>
      </right>
      <top style="medium">
        <color auto="1"/>
      </top>
      <bottom/>
      <diagonal/>
    </border>
    <border>
      <left style="thick">
        <color auto="1"/>
      </left>
      <right style="medium">
        <color indexed="64"/>
      </right>
      <top/>
      <bottom/>
      <diagonal/>
    </border>
    <border>
      <left style="thick">
        <color auto="1"/>
      </left>
      <right style="medium">
        <color indexed="64"/>
      </right>
      <top/>
      <bottom style="medium">
        <color auto="1"/>
      </bottom>
      <diagonal/>
    </border>
    <border>
      <left/>
      <right/>
      <top style="medium">
        <color auto="1"/>
      </top>
      <bottom/>
      <diagonal/>
    </border>
    <border>
      <left/>
      <right style="medium">
        <color auto="1"/>
      </right>
      <top style="medium">
        <color auto="1"/>
      </top>
      <bottom/>
      <diagonal/>
    </border>
    <border>
      <left/>
      <right style="thick">
        <color indexed="64"/>
      </right>
      <top style="thin">
        <color indexed="8"/>
      </top>
      <bottom/>
      <diagonal/>
    </border>
    <border>
      <left/>
      <right/>
      <top style="thin">
        <color indexed="64"/>
      </top>
      <bottom/>
      <diagonal/>
    </border>
    <border>
      <left/>
      <right/>
      <top style="thin">
        <color indexed="64"/>
      </top>
      <bottom/>
      <diagonal/>
    </border>
    <border>
      <left/>
      <right/>
      <top style="thin">
        <color indexed="64"/>
      </top>
      <bottom/>
      <diagonal/>
    </border>
    <border>
      <left/>
      <right style="thick">
        <color auto="1"/>
      </right>
      <top style="thin">
        <color indexed="64"/>
      </top>
      <bottom style="double">
        <color indexed="64"/>
      </bottom>
      <diagonal/>
    </border>
    <border>
      <left/>
      <right style="thick">
        <color indexed="64"/>
      </right>
      <top style="thin">
        <color indexed="8"/>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bottom style="medium">
        <color indexed="8"/>
      </bottom>
      <diagonal/>
    </border>
    <border>
      <left/>
      <right/>
      <top/>
      <bottom style="medium">
        <color indexed="8"/>
      </bottom>
      <diagonal/>
    </border>
    <border>
      <left style="thick">
        <color auto="1"/>
      </left>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auto="1"/>
      </left>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style="thin">
        <color indexed="8"/>
      </left>
      <right style="thick">
        <color indexed="8"/>
      </right>
      <top style="medium">
        <color indexed="8"/>
      </top>
      <bottom/>
      <diagonal/>
    </border>
    <border>
      <left style="thick">
        <color auto="1"/>
      </left>
      <right/>
      <top style="dashed">
        <color indexed="8"/>
      </top>
      <bottom/>
      <diagonal/>
    </border>
    <border>
      <left style="thick">
        <color auto="1"/>
      </left>
      <right/>
      <top/>
      <bottom style="thick">
        <color indexed="8"/>
      </bottom>
      <diagonal/>
    </border>
    <border>
      <left style="thick">
        <color auto="1"/>
      </left>
      <right/>
      <top style="thick">
        <color indexed="8"/>
      </top>
      <bottom style="thick">
        <color indexed="8"/>
      </bottom>
      <diagonal/>
    </border>
    <border>
      <left style="thick">
        <color auto="1"/>
      </left>
      <right/>
      <top style="thick">
        <color indexed="8"/>
      </top>
      <bottom style="medium">
        <color indexed="8"/>
      </bottom>
      <diagonal/>
    </border>
    <border>
      <left style="thick">
        <color auto="1"/>
      </left>
      <right style="thin">
        <color indexed="8"/>
      </right>
      <top/>
      <bottom/>
      <diagonal/>
    </border>
    <border>
      <left style="thin">
        <color indexed="8"/>
      </left>
      <right style="thick">
        <color indexed="8"/>
      </right>
      <top/>
      <bottom style="thick">
        <color indexed="8"/>
      </bottom>
      <diagonal/>
    </border>
    <border>
      <left/>
      <right style="thick">
        <color indexed="8"/>
      </right>
      <top style="thick">
        <color auto="1"/>
      </top>
      <bottom/>
      <diagonal/>
    </border>
    <border>
      <left style="medium">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auto="1"/>
      </left>
      <right/>
      <top style="medium">
        <color indexed="8"/>
      </top>
      <bottom style="thin">
        <color indexed="8"/>
      </bottom>
      <diagonal/>
    </border>
    <border>
      <left/>
      <right style="thick">
        <color indexed="8"/>
      </right>
      <top style="medium">
        <color indexed="8"/>
      </top>
      <bottom style="thin">
        <color indexed="8"/>
      </bottom>
      <diagonal/>
    </border>
    <border>
      <left style="medium">
        <color auto="1"/>
      </left>
      <right/>
      <top/>
      <bottom style="thin">
        <color auto="1"/>
      </bottom>
      <diagonal/>
    </border>
    <border>
      <left/>
      <right style="thin">
        <color indexed="64"/>
      </right>
      <top/>
      <bottom style="thin">
        <color indexed="64"/>
      </bottom>
      <diagonal/>
    </border>
    <border>
      <left style="medium">
        <color indexed="8"/>
      </left>
      <right/>
      <top/>
      <bottom style="medium">
        <color indexed="8"/>
      </bottom>
      <diagonal/>
    </border>
    <border>
      <left/>
      <right style="medium">
        <color indexed="8"/>
      </right>
      <top/>
      <bottom style="medium">
        <color indexed="8"/>
      </bottom>
      <diagonal/>
    </border>
    <border>
      <left/>
      <right/>
      <top style="thick">
        <color auto="1"/>
      </top>
      <bottom style="medium">
        <color indexed="8"/>
      </bottom>
      <diagonal/>
    </border>
    <border>
      <left/>
      <right style="thick">
        <color indexed="8"/>
      </right>
      <top style="thick">
        <color auto="1"/>
      </top>
      <bottom style="medium">
        <color indexed="8"/>
      </bottom>
      <diagonal/>
    </border>
    <border>
      <left style="thick">
        <color auto="1"/>
      </left>
      <right/>
      <top style="thick">
        <color auto="1"/>
      </top>
      <bottom style="medium">
        <color indexed="8"/>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top style="thin">
        <color indexed="64"/>
      </top>
      <bottom/>
      <diagonal/>
    </border>
    <border>
      <left/>
      <right style="medium">
        <color indexed="64"/>
      </right>
      <top style="thin">
        <color indexed="64"/>
      </top>
      <bottom/>
      <diagonal/>
    </border>
    <border>
      <left/>
      <right style="thick">
        <color auto="1"/>
      </right>
      <top style="thin">
        <color indexed="64"/>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style="medium">
        <color indexed="64"/>
      </left>
      <right style="medium">
        <color indexed="64"/>
      </right>
      <top/>
      <bottom style="medium">
        <color auto="1"/>
      </bottom>
      <diagonal/>
    </border>
    <border>
      <left style="thick">
        <color auto="1"/>
      </left>
      <right/>
      <top style="thin">
        <color auto="1"/>
      </top>
      <bottom style="thin">
        <color auto="1"/>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thick">
        <color auto="1"/>
      </left>
      <right/>
      <top style="medium">
        <color auto="1"/>
      </top>
      <bottom style="thin">
        <color indexed="64"/>
      </bottom>
      <diagonal/>
    </border>
    <border>
      <left/>
      <right/>
      <top style="medium">
        <color auto="1"/>
      </top>
      <bottom style="thin">
        <color indexed="64"/>
      </bottom>
      <diagonal/>
    </border>
    <border>
      <left/>
      <right style="thick">
        <color auto="1"/>
      </right>
      <top style="medium">
        <color auto="1"/>
      </top>
      <bottom style="thin">
        <color indexed="64"/>
      </bottom>
      <diagonal/>
    </border>
    <border>
      <left style="medium">
        <color indexed="64"/>
      </left>
      <right style="medium">
        <color indexed="64"/>
      </right>
      <top/>
      <bottom style="thin">
        <color indexed="64"/>
      </bottom>
      <diagonal/>
    </border>
    <border>
      <left style="thick">
        <color auto="1"/>
      </left>
      <right style="medium">
        <color indexed="64"/>
      </right>
      <top style="medium">
        <color auto="1"/>
      </top>
      <bottom style="thin">
        <color indexed="64"/>
      </bottom>
      <diagonal/>
    </border>
    <border>
      <left style="thick">
        <color indexed="8"/>
      </left>
      <right/>
      <top/>
      <bottom style="medium">
        <color indexed="8"/>
      </bottom>
      <diagonal/>
    </border>
    <border>
      <left/>
      <right style="thick">
        <color indexed="8"/>
      </right>
      <top/>
      <bottom style="medium">
        <color indexed="8"/>
      </bottom>
      <diagonal/>
    </border>
    <border>
      <left style="thick">
        <color indexed="8"/>
      </left>
      <right/>
      <top style="medium">
        <color indexed="8"/>
      </top>
      <bottom/>
      <diagonal/>
    </border>
    <border>
      <left/>
      <right style="thick">
        <color indexed="8"/>
      </right>
      <top style="medium">
        <color indexed="8"/>
      </top>
      <bottom/>
      <diagonal/>
    </border>
    <border>
      <left style="thick">
        <color indexed="8"/>
      </left>
      <right/>
      <top style="thick">
        <color indexed="8"/>
      </top>
      <bottom style="thin">
        <color indexed="8"/>
      </bottom>
      <diagonal/>
    </border>
    <border>
      <left/>
      <right style="thick">
        <color indexed="8"/>
      </right>
      <top style="thick">
        <color indexed="8"/>
      </top>
      <bottom style="thin">
        <color indexed="8"/>
      </bottom>
      <diagonal/>
    </border>
    <border>
      <left style="medium">
        <color indexed="64"/>
      </left>
      <right/>
      <top style="thin">
        <color auto="1"/>
      </top>
      <bottom style="thick">
        <color auto="1"/>
      </bottom>
      <diagonal/>
    </border>
    <border>
      <left/>
      <right/>
      <top style="thin">
        <color auto="1"/>
      </top>
      <bottom style="thick">
        <color auto="1"/>
      </bottom>
      <diagonal/>
    </border>
    <border>
      <left/>
      <right style="medium">
        <color indexed="64"/>
      </right>
      <top style="thin">
        <color auto="1"/>
      </top>
      <bottom style="thick">
        <color auto="1"/>
      </bottom>
      <diagonal/>
    </border>
    <border>
      <left/>
      <right style="thick">
        <color indexed="64"/>
      </right>
      <top/>
      <bottom style="thick">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indexed="8"/>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n">
        <color indexed="64"/>
      </top>
      <bottom/>
      <diagonal/>
    </border>
    <border>
      <left/>
      <right style="thick">
        <color auto="1"/>
      </right>
      <top style="thin">
        <color indexed="64"/>
      </top>
      <bottom/>
      <diagonal/>
    </border>
    <border>
      <left style="thick">
        <color auto="1"/>
      </left>
      <right/>
      <top style="thin">
        <color indexed="8"/>
      </top>
      <bottom/>
      <diagonal/>
    </border>
    <border>
      <left/>
      <right style="medium">
        <color auto="1"/>
      </right>
      <top style="thick">
        <color auto="1"/>
      </top>
      <bottom/>
      <diagonal/>
    </border>
    <border>
      <left style="medium">
        <color auto="1"/>
      </left>
      <right style="thin">
        <color auto="1"/>
      </right>
      <top style="thick">
        <color indexed="8"/>
      </top>
      <bottom/>
      <diagonal/>
    </border>
    <border>
      <left/>
      <right/>
      <top style="thick">
        <color indexed="8"/>
      </top>
      <bottom style="thin">
        <color indexed="8"/>
      </bottom>
      <diagonal/>
    </border>
    <border>
      <left style="medium">
        <color auto="1"/>
      </left>
      <right style="thin">
        <color auto="1"/>
      </right>
      <top/>
      <bottom style="thick">
        <color auto="1"/>
      </bottom>
      <diagonal/>
    </border>
    <border>
      <left/>
      <right/>
      <top style="thin">
        <color indexed="8"/>
      </top>
      <bottom style="thick">
        <color auto="1"/>
      </bottom>
      <diagonal/>
    </border>
    <border>
      <left style="medium">
        <color auto="1"/>
      </left>
      <right style="thin">
        <color auto="1"/>
      </right>
      <top style="thick">
        <color auto="1"/>
      </top>
      <bottom/>
      <diagonal/>
    </border>
    <border>
      <left/>
      <right style="medium">
        <color indexed="64"/>
      </right>
      <top/>
      <bottom/>
      <diagonal/>
    </border>
    <border>
      <left style="medium">
        <color auto="1"/>
      </left>
      <right style="thin">
        <color auto="1"/>
      </right>
      <top/>
      <bottom/>
      <diagonal/>
    </border>
    <border>
      <left style="thick">
        <color auto="1"/>
      </left>
      <right/>
      <top/>
      <bottom style="medium">
        <color auto="1"/>
      </bottom>
      <diagonal/>
    </border>
    <border>
      <left style="medium">
        <color auto="1"/>
      </left>
      <right style="thin">
        <color auto="1"/>
      </right>
      <top/>
      <bottom style="medium">
        <color auto="1"/>
      </bottom>
      <diagonal/>
    </border>
    <border>
      <left style="thick">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right/>
      <top style="medium">
        <color auto="1"/>
      </top>
      <bottom/>
      <diagonal/>
    </border>
    <border>
      <left/>
      <right style="thick">
        <color auto="1"/>
      </right>
      <top style="medium">
        <color auto="1"/>
      </top>
      <bottom/>
      <diagonal/>
    </border>
    <border>
      <left style="thin">
        <color indexed="64"/>
      </left>
      <right/>
      <top style="medium">
        <color auto="1"/>
      </top>
      <bottom/>
      <diagonal/>
    </border>
    <border>
      <left/>
      <right/>
      <top style="double">
        <color indexed="8"/>
      </top>
      <bottom/>
      <diagonal/>
    </border>
    <border>
      <left style="thin">
        <color indexed="8"/>
      </left>
      <right/>
      <top style="thick">
        <color auto="1"/>
      </top>
      <bottom/>
      <diagonal/>
    </border>
    <border>
      <left/>
      <right style="thin">
        <color indexed="8"/>
      </right>
      <top style="thick">
        <color auto="1"/>
      </top>
      <bottom/>
      <diagonal/>
    </border>
    <border>
      <left style="thin">
        <color indexed="8"/>
      </left>
      <right style="thick">
        <color indexed="8"/>
      </right>
      <top style="thick">
        <color auto="1"/>
      </top>
      <bottom/>
      <diagonal/>
    </border>
    <border>
      <left style="thick">
        <color indexed="8"/>
      </left>
      <right style="medium">
        <color indexed="8"/>
      </right>
      <top style="thin">
        <color indexed="8"/>
      </top>
      <bottom/>
      <diagonal/>
    </border>
    <border>
      <left style="medium">
        <color indexed="8"/>
      </left>
      <right/>
      <top style="thin">
        <color indexed="8"/>
      </top>
      <bottom/>
      <diagonal/>
    </border>
    <border>
      <left/>
      <right style="medium">
        <color indexed="8"/>
      </right>
      <top style="thin">
        <color indexed="8"/>
      </top>
      <bottom/>
      <diagonal/>
    </border>
    <border>
      <left/>
      <right style="thick">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style="thick">
        <color indexed="64"/>
      </right>
      <top style="thin">
        <color indexed="8"/>
      </top>
      <bottom style="thin">
        <color indexed="8"/>
      </bottom>
      <diagonal/>
    </border>
    <border>
      <left/>
      <right style="thick">
        <color auto="1"/>
      </right>
      <top style="thin">
        <color indexed="8"/>
      </top>
      <bottom/>
      <diagonal/>
    </border>
    <border>
      <left/>
      <right/>
      <top/>
      <bottom style="medium">
        <color indexed="64"/>
      </bottom>
      <diagonal/>
    </border>
    <border>
      <left/>
      <right/>
      <top/>
      <bottom style="thin">
        <color indexed="64"/>
      </bottom>
      <diagonal/>
    </border>
    <border>
      <left/>
      <right style="thick">
        <color auto="1"/>
      </right>
      <top/>
      <bottom style="thin">
        <color auto="1"/>
      </bottom>
      <diagonal/>
    </border>
    <border>
      <left/>
      <right/>
      <top/>
      <bottom style="double">
        <color indexed="64"/>
      </bottom>
      <diagonal/>
    </border>
    <border>
      <left/>
      <right style="thick">
        <color auto="1"/>
      </right>
      <top/>
      <bottom style="double">
        <color indexed="64"/>
      </bottom>
      <diagonal/>
    </border>
  </borders>
  <cellStyleXfs count="7">
    <xf numFmtId="0" fontId="0" fillId="0" borderId="0"/>
    <xf numFmtId="0" fontId="49" fillId="0" borderId="0"/>
    <xf numFmtId="0" fontId="12" fillId="0" borderId="0"/>
    <xf numFmtId="0" fontId="1" fillId="2" borderId="0"/>
    <xf numFmtId="0" fontId="2" fillId="0" borderId="0"/>
    <xf numFmtId="0" fontId="2" fillId="0" borderId="0"/>
    <xf numFmtId="0" fontId="3" fillId="0" borderId="0"/>
  </cellStyleXfs>
  <cellXfs count="1424">
    <xf numFmtId="0" fontId="0" fillId="0" borderId="0" xfId="0"/>
    <xf numFmtId="0" fontId="49" fillId="3" borderId="0" xfId="1" applyFill="1"/>
    <xf numFmtId="0" fontId="49" fillId="0" borderId="0" xfId="1"/>
    <xf numFmtId="0" fontId="49" fillId="0" borderId="0" xfId="1" applyAlignment="1">
      <alignment horizontal="center"/>
    </xf>
    <xf numFmtId="0" fontId="6" fillId="0" borderId="0" xfId="1" applyFont="1" applyAlignment="1">
      <alignment horizontal="center"/>
    </xf>
    <xf numFmtId="0" fontId="7" fillId="0" borderId="0" xfId="1" applyFont="1" applyAlignment="1" applyProtection="1">
      <alignment horizontal="center" wrapText="1"/>
      <protection locked="0"/>
    </xf>
    <xf numFmtId="164" fontId="8" fillId="0" borderId="0" xfId="1" applyNumberFormat="1" applyFont="1" applyAlignment="1" applyProtection="1">
      <alignment horizontal="center" vertical="center"/>
      <protection locked="0"/>
    </xf>
    <xf numFmtId="0" fontId="0" fillId="3" borderId="0" xfId="1" applyFont="1" applyFill="1"/>
    <xf numFmtId="0" fontId="16" fillId="0" borderId="0" xfId="1" applyFont="1" applyAlignment="1">
      <alignment vertical="center"/>
    </xf>
    <xf numFmtId="15" fontId="0" fillId="0" borderId="0" xfId="1" applyNumberFormat="1" applyFont="1" applyAlignment="1" applyProtection="1">
      <alignment horizontal="center"/>
      <protection locked="0"/>
    </xf>
    <xf numFmtId="0" fontId="0" fillId="0" borderId="0" xfId="1" applyFont="1" applyAlignment="1" applyProtection="1">
      <alignment horizontal="center"/>
      <protection locked="0"/>
    </xf>
    <xf numFmtId="0" fontId="0" fillId="0" borderId="0" xfId="1" applyFont="1" applyProtection="1">
      <protection locked="0"/>
    </xf>
    <xf numFmtId="0" fontId="0" fillId="0" borderId="0" xfId="1" applyFont="1" applyAlignment="1" applyProtection="1">
      <alignment horizontal="left"/>
      <protection locked="0"/>
    </xf>
    <xf numFmtId="166" fontId="0" fillId="0" borderId="0" xfId="1" applyNumberFormat="1" applyFont="1" applyAlignment="1" applyProtection="1">
      <alignment horizontal="right"/>
      <protection locked="0"/>
    </xf>
    <xf numFmtId="166" fontId="0" fillId="0" borderId="0" xfId="1" applyNumberFormat="1" applyFont="1"/>
    <xf numFmtId="166" fontId="0" fillId="0" borderId="0" xfId="1" applyNumberFormat="1" applyFont="1" applyProtection="1">
      <protection locked="0"/>
    </xf>
    <xf numFmtId="0" fontId="49" fillId="3" borderId="0" xfId="1" applyFill="1" applyAlignment="1">
      <alignment horizontal="center"/>
    </xf>
    <xf numFmtId="0" fontId="49" fillId="3" borderId="0" xfId="1" applyFill="1" applyAlignment="1">
      <alignment vertical="center"/>
    </xf>
    <xf numFmtId="166" fontId="49" fillId="3" borderId="0" xfId="1" applyNumberFormat="1" applyFill="1"/>
    <xf numFmtId="0" fontId="31" fillId="3" borderId="0" xfId="1" applyFont="1" applyFill="1"/>
    <xf numFmtId="4" fontId="40" fillId="0" borderId="19" xfId="1" applyNumberFormat="1" applyFont="1" applyBorder="1" applyProtection="1">
      <protection locked="0"/>
    </xf>
    <xf numFmtId="4" fontId="40" fillId="0" borderId="25" xfId="1" applyNumberFormat="1" applyFont="1" applyBorder="1" applyProtection="1">
      <protection locked="0"/>
    </xf>
    <xf numFmtId="166" fontId="21" fillId="11" borderId="16" xfId="1" applyNumberFormat="1" applyFont="1" applyFill="1" applyBorder="1" applyAlignment="1" applyProtection="1">
      <alignment vertical="center"/>
      <protection locked="0"/>
    </xf>
    <xf numFmtId="4" fontId="40" fillId="11" borderId="16" xfId="1" applyNumberFormat="1" applyFont="1" applyFill="1" applyBorder="1" applyAlignment="1" applyProtection="1">
      <alignment vertical="center"/>
      <protection locked="0"/>
    </xf>
    <xf numFmtId="173" fontId="0" fillId="0" borderId="0" xfId="0" applyNumberFormat="1" applyAlignment="1">
      <alignment horizontal="right"/>
    </xf>
    <xf numFmtId="0" fontId="0" fillId="0" borderId="0" xfId="0" applyAlignment="1">
      <alignment vertical="center"/>
    </xf>
    <xf numFmtId="15" fontId="49" fillId="0" borderId="0" xfId="1" applyNumberFormat="1" applyAlignment="1" applyProtection="1">
      <alignment horizontal="center"/>
      <protection locked="0"/>
    </xf>
    <xf numFmtId="0" fontId="49" fillId="0" borderId="0" xfId="1" applyAlignment="1" applyProtection="1">
      <alignment horizontal="center"/>
      <protection locked="0"/>
    </xf>
    <xf numFmtId="0" fontId="49" fillId="0" borderId="0" xfId="1" applyProtection="1">
      <protection locked="0"/>
    </xf>
    <xf numFmtId="166" fontId="49" fillId="0" borderId="0" xfId="1" applyNumberFormat="1" applyProtection="1">
      <protection locked="0"/>
    </xf>
    <xf numFmtId="0" fontId="49" fillId="0" borderId="0" xfId="1" applyAlignment="1" applyProtection="1">
      <alignment horizontal="left"/>
      <protection locked="0"/>
    </xf>
    <xf numFmtId="166" fontId="49" fillId="0" borderId="0" xfId="1" applyNumberFormat="1" applyAlignment="1" applyProtection="1">
      <alignment horizontal="right"/>
      <protection locked="0"/>
    </xf>
    <xf numFmtId="174" fontId="0" fillId="0" borderId="0" xfId="0" applyNumberFormat="1" applyAlignment="1">
      <alignment horizontal="center"/>
    </xf>
    <xf numFmtId="0" fontId="49" fillId="11" borderId="0" xfId="1" applyFill="1"/>
    <xf numFmtId="0" fontId="37" fillId="11" borderId="0" xfId="1" applyFont="1" applyFill="1"/>
    <xf numFmtId="173" fontId="40" fillId="0" borderId="23" xfId="1" applyNumberFormat="1" applyFont="1" applyBorder="1" applyAlignment="1" applyProtection="1">
      <alignment vertical="center"/>
      <protection locked="0"/>
    </xf>
    <xf numFmtId="173" fontId="40" fillId="0" borderId="24" xfId="1" applyNumberFormat="1" applyFont="1" applyBorder="1" applyAlignment="1" applyProtection="1">
      <alignment vertical="center"/>
      <protection locked="0"/>
    </xf>
    <xf numFmtId="173" fontId="40" fillId="0" borderId="23" xfId="1" applyNumberFormat="1" applyFont="1" applyBorder="1" applyProtection="1">
      <protection locked="0"/>
    </xf>
    <xf numFmtId="173" fontId="40" fillId="0" borderId="24" xfId="1" applyNumberFormat="1" applyFont="1" applyBorder="1" applyProtection="1">
      <protection locked="0"/>
    </xf>
    <xf numFmtId="1" fontId="0" fillId="0" borderId="0" xfId="1" applyNumberFormat="1" applyFont="1" applyAlignment="1" applyProtection="1">
      <alignment horizontal="center"/>
      <protection locked="0"/>
    </xf>
    <xf numFmtId="0" fontId="0" fillId="0" borderId="0" xfId="0" applyAlignment="1">
      <alignment horizontal="center"/>
    </xf>
    <xf numFmtId="166" fontId="21" fillId="0" borderId="0" xfId="1" applyNumberFormat="1" applyFont="1" applyProtection="1">
      <protection locked="0"/>
    </xf>
    <xf numFmtId="173" fontId="40" fillId="0" borderId="0" xfId="1" applyNumberFormat="1" applyFont="1" applyProtection="1">
      <protection locked="0"/>
    </xf>
    <xf numFmtId="0" fontId="21" fillId="0" borderId="0" xfId="0" applyFont="1"/>
    <xf numFmtId="0" fontId="37" fillId="0" borderId="0" xfId="0" applyFont="1"/>
    <xf numFmtId="166" fontId="21" fillId="0" borderId="180" xfId="1" applyNumberFormat="1" applyFont="1" applyBorder="1" applyProtection="1">
      <protection locked="0"/>
    </xf>
    <xf numFmtId="4" fontId="40" fillId="0" borderId="180" xfId="1" applyNumberFormat="1" applyFont="1" applyBorder="1" applyProtection="1">
      <protection locked="0"/>
    </xf>
    <xf numFmtId="173" fontId="21" fillId="0" borderId="0" xfId="0" applyNumberFormat="1" applyFont="1" applyAlignment="1">
      <alignment horizontal="center"/>
    </xf>
    <xf numFmtId="0" fontId="6" fillId="0" borderId="0" xfId="0" applyFont="1"/>
    <xf numFmtId="173" fontId="21" fillId="0" borderId="0" xfId="1" applyNumberFormat="1" applyFont="1" applyProtection="1">
      <protection locked="0"/>
    </xf>
    <xf numFmtId="15" fontId="6" fillId="0" borderId="255" xfId="1" applyNumberFormat="1" applyFont="1" applyBorder="1" applyAlignment="1" applyProtection="1">
      <alignment vertical="center"/>
      <protection locked="0"/>
    </xf>
    <xf numFmtId="0" fontId="6" fillId="0" borderId="257" xfId="1" applyFont="1" applyBorder="1" applyProtection="1">
      <protection locked="0"/>
    </xf>
    <xf numFmtId="0" fontId="31" fillId="0" borderId="262" xfId="1" applyFont="1" applyBorder="1" applyProtection="1">
      <protection locked="0"/>
    </xf>
    <xf numFmtId="173" fontId="21" fillId="0" borderId="265" xfId="1" applyNumberFormat="1" applyFont="1" applyBorder="1" applyProtection="1">
      <protection locked="0"/>
    </xf>
    <xf numFmtId="0" fontId="0" fillId="0" borderId="57" xfId="1" applyFont="1" applyBorder="1" applyAlignment="1" applyProtection="1">
      <alignment vertical="center"/>
      <protection locked="0"/>
    </xf>
    <xf numFmtId="173" fontId="21" fillId="0" borderId="265" xfId="1" applyNumberFormat="1" applyFont="1" applyBorder="1" applyAlignment="1" applyProtection="1">
      <alignment vertical="center"/>
      <protection locked="0"/>
    </xf>
    <xf numFmtId="173" fontId="40" fillId="0" borderId="263" xfId="1" applyNumberFormat="1" applyFont="1" applyBorder="1" applyAlignment="1" applyProtection="1">
      <alignment vertical="center"/>
      <protection locked="0"/>
    </xf>
    <xf numFmtId="173" fontId="40" fillId="0" borderId="265" xfId="1" applyNumberFormat="1" applyFont="1" applyBorder="1" applyAlignment="1" applyProtection="1">
      <alignment vertical="center"/>
      <protection locked="0"/>
    </xf>
    <xf numFmtId="173" fontId="40" fillId="0" borderId="264" xfId="1" applyNumberFormat="1" applyFont="1" applyBorder="1" applyAlignment="1" applyProtection="1">
      <alignment vertical="center"/>
      <protection locked="0"/>
    </xf>
    <xf numFmtId="173" fontId="40" fillId="0" borderId="263" xfId="1" applyNumberFormat="1" applyFont="1" applyBorder="1" applyProtection="1">
      <protection locked="0"/>
    </xf>
    <xf numFmtId="173" fontId="40" fillId="0" borderId="265" xfId="1" applyNumberFormat="1" applyFont="1" applyBorder="1" applyProtection="1">
      <protection locked="0"/>
    </xf>
    <xf numFmtId="173" fontId="40" fillId="0" borderId="264" xfId="1" applyNumberFormat="1" applyFont="1" applyBorder="1" applyProtection="1">
      <protection locked="0"/>
    </xf>
    <xf numFmtId="0" fontId="11" fillId="0" borderId="57" xfId="1" applyFont="1" applyBorder="1" applyAlignment="1" applyProtection="1">
      <alignment vertical="center"/>
      <protection locked="0"/>
    </xf>
    <xf numFmtId="173" fontId="21" fillId="0" borderId="0" xfId="1" applyNumberFormat="1" applyFont="1" applyAlignment="1" applyProtection="1">
      <alignment vertical="center"/>
      <protection locked="0"/>
    </xf>
    <xf numFmtId="173" fontId="40" fillId="0" borderId="0" xfId="1" applyNumberFormat="1" applyFont="1" applyAlignment="1" applyProtection="1">
      <alignment vertical="center"/>
      <protection locked="0"/>
    </xf>
    <xf numFmtId="0" fontId="0" fillId="0" borderId="57" xfId="1" applyFont="1" applyBorder="1" applyProtection="1">
      <protection locked="0"/>
    </xf>
    <xf numFmtId="0" fontId="0" fillId="0" borderId="267" xfId="1" applyFont="1" applyBorder="1" applyAlignment="1" applyProtection="1">
      <alignment vertical="center"/>
      <protection locked="0"/>
    </xf>
    <xf numFmtId="0" fontId="0" fillId="0" borderId="268" xfId="1" applyFont="1" applyBorder="1" applyAlignment="1" applyProtection="1">
      <alignment vertical="center"/>
      <protection locked="0"/>
    </xf>
    <xf numFmtId="0" fontId="49" fillId="11" borderId="269" xfId="1" applyFill="1" applyBorder="1" applyAlignment="1" applyProtection="1">
      <alignment vertical="center"/>
      <protection locked="0"/>
    </xf>
    <xf numFmtId="0" fontId="6" fillId="0" borderId="270" xfId="1" applyFont="1" applyBorder="1" applyProtection="1">
      <protection locked="0"/>
    </xf>
    <xf numFmtId="166" fontId="21" fillId="0" borderId="265" xfId="1" applyNumberFormat="1" applyFont="1" applyBorder="1" applyProtection="1">
      <protection locked="0"/>
    </xf>
    <xf numFmtId="166" fontId="21" fillId="0" borderId="0" xfId="1" applyNumberFormat="1" applyFont="1" applyAlignment="1" applyProtection="1">
      <alignment vertical="center"/>
      <protection locked="0"/>
    </xf>
    <xf numFmtId="0" fontId="31" fillId="0" borderId="262" xfId="1" applyFont="1" applyBorder="1" applyAlignment="1" applyProtection="1">
      <alignment vertical="center"/>
      <protection locked="0"/>
    </xf>
    <xf numFmtId="166" fontId="21" fillId="0" borderId="265" xfId="1" applyNumberFormat="1" applyFont="1" applyBorder="1" applyAlignment="1" applyProtection="1">
      <alignment vertical="center"/>
      <protection locked="0"/>
    </xf>
    <xf numFmtId="0" fontId="6" fillId="0" borderId="262" xfId="1" applyFont="1" applyBorder="1" applyAlignment="1" applyProtection="1">
      <alignment vertical="center"/>
      <protection locked="0"/>
    </xf>
    <xf numFmtId="0" fontId="0" fillId="0" borderId="271" xfId="1" applyFont="1" applyBorder="1" applyProtection="1">
      <protection locked="0"/>
    </xf>
    <xf numFmtId="0" fontId="0" fillId="0" borderId="57" xfId="1" applyFont="1" applyBorder="1" applyAlignment="1" applyProtection="1">
      <alignment horizontal="left"/>
      <protection locked="0"/>
    </xf>
    <xf numFmtId="15" fontId="0" fillId="0" borderId="57" xfId="1" applyNumberFormat="1" applyFont="1" applyBorder="1" applyAlignment="1" applyProtection="1">
      <alignment horizontal="center"/>
      <protection locked="0"/>
    </xf>
    <xf numFmtId="175" fontId="0" fillId="0" borderId="0" xfId="1" applyNumberFormat="1" applyFont="1" applyAlignment="1" applyProtection="1">
      <alignment horizontal="center"/>
      <protection locked="0"/>
    </xf>
    <xf numFmtId="0" fontId="0" fillId="0" borderId="61" xfId="1" applyFont="1" applyBorder="1" applyProtection="1">
      <protection locked="0"/>
    </xf>
    <xf numFmtId="181" fontId="0" fillId="0" borderId="0" xfId="1" applyNumberFormat="1" applyFont="1" applyAlignment="1" applyProtection="1">
      <alignment horizontal="center"/>
      <protection locked="0"/>
    </xf>
    <xf numFmtId="0" fontId="0" fillId="0" borderId="89" xfId="1" applyFont="1" applyBorder="1" applyAlignment="1" applyProtection="1">
      <alignment horizontal="center"/>
      <protection locked="0"/>
    </xf>
    <xf numFmtId="15" fontId="11" fillId="13" borderId="292" xfId="1" applyNumberFormat="1" applyFont="1" applyFill="1" applyBorder="1" applyAlignment="1" applyProtection="1">
      <alignment horizontal="left" vertical="center"/>
      <protection locked="0"/>
    </xf>
    <xf numFmtId="0" fontId="0" fillId="0" borderId="0" xfId="1" applyFont="1" applyAlignment="1" applyProtection="1">
      <alignment vertical="center"/>
      <protection locked="0"/>
    </xf>
    <xf numFmtId="15" fontId="13" fillId="0" borderId="0" xfId="1" applyNumberFormat="1" applyFont="1" applyAlignment="1">
      <alignment vertical="center"/>
    </xf>
    <xf numFmtId="0" fontId="14" fillId="0" borderId="0" xfId="1" applyFont="1" applyAlignment="1">
      <alignment horizontal="center" vertical="center" wrapText="1"/>
    </xf>
    <xf numFmtId="0" fontId="14" fillId="0" borderId="1" xfId="1" applyFont="1" applyBorder="1" applyAlignment="1">
      <alignment horizontal="center" vertical="center" wrapText="1"/>
    </xf>
    <xf numFmtId="0" fontId="0" fillId="3" borderId="0" xfId="1" applyFont="1" applyFill="1" applyAlignment="1">
      <alignment vertical="center"/>
    </xf>
    <xf numFmtId="166" fontId="15" fillId="4" borderId="112" xfId="1" applyNumberFormat="1" applyFont="1" applyFill="1" applyBorder="1" applyAlignment="1">
      <alignment vertical="center"/>
    </xf>
    <xf numFmtId="0" fontId="0" fillId="4" borderId="113" xfId="1" applyFont="1" applyFill="1" applyBorder="1" applyAlignment="1">
      <alignment vertical="center"/>
    </xf>
    <xf numFmtId="0" fontId="14" fillId="3" borderId="74" xfId="1" applyFont="1" applyFill="1" applyBorder="1" applyAlignment="1">
      <alignment horizontal="center" wrapText="1"/>
    </xf>
    <xf numFmtId="0" fontId="14" fillId="3" borderId="6" xfId="1" applyFont="1" applyFill="1" applyBorder="1" applyAlignment="1">
      <alignment horizontal="center" wrapText="1"/>
    </xf>
    <xf numFmtId="15" fontId="16" fillId="0" borderId="0" xfId="1" applyNumberFormat="1" applyFont="1" applyAlignment="1">
      <alignment horizontal="center" vertical="center"/>
    </xf>
    <xf numFmtId="0" fontId="16" fillId="0" borderId="0" xfId="1" applyFont="1" applyAlignment="1">
      <alignment horizontal="center" vertical="center"/>
    </xf>
    <xf numFmtId="166" fontId="16" fillId="0" borderId="0" xfId="1" applyNumberFormat="1" applyFont="1" applyAlignment="1">
      <alignment vertical="center"/>
    </xf>
    <xf numFmtId="166" fontId="16" fillId="0" borderId="1" xfId="1" applyNumberFormat="1" applyFont="1" applyBorder="1" applyAlignment="1">
      <alignment horizontal="center" vertical="center"/>
    </xf>
    <xf numFmtId="166" fontId="11" fillId="0" borderId="0" xfId="1" applyNumberFormat="1" applyFont="1" applyAlignment="1">
      <alignment horizontal="center" vertical="top"/>
    </xf>
    <xf numFmtId="166" fontId="11" fillId="0" borderId="2" xfId="1" applyNumberFormat="1" applyFont="1" applyBorder="1" applyAlignment="1">
      <alignment horizontal="center" vertical="top"/>
    </xf>
    <xf numFmtId="166" fontId="11" fillId="0" borderId="3" xfId="1" applyNumberFormat="1" applyFont="1" applyBorder="1" applyAlignment="1">
      <alignment horizontal="center" vertical="top"/>
    </xf>
    <xf numFmtId="0" fontId="16" fillId="3" borderId="0" xfId="1" applyFont="1" applyFill="1" applyAlignment="1">
      <alignment vertical="center"/>
    </xf>
    <xf numFmtId="167" fontId="16" fillId="3" borderId="75" xfId="1" applyNumberFormat="1" applyFont="1" applyFill="1" applyBorder="1" applyAlignment="1">
      <alignment horizontal="center" vertical="center"/>
    </xf>
    <xf numFmtId="167" fontId="16" fillId="3" borderId="9" xfId="1" applyNumberFormat="1" applyFont="1" applyFill="1" applyBorder="1" applyAlignment="1">
      <alignment horizontal="center" vertical="center"/>
    </xf>
    <xf numFmtId="15" fontId="17" fillId="5" borderId="0" xfId="1" applyNumberFormat="1" applyFont="1" applyFill="1" applyAlignment="1">
      <alignment horizontal="center" vertical="center"/>
    </xf>
    <xf numFmtId="0" fontId="17" fillId="5" borderId="0" xfId="1" applyFont="1" applyFill="1" applyAlignment="1">
      <alignment horizontal="center" vertical="center"/>
    </xf>
    <xf numFmtId="0" fontId="17" fillId="5" borderId="0" xfId="1" applyFont="1" applyFill="1" applyAlignment="1">
      <alignment vertical="center"/>
    </xf>
    <xf numFmtId="0" fontId="17" fillId="5" borderId="0" xfId="1" applyFont="1" applyFill="1" applyAlignment="1">
      <alignment horizontal="right" vertical="center"/>
    </xf>
    <xf numFmtId="166" fontId="11" fillId="0" borderId="136" xfId="1" applyNumberFormat="1" applyFont="1" applyBorder="1" applyAlignment="1">
      <alignment vertical="center"/>
    </xf>
    <xf numFmtId="0" fontId="11" fillId="0" borderId="10" xfId="1" applyFont="1" applyBorder="1" applyAlignment="1">
      <alignment horizontal="right"/>
    </xf>
    <xf numFmtId="166" fontId="11" fillId="0" borderId="11" xfId="1" applyNumberFormat="1" applyFont="1" applyBorder="1" applyAlignment="1">
      <alignment horizontal="center" vertical="top"/>
    </xf>
    <xf numFmtId="0" fontId="14" fillId="3" borderId="0" xfId="1" applyFont="1" applyFill="1" applyAlignment="1">
      <alignment vertical="center"/>
    </xf>
    <xf numFmtId="166" fontId="0" fillId="0" borderId="1" xfId="1" applyNumberFormat="1" applyFont="1" applyBorder="1"/>
    <xf numFmtId="0" fontId="11" fillId="0" borderId="307" xfId="1" applyFont="1" applyBorder="1" applyAlignment="1">
      <alignment horizontal="right"/>
    </xf>
    <xf numFmtId="166" fontId="11" fillId="0" borderId="308" xfId="1" applyNumberFormat="1" applyFont="1" applyBorder="1" applyAlignment="1">
      <alignment horizontal="center" vertical="top"/>
    </xf>
    <xf numFmtId="166" fontId="40" fillId="3" borderId="12" xfId="1" applyNumberFormat="1" applyFont="1" applyFill="1" applyBorder="1" applyAlignment="1">
      <alignment horizontal="center"/>
    </xf>
    <xf numFmtId="0" fontId="11" fillId="0" borderId="309" xfId="1" applyFont="1" applyBorder="1" applyAlignment="1">
      <alignment horizontal="right"/>
    </xf>
    <xf numFmtId="166" fontId="11" fillId="0" borderId="310" xfId="1" applyNumberFormat="1" applyFont="1" applyBorder="1" applyAlignment="1">
      <alignment horizontal="center" vertical="top"/>
    </xf>
    <xf numFmtId="0" fontId="11" fillId="0" borderId="13" xfId="1" applyFont="1" applyBorder="1" applyAlignment="1">
      <alignment horizontal="right"/>
    </xf>
    <xf numFmtId="0" fontId="49" fillId="11" borderId="12" xfId="1" applyFill="1" applyBorder="1" applyAlignment="1">
      <alignment horizontal="right"/>
    </xf>
    <xf numFmtId="166" fontId="49" fillId="11" borderId="136" xfId="1" applyNumberFormat="1" applyFill="1" applyBorder="1" applyAlignment="1">
      <alignment horizontal="center" vertical="top"/>
    </xf>
    <xf numFmtId="0" fontId="49" fillId="11" borderId="186" xfId="1" applyFill="1" applyBorder="1" applyAlignment="1">
      <alignment horizontal="right"/>
    </xf>
    <xf numFmtId="166" fontId="49" fillId="11" borderId="187" xfId="1" applyNumberFormat="1" applyFill="1" applyBorder="1" applyAlignment="1">
      <alignment horizontal="center" vertical="top"/>
    </xf>
    <xf numFmtId="173" fontId="0" fillId="3" borderId="0" xfId="1" applyNumberFormat="1" applyFont="1" applyFill="1"/>
    <xf numFmtId="14" fontId="0" fillId="3" borderId="0" xfId="1" applyNumberFormat="1" applyFont="1" applyFill="1"/>
    <xf numFmtId="166" fontId="0" fillId="3" borderId="0" xfId="1" applyNumberFormat="1" applyFont="1" applyFill="1"/>
    <xf numFmtId="15" fontId="65" fillId="6" borderId="2" xfId="1" applyNumberFormat="1" applyFont="1" applyFill="1" applyBorder="1" applyAlignment="1">
      <alignment horizontal="left"/>
    </xf>
    <xf numFmtId="0" fontId="0" fillId="6" borderId="2" xfId="1" applyFont="1" applyFill="1" applyBorder="1" applyAlignment="1">
      <alignment horizontal="center"/>
    </xf>
    <xf numFmtId="0" fontId="0" fillId="6" borderId="2" xfId="1" applyFont="1" applyFill="1" applyBorder="1"/>
    <xf numFmtId="0" fontId="0" fillId="6" borderId="3" xfId="1" applyFont="1" applyFill="1" applyBorder="1"/>
    <xf numFmtId="0" fontId="0" fillId="3" borderId="12" xfId="1" applyFont="1" applyFill="1" applyBorder="1"/>
    <xf numFmtId="15" fontId="0" fillId="3" borderId="0" xfId="1" applyNumberFormat="1" applyFont="1" applyFill="1" applyAlignment="1">
      <alignment horizontal="center"/>
    </xf>
    <xf numFmtId="0" fontId="0" fillId="3" borderId="0" xfId="1" applyFont="1" applyFill="1" applyAlignment="1">
      <alignment horizontal="center"/>
    </xf>
    <xf numFmtId="0" fontId="14" fillId="0" borderId="10"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11" xfId="1" applyFont="1" applyBorder="1" applyAlignment="1">
      <alignment horizontal="center" vertical="center" wrapText="1"/>
    </xf>
    <xf numFmtId="166" fontId="15" fillId="4" borderId="222" xfId="1" applyNumberFormat="1" applyFont="1" applyFill="1" applyBorder="1" applyAlignment="1">
      <alignment vertical="center"/>
    </xf>
    <xf numFmtId="0" fontId="0" fillId="4" borderId="5" xfId="1" applyFont="1" applyFill="1" applyBorder="1" applyAlignment="1">
      <alignment vertical="center"/>
    </xf>
    <xf numFmtId="0" fontId="14" fillId="3" borderId="0" xfId="1" applyFont="1" applyFill="1" applyAlignment="1">
      <alignment horizontal="center" vertical="center" wrapText="1"/>
    </xf>
    <xf numFmtId="1" fontId="16" fillId="0" borderId="0" xfId="1" applyNumberFormat="1" applyFont="1" applyAlignment="1">
      <alignment horizontal="center" vertical="center"/>
    </xf>
    <xf numFmtId="166" fontId="11" fillId="0" borderId="186" xfId="1" applyNumberFormat="1" applyFont="1" applyBorder="1" applyAlignment="1">
      <alignment horizontal="center" vertical="top"/>
    </xf>
    <xf numFmtId="166" fontId="11" fillId="0" borderId="176" xfId="1" applyNumberFormat="1" applyFont="1" applyBorder="1" applyAlignment="1">
      <alignment horizontal="center" vertical="top"/>
    </xf>
    <xf numFmtId="166" fontId="11" fillId="0" borderId="187" xfId="1" applyNumberFormat="1" applyFont="1" applyBorder="1" applyAlignment="1">
      <alignment horizontal="center" vertical="top"/>
    </xf>
    <xf numFmtId="0" fontId="16" fillId="4" borderId="223" xfId="1" applyFont="1" applyFill="1" applyBorder="1" applyAlignment="1">
      <alignment vertical="center"/>
    </xf>
    <xf numFmtId="0" fontId="16" fillId="4" borderId="8" xfId="1" applyFont="1" applyFill="1" applyBorder="1" applyAlignment="1">
      <alignment vertical="center"/>
    </xf>
    <xf numFmtId="167" fontId="16" fillId="3" borderId="0" xfId="1" applyNumberFormat="1" applyFont="1" applyFill="1" applyAlignment="1">
      <alignment horizontal="center" vertical="center"/>
    </xf>
    <xf numFmtId="15" fontId="19" fillId="5" borderId="0" xfId="1" applyNumberFormat="1" applyFont="1" applyFill="1" applyAlignment="1">
      <alignment horizontal="center" vertical="center"/>
    </xf>
    <xf numFmtId="0" fontId="19" fillId="5" borderId="0" xfId="1" applyFont="1" applyFill="1" applyAlignment="1">
      <alignment horizontal="left" vertical="center"/>
    </xf>
    <xf numFmtId="0" fontId="19" fillId="5" borderId="0" xfId="1" applyFont="1" applyFill="1" applyAlignment="1">
      <alignment vertical="center"/>
    </xf>
    <xf numFmtId="0" fontId="19" fillId="5" borderId="0" xfId="1" applyFont="1" applyFill="1" applyAlignment="1">
      <alignment horizontal="right" vertical="center"/>
    </xf>
    <xf numFmtId="1" fontId="19" fillId="5" borderId="0" xfId="1" applyNumberFormat="1" applyFont="1" applyFill="1" applyAlignment="1">
      <alignment horizontal="right" vertical="center"/>
    </xf>
    <xf numFmtId="0" fontId="14" fillId="3" borderId="0" xfId="1" applyFont="1" applyFill="1" applyAlignment="1">
      <alignment horizontal="center" vertical="center"/>
    </xf>
    <xf numFmtId="40" fontId="0" fillId="0" borderId="1" xfId="1" applyNumberFormat="1" applyFont="1" applyBorder="1" applyAlignment="1">
      <alignment horizontal="right"/>
    </xf>
    <xf numFmtId="0" fontId="49" fillId="7" borderId="0" xfId="1" applyFill="1"/>
    <xf numFmtId="40" fontId="49" fillId="3" borderId="0" xfId="1" applyNumberFormat="1" applyFill="1"/>
    <xf numFmtId="0" fontId="22" fillId="6" borderId="2" xfId="1" applyFont="1" applyFill="1" applyBorder="1"/>
    <xf numFmtId="0" fontId="49" fillId="6" borderId="2" xfId="1" applyFill="1" applyBorder="1" applyAlignment="1">
      <alignment horizontal="left"/>
    </xf>
    <xf numFmtId="0" fontId="49" fillId="6" borderId="2" xfId="1" applyFill="1" applyBorder="1"/>
    <xf numFmtId="1" fontId="49" fillId="6" borderId="2" xfId="1" applyNumberFormat="1" applyFill="1" applyBorder="1"/>
    <xf numFmtId="0" fontId="49" fillId="6" borderId="3" xfId="1" applyFill="1" applyBorder="1"/>
    <xf numFmtId="0" fontId="49" fillId="3" borderId="12" xfId="1" applyFill="1" applyBorder="1"/>
    <xf numFmtId="0" fontId="23" fillId="3" borderId="0" xfId="1" applyFont="1" applyFill="1"/>
    <xf numFmtId="0" fontId="23" fillId="3" borderId="0" xfId="1" applyFont="1" applyFill="1" applyAlignment="1">
      <alignment horizontal="left"/>
    </xf>
    <xf numFmtId="1" fontId="23" fillId="3" borderId="0" xfId="1" applyNumberFormat="1" applyFont="1" applyFill="1"/>
    <xf numFmtId="0" fontId="23" fillId="3" borderId="0" xfId="1" applyFont="1" applyFill="1" applyAlignment="1">
      <alignment horizontal="center"/>
    </xf>
    <xf numFmtId="0" fontId="49" fillId="3" borderId="0" xfId="1" applyFill="1" applyAlignment="1">
      <alignment horizontal="left"/>
    </xf>
    <xf numFmtId="1" fontId="49" fillId="3" borderId="0" xfId="1" applyNumberFormat="1" applyFill="1"/>
    <xf numFmtId="166" fontId="11" fillId="0" borderId="1" xfId="1" applyNumberFormat="1" applyFont="1" applyBorder="1" applyAlignment="1">
      <alignment vertical="center"/>
    </xf>
    <xf numFmtId="166" fontId="15" fillId="4" borderId="4" xfId="1" applyNumberFormat="1" applyFont="1" applyFill="1" applyBorder="1" applyAlignment="1">
      <alignment vertical="center"/>
    </xf>
    <xf numFmtId="0" fontId="16" fillId="0" borderId="0" xfId="1" applyFont="1" applyAlignment="1">
      <alignment horizontal="left" vertical="center"/>
    </xf>
    <xf numFmtId="166" fontId="16" fillId="0" borderId="0" xfId="1" applyNumberFormat="1" applyFont="1" applyAlignment="1">
      <alignment horizontal="center" vertical="center"/>
    </xf>
    <xf numFmtId="180" fontId="11" fillId="0" borderId="186" xfId="1" applyNumberFormat="1" applyFont="1" applyBorder="1" applyAlignment="1">
      <alignment horizontal="center" vertical="top"/>
    </xf>
    <xf numFmtId="0" fontId="16" fillId="4" borderId="7" xfId="1" applyFont="1" applyFill="1" applyBorder="1" applyAlignment="1">
      <alignment vertical="center"/>
    </xf>
    <xf numFmtId="166" fontId="11" fillId="0" borderId="0" xfId="1" applyNumberFormat="1" applyFont="1" applyAlignment="1">
      <alignment vertical="center"/>
    </xf>
    <xf numFmtId="166" fontId="40" fillId="3" borderId="0" xfId="1" applyNumberFormat="1" applyFont="1" applyFill="1" applyAlignment="1">
      <alignment horizontal="center"/>
    </xf>
    <xf numFmtId="0" fontId="6" fillId="0" borderId="290" xfId="1" applyFont="1" applyBorder="1" applyAlignment="1" applyProtection="1">
      <alignment vertical="center"/>
      <protection locked="0"/>
    </xf>
    <xf numFmtId="0" fontId="18" fillId="13" borderId="291" xfId="1" applyFont="1" applyFill="1" applyBorder="1" applyAlignment="1">
      <alignment horizontal="left" vertical="center"/>
    </xf>
    <xf numFmtId="0" fontId="55" fillId="13" borderId="291" xfId="0" applyFont="1" applyFill="1" applyBorder="1"/>
    <xf numFmtId="173" fontId="0" fillId="13" borderId="291" xfId="0" applyNumberFormat="1" applyFill="1" applyBorder="1" applyAlignment="1">
      <alignment horizontal="right"/>
    </xf>
    <xf numFmtId="168" fontId="11" fillId="13" borderId="291" xfId="1" applyNumberFormat="1" applyFont="1" applyFill="1" applyBorder="1" applyAlignment="1">
      <alignment horizontal="right" vertical="center"/>
    </xf>
    <xf numFmtId="0" fontId="0" fillId="0" borderId="0" xfId="0" applyAlignment="1">
      <alignment vertical="top" wrapText="1"/>
    </xf>
    <xf numFmtId="174" fontId="54" fillId="15" borderId="236" xfId="0" applyNumberFormat="1" applyFont="1" applyFill="1" applyBorder="1" applyAlignment="1">
      <alignment horizontal="center" vertical="center"/>
    </xf>
    <xf numFmtId="174" fontId="54" fillId="15" borderId="235" xfId="0" applyNumberFormat="1" applyFont="1" applyFill="1" applyBorder="1" applyAlignment="1">
      <alignment horizontal="right" vertical="center" indent="1"/>
    </xf>
    <xf numFmtId="174" fontId="54" fillId="15" borderId="103" xfId="0" applyNumberFormat="1" applyFont="1" applyFill="1" applyBorder="1" applyAlignment="1">
      <alignment horizontal="center" vertical="center"/>
    </xf>
    <xf numFmtId="174" fontId="54" fillId="15" borderId="237" xfId="0" applyNumberFormat="1" applyFont="1" applyFill="1" applyBorder="1" applyAlignment="1">
      <alignment horizontal="center" vertical="center"/>
    </xf>
    <xf numFmtId="174" fontId="54" fillId="15" borderId="138" xfId="0" applyNumberFormat="1" applyFont="1" applyFill="1" applyBorder="1" applyAlignment="1">
      <alignment horizontal="center" vertical="center"/>
    </xf>
    <xf numFmtId="173" fontId="0" fillId="0" borderId="0" xfId="0" applyNumberFormat="1" applyAlignment="1">
      <alignment horizontal="right" indent="1"/>
    </xf>
    <xf numFmtId="0" fontId="6" fillId="17" borderId="242" xfId="0" applyFont="1" applyFill="1" applyBorder="1" applyAlignment="1">
      <alignment horizontal="left" vertical="center"/>
    </xf>
    <xf numFmtId="174" fontId="54" fillId="17" borderId="235" xfId="0" applyNumberFormat="1" applyFont="1" applyFill="1" applyBorder="1" applyAlignment="1">
      <alignment horizontal="right" vertical="center" indent="1"/>
    </xf>
    <xf numFmtId="174" fontId="54" fillId="17" borderId="103" xfId="0" applyNumberFormat="1" applyFont="1" applyFill="1" applyBorder="1" applyAlignment="1">
      <alignment horizontal="center" vertical="center"/>
    </xf>
    <xf numFmtId="174" fontId="54" fillId="17" borderId="237" xfId="0" applyNumberFormat="1" applyFont="1" applyFill="1" applyBorder="1" applyAlignment="1">
      <alignment horizontal="center" vertical="center"/>
    </xf>
    <xf numFmtId="174" fontId="54" fillId="17" borderId="138" xfId="0" applyNumberFormat="1" applyFont="1" applyFill="1" applyBorder="1" applyAlignment="1">
      <alignment horizontal="center" vertical="center"/>
    </xf>
    <xf numFmtId="173" fontId="21" fillId="0" borderId="0" xfId="0" applyNumberFormat="1" applyFont="1" applyAlignment="1">
      <alignment horizontal="right" indent="1"/>
    </xf>
    <xf numFmtId="0" fontId="21" fillId="17" borderId="242" xfId="0" applyFont="1" applyFill="1" applyBorder="1" applyAlignment="1">
      <alignment horizontal="left" indent="1"/>
    </xf>
    <xf numFmtId="174" fontId="21" fillId="17" borderId="235" xfId="0" applyNumberFormat="1" applyFont="1" applyFill="1" applyBorder="1" applyAlignment="1">
      <alignment horizontal="right" indent="1"/>
    </xf>
    <xf numFmtId="174" fontId="21" fillId="17" borderId="103" xfId="0" applyNumberFormat="1" applyFont="1" applyFill="1" applyBorder="1" applyAlignment="1">
      <alignment horizontal="right" indent="1"/>
    </xf>
    <xf numFmtId="174" fontId="21" fillId="17" borderId="237" xfId="0" applyNumberFormat="1" applyFont="1" applyFill="1" applyBorder="1" applyAlignment="1">
      <alignment horizontal="right" indent="1"/>
    </xf>
    <xf numFmtId="174" fontId="21" fillId="17" borderId="138" xfId="0" applyNumberFormat="1" applyFont="1" applyFill="1" applyBorder="1" applyAlignment="1">
      <alignment horizontal="right" indent="1"/>
    </xf>
    <xf numFmtId="174" fontId="21" fillId="26" borderId="235" xfId="0" applyNumberFormat="1" applyFont="1" applyFill="1" applyBorder="1" applyAlignment="1">
      <alignment horizontal="right" indent="1"/>
    </xf>
    <xf numFmtId="174" fontId="21" fillId="26" borderId="103" xfId="0" applyNumberFormat="1" applyFont="1" applyFill="1" applyBorder="1" applyAlignment="1">
      <alignment horizontal="right" indent="1"/>
    </xf>
    <xf numFmtId="0" fontId="6" fillId="0" borderId="0" xfId="0" applyFont="1" applyAlignment="1">
      <alignment vertical="top" wrapText="1"/>
    </xf>
    <xf numFmtId="0" fontId="6" fillId="17" borderId="242" xfId="0" applyFont="1" applyFill="1" applyBorder="1" applyAlignment="1">
      <alignment horizontal="left" vertical="top"/>
    </xf>
    <xf numFmtId="174" fontId="21" fillId="17" borderId="293" xfId="0" applyNumberFormat="1" applyFont="1" applyFill="1" applyBorder="1" applyAlignment="1">
      <alignment horizontal="right" vertical="top" indent="1"/>
    </xf>
    <xf numFmtId="174" fontId="21" fillId="17" borderId="294" xfId="0" applyNumberFormat="1" applyFont="1" applyFill="1" applyBorder="1" applyAlignment="1">
      <alignment horizontal="right" vertical="top" indent="1"/>
    </xf>
    <xf numFmtId="174" fontId="21" fillId="17" borderId="238" xfId="0" applyNumberFormat="1" applyFont="1" applyFill="1" applyBorder="1" applyAlignment="1">
      <alignment horizontal="right" vertical="top" indent="1"/>
    </xf>
    <xf numFmtId="174" fontId="21" fillId="17" borderId="295" xfId="0" applyNumberFormat="1" applyFont="1" applyFill="1" applyBorder="1" applyAlignment="1">
      <alignment horizontal="right" vertical="top" indent="1"/>
    </xf>
    <xf numFmtId="174" fontId="21" fillId="17" borderId="282" xfId="0" applyNumberFormat="1" applyFont="1" applyFill="1" applyBorder="1" applyAlignment="1">
      <alignment horizontal="right" indent="1"/>
    </xf>
    <xf numFmtId="174" fontId="21" fillId="17" borderId="105" xfId="0" applyNumberFormat="1" applyFont="1" applyFill="1" applyBorder="1" applyAlignment="1">
      <alignment horizontal="right" indent="1"/>
    </xf>
    <xf numFmtId="174" fontId="21" fillId="17" borderId="305" xfId="0" applyNumberFormat="1" applyFont="1" applyFill="1" applyBorder="1" applyAlignment="1">
      <alignment horizontal="right" indent="1"/>
    </xf>
    <xf numFmtId="174" fontId="21" fillId="17" borderId="106" xfId="0" applyNumberFormat="1" applyFont="1" applyFill="1" applyBorder="1" applyAlignment="1">
      <alignment horizontal="right" indent="1"/>
    </xf>
    <xf numFmtId="0" fontId="21" fillId="0" borderId="0" xfId="0" applyFont="1" applyAlignment="1">
      <alignment horizontal="right" indent="1"/>
    </xf>
    <xf numFmtId="174" fontId="21" fillId="0" borderId="0" xfId="0" applyNumberFormat="1" applyFont="1" applyAlignment="1">
      <alignment horizontal="center"/>
    </xf>
    <xf numFmtId="0" fontId="6" fillId="17" borderId="243" xfId="0" applyFont="1" applyFill="1" applyBorder="1" applyAlignment="1">
      <alignment horizontal="left" vertical="center"/>
    </xf>
    <xf numFmtId="174" fontId="6" fillId="17" borderId="240" xfId="0" applyNumberFormat="1" applyFont="1" applyFill="1" applyBorder="1" applyAlignment="1">
      <alignment horizontal="right" indent="1"/>
    </xf>
    <xf numFmtId="174" fontId="6" fillId="17" borderId="289" xfId="0" applyNumberFormat="1" applyFont="1" applyFill="1" applyBorder="1" applyAlignment="1">
      <alignment horizontal="right" indent="1"/>
    </xf>
    <xf numFmtId="174" fontId="6" fillId="17" borderId="298" xfId="0" applyNumberFormat="1" applyFont="1" applyFill="1" applyBorder="1" applyAlignment="1">
      <alignment horizontal="right" indent="1"/>
    </xf>
    <xf numFmtId="174" fontId="6" fillId="17" borderId="130" xfId="0" applyNumberFormat="1" applyFont="1" applyFill="1" applyBorder="1" applyAlignment="1">
      <alignment horizontal="right" indent="1"/>
    </xf>
    <xf numFmtId="0" fontId="6" fillId="0" borderId="0" xfId="0" applyFont="1" applyAlignment="1">
      <alignment horizontal="left" vertical="center"/>
    </xf>
    <xf numFmtId="174" fontId="6" fillId="0" borderId="0" xfId="0" applyNumberFormat="1" applyFont="1" applyAlignment="1">
      <alignment horizontal="right" indent="1"/>
    </xf>
    <xf numFmtId="0" fontId="71" fillId="17" borderId="306" xfId="0" applyFont="1" applyFill="1" applyBorder="1" applyAlignment="1">
      <alignment horizontal="left" vertical="center"/>
    </xf>
    <xf numFmtId="174" fontId="50" fillId="17" borderId="317" xfId="0" applyNumberFormat="1" applyFont="1" applyFill="1" applyBorder="1" applyAlignment="1">
      <alignment horizontal="right" vertical="center" indent="1"/>
    </xf>
    <xf numFmtId="174" fontId="50" fillId="17" borderId="318" xfId="0" applyNumberFormat="1" applyFont="1" applyFill="1" applyBorder="1" applyAlignment="1">
      <alignment horizontal="right" vertical="center" indent="1"/>
    </xf>
    <xf numFmtId="174" fontId="50" fillId="26" borderId="305" xfId="0" applyNumberFormat="1" applyFont="1" applyFill="1" applyBorder="1" applyAlignment="1">
      <alignment horizontal="right" vertical="center"/>
    </xf>
    <xf numFmtId="174" fontId="50" fillId="17" borderId="304" xfId="0" applyNumberFormat="1" applyFont="1" applyFill="1" applyBorder="1" applyAlignment="1">
      <alignment horizontal="right" vertical="center" indent="1"/>
    </xf>
    <xf numFmtId="174" fontId="0" fillId="0" borderId="0" xfId="0" applyNumberFormat="1" applyAlignment="1">
      <alignment horizontal="center" vertical="center"/>
    </xf>
    <xf numFmtId="173" fontId="0" fillId="0" borderId="0" xfId="0" applyNumberFormat="1" applyAlignment="1">
      <alignment horizontal="right" vertical="center"/>
    </xf>
    <xf numFmtId="0" fontId="71" fillId="17" borderId="296" xfId="0" applyFont="1" applyFill="1" applyBorder="1" applyAlignment="1">
      <alignment horizontal="left" vertical="center"/>
    </xf>
    <xf numFmtId="174" fontId="71" fillId="17" borderId="297" xfId="0" applyNumberFormat="1" applyFont="1" applyFill="1" applyBorder="1" applyAlignment="1">
      <alignment horizontal="right" vertical="center"/>
    </xf>
    <xf numFmtId="174" fontId="71" fillId="17" borderId="65" xfId="0" applyNumberFormat="1" applyFont="1" applyFill="1" applyBorder="1" applyAlignment="1">
      <alignment horizontal="right" vertical="center"/>
    </xf>
    <xf numFmtId="174" fontId="71" fillId="26" borderId="313" xfId="0" applyNumberFormat="1" applyFont="1" applyFill="1" applyBorder="1" applyAlignment="1">
      <alignment horizontal="right" vertical="center"/>
    </xf>
    <xf numFmtId="174" fontId="71" fillId="26" borderId="314" xfId="0" applyNumberFormat="1" applyFont="1" applyFill="1" applyBorder="1" applyAlignment="1">
      <alignment horizontal="right" vertical="center"/>
    </xf>
    <xf numFmtId="174" fontId="71" fillId="26" borderId="315" xfId="0" applyNumberFormat="1" applyFont="1" applyFill="1" applyBorder="1" applyAlignment="1">
      <alignment horizontal="right" vertical="center"/>
    </xf>
    <xf numFmtId="174" fontId="71" fillId="17" borderId="297" xfId="0" applyNumberFormat="1" applyFont="1" applyFill="1" applyBorder="1" applyAlignment="1">
      <alignment horizontal="left" vertical="center" indent="1"/>
    </xf>
    <xf numFmtId="174" fontId="71" fillId="17" borderId="60" xfId="0" applyNumberFormat="1" applyFont="1" applyFill="1" applyBorder="1" applyAlignment="1">
      <alignment horizontal="left" vertical="center" indent="1"/>
    </xf>
    <xf numFmtId="0" fontId="20" fillId="17" borderId="57" xfId="0" applyFont="1" applyFill="1" applyBorder="1" applyAlignment="1">
      <alignment vertical="center"/>
    </xf>
    <xf numFmtId="173" fontId="20" fillId="17" borderId="0" xfId="0" applyNumberFormat="1" applyFont="1" applyFill="1" applyAlignment="1">
      <alignment vertical="center"/>
    </xf>
    <xf numFmtId="0" fontId="20" fillId="0" borderId="0" xfId="0" applyFont="1" applyAlignment="1">
      <alignment vertical="center"/>
    </xf>
    <xf numFmtId="174" fontId="20" fillId="0" borderId="0" xfId="0" applyNumberFormat="1" applyFont="1" applyAlignment="1">
      <alignment vertical="center"/>
    </xf>
    <xf numFmtId="173" fontId="20" fillId="0" borderId="0" xfId="0" applyNumberFormat="1" applyFont="1" applyAlignment="1">
      <alignment vertical="center"/>
    </xf>
    <xf numFmtId="0" fontId="31" fillId="0" borderId="57" xfId="0" applyFont="1" applyBorder="1" applyAlignment="1">
      <alignment horizontal="right" indent="1"/>
    </xf>
    <xf numFmtId="174" fontId="31" fillId="0" borderId="0" xfId="0" applyNumberFormat="1" applyFont="1" applyAlignment="1">
      <alignment horizontal="right" indent="1"/>
    </xf>
    <xf numFmtId="0" fontId="55" fillId="0" borderId="0" xfId="0" applyFont="1" applyAlignment="1">
      <alignment horizontal="center"/>
    </xf>
    <xf numFmtId="0" fontId="55" fillId="0" borderId="0" xfId="0" applyFont="1"/>
    <xf numFmtId="173" fontId="55" fillId="0" borderId="0" xfId="0" applyNumberFormat="1" applyFont="1" applyAlignment="1">
      <alignment horizontal="right" indent="1"/>
    </xf>
    <xf numFmtId="0" fontId="37" fillId="0" borderId="0" xfId="0" applyFont="1" applyAlignment="1">
      <alignment horizontal="center"/>
    </xf>
    <xf numFmtId="174" fontId="54" fillId="15" borderId="240" xfId="0" applyNumberFormat="1" applyFont="1" applyFill="1" applyBorder="1" applyAlignment="1">
      <alignment horizontal="right" vertical="center" indent="1"/>
    </xf>
    <xf numFmtId="174" fontId="54" fillId="15" borderId="289" xfId="0" applyNumberFormat="1" applyFont="1" applyFill="1" applyBorder="1" applyAlignment="1">
      <alignment horizontal="center" vertical="center"/>
    </xf>
    <xf numFmtId="174" fontId="54" fillId="15" borderId="298" xfId="0" applyNumberFormat="1" applyFont="1" applyFill="1" applyBorder="1" applyAlignment="1">
      <alignment horizontal="center" vertical="center"/>
    </xf>
    <xf numFmtId="174" fontId="54" fillId="15" borderId="130" xfId="0" applyNumberFormat="1" applyFont="1" applyFill="1" applyBorder="1" applyAlignment="1">
      <alignment horizontal="center" vertical="center"/>
    </xf>
    <xf numFmtId="0" fontId="73" fillId="15" borderId="302" xfId="0" applyFont="1" applyFill="1" applyBorder="1"/>
    <xf numFmtId="174" fontId="88" fillId="15" borderId="303" xfId="0" applyNumberFormat="1" applyFont="1" applyFill="1" applyBorder="1" applyAlignment="1">
      <alignment horizontal="right" indent="1"/>
    </xf>
    <xf numFmtId="174" fontId="88" fillId="15" borderId="304" xfId="0" applyNumberFormat="1" applyFont="1" applyFill="1" applyBorder="1" applyAlignment="1">
      <alignment horizontal="right" indent="1"/>
    </xf>
    <xf numFmtId="0" fontId="21" fillId="17" borderId="57" xfId="0" applyFont="1" applyFill="1" applyBorder="1"/>
    <xf numFmtId="0" fontId="89" fillId="0" borderId="0" xfId="0" applyFont="1" applyAlignment="1">
      <alignment horizontal="left"/>
    </xf>
    <xf numFmtId="0" fontId="21" fillId="0" borderId="0" xfId="0" applyFont="1" applyAlignment="1">
      <alignment horizontal="center"/>
    </xf>
    <xf numFmtId="0" fontId="73" fillId="15" borderId="299" xfId="0" applyFont="1" applyFill="1" applyBorder="1"/>
    <xf numFmtId="174" fontId="88" fillId="15" borderId="300" xfId="0" applyNumberFormat="1" applyFont="1" applyFill="1" applyBorder="1" applyAlignment="1">
      <alignment horizontal="right" indent="1"/>
    </xf>
    <xf numFmtId="174" fontId="88" fillId="15" borderId="301" xfId="0" applyNumberFormat="1" applyFont="1" applyFill="1" applyBorder="1" applyAlignment="1">
      <alignment horizontal="right" indent="1"/>
    </xf>
    <xf numFmtId="174" fontId="88" fillId="15" borderId="232" xfId="0" applyNumberFormat="1" applyFont="1" applyFill="1" applyBorder="1" applyAlignment="1">
      <alignment horizontal="right" indent="1"/>
    </xf>
    <xf numFmtId="0" fontId="0" fillId="17" borderId="57" xfId="0" applyFill="1" applyBorder="1" applyAlignment="1">
      <alignment horizontal="left"/>
    </xf>
    <xf numFmtId="174" fontId="21" fillId="26" borderId="282" xfId="0" applyNumberFormat="1" applyFont="1" applyFill="1" applyBorder="1" applyAlignment="1">
      <alignment horizontal="right" indent="1"/>
    </xf>
    <xf numFmtId="174" fontId="21" fillId="26" borderId="105" xfId="0" applyNumberFormat="1" applyFont="1" applyFill="1" applyBorder="1" applyAlignment="1">
      <alignment horizontal="right" indent="1"/>
    </xf>
    <xf numFmtId="0" fontId="0" fillId="0" borderId="0" xfId="0" applyAlignment="1">
      <alignment horizontal="left"/>
    </xf>
    <xf numFmtId="0" fontId="6" fillId="13" borderId="291" xfId="0" applyFont="1" applyFill="1" applyBorder="1" applyAlignment="1">
      <alignment horizontal="left" indent="1"/>
    </xf>
    <xf numFmtId="174" fontId="6" fillId="13" borderId="291" xfId="0" applyNumberFormat="1" applyFont="1" applyFill="1" applyBorder="1" applyAlignment="1">
      <alignment horizontal="right" indent="1"/>
    </xf>
    <xf numFmtId="0" fontId="6" fillId="0" borderId="0" xfId="0" applyFont="1" applyAlignment="1">
      <alignment horizontal="center"/>
    </xf>
    <xf numFmtId="0" fontId="21" fillId="0" borderId="57" xfId="0" applyFont="1" applyBorder="1"/>
    <xf numFmtId="0" fontId="0" fillId="17" borderId="57" xfId="0" applyFill="1" applyBorder="1"/>
    <xf numFmtId="174" fontId="21" fillId="17" borderId="293" xfId="0" applyNumberFormat="1" applyFont="1" applyFill="1" applyBorder="1"/>
    <xf numFmtId="174" fontId="21" fillId="17" borderId="294" xfId="0" applyNumberFormat="1" applyFont="1" applyFill="1" applyBorder="1"/>
    <xf numFmtId="174" fontId="21" fillId="17" borderId="293" xfId="0" applyNumberFormat="1" applyFont="1" applyFill="1" applyBorder="1" applyAlignment="1">
      <alignment horizontal="right" indent="1"/>
    </xf>
    <xf numFmtId="174" fontId="21" fillId="17" borderId="295" xfId="0" applyNumberFormat="1" applyFont="1" applyFill="1" applyBorder="1" applyAlignment="1">
      <alignment horizontal="right" indent="1"/>
    </xf>
    <xf numFmtId="0" fontId="0" fillId="0" borderId="57" xfId="0" applyBorder="1" applyAlignment="1">
      <alignment horizontal="left"/>
    </xf>
    <xf numFmtId="174" fontId="21" fillId="17" borderId="235" xfId="0" applyNumberFormat="1" applyFont="1" applyFill="1" applyBorder="1"/>
    <xf numFmtId="174" fontId="21" fillId="17" borderId="103" xfId="0" applyNumberFormat="1" applyFont="1" applyFill="1" applyBorder="1"/>
    <xf numFmtId="174" fontId="21" fillId="17" borderId="125" xfId="0" applyNumberFormat="1" applyFont="1" applyFill="1" applyBorder="1" applyAlignment="1">
      <alignment horizontal="right" indent="1"/>
    </xf>
    <xf numFmtId="0" fontId="0" fillId="0" borderId="57" xfId="0" applyBorder="1" applyAlignment="1">
      <alignment horizontal="center"/>
    </xf>
    <xf numFmtId="0" fontId="0" fillId="17" borderId="209" xfId="0" applyFill="1" applyBorder="1"/>
    <xf numFmtId="174" fontId="21" fillId="17" borderId="297" xfId="0" applyNumberFormat="1" applyFont="1" applyFill="1" applyBorder="1"/>
    <xf numFmtId="174" fontId="21" fillId="17" borderId="65" xfId="0" applyNumberFormat="1" applyFont="1" applyFill="1" applyBorder="1"/>
    <xf numFmtId="174" fontId="21" fillId="26" borderId="297" xfId="0" applyNumberFormat="1" applyFont="1" applyFill="1" applyBorder="1" applyAlignment="1">
      <alignment horizontal="right" indent="1"/>
    </xf>
    <xf numFmtId="174" fontId="21" fillId="17" borderId="297" xfId="0" applyNumberFormat="1" applyFont="1" applyFill="1" applyBorder="1" applyAlignment="1">
      <alignment horizontal="right" indent="1"/>
    </xf>
    <xf numFmtId="174" fontId="21" fillId="17" borderId="316" xfId="0" applyNumberFormat="1" applyFont="1" applyFill="1" applyBorder="1" applyAlignment="1">
      <alignment horizontal="right" indent="1"/>
    </xf>
    <xf numFmtId="174" fontId="21" fillId="17" borderId="66" xfId="0" applyNumberFormat="1" applyFont="1" applyFill="1" applyBorder="1" applyAlignment="1">
      <alignment horizontal="right" indent="1"/>
    </xf>
    <xf numFmtId="0" fontId="53" fillId="16" borderId="169" xfId="0" applyFont="1" applyFill="1" applyBorder="1" applyAlignment="1">
      <alignment horizontal="center"/>
    </xf>
    <xf numFmtId="0" fontId="53" fillId="16" borderId="210" xfId="0" applyFont="1" applyFill="1" applyBorder="1" applyAlignment="1">
      <alignment horizontal="center"/>
    </xf>
    <xf numFmtId="173" fontId="53" fillId="16" borderId="210" xfId="0" applyNumberFormat="1" applyFont="1" applyFill="1" applyBorder="1" applyAlignment="1">
      <alignment horizontal="center"/>
    </xf>
    <xf numFmtId="0" fontId="53" fillId="16" borderId="170" xfId="0" applyFont="1" applyFill="1" applyBorder="1" applyAlignment="1">
      <alignment horizontal="center"/>
    </xf>
    <xf numFmtId="1" fontId="11" fillId="23" borderId="107" xfId="1" applyNumberFormat="1" applyFont="1" applyFill="1" applyBorder="1" applyAlignment="1">
      <alignment horizontal="center" vertical="center"/>
    </xf>
    <xf numFmtId="0" fontId="26" fillId="20" borderId="12" xfId="1" applyFont="1" applyFill="1" applyBorder="1" applyAlignment="1">
      <alignment vertical="center"/>
    </xf>
    <xf numFmtId="0" fontId="48" fillId="20" borderId="0" xfId="1" applyFont="1" applyFill="1" applyAlignment="1">
      <alignment horizontal="center" vertical="center" wrapText="1"/>
    </xf>
    <xf numFmtId="0" fontId="49" fillId="18" borderId="0" xfId="1" applyFill="1" applyAlignment="1">
      <alignment vertical="center"/>
    </xf>
    <xf numFmtId="0" fontId="49" fillId="11" borderId="0" xfId="1" applyFill="1" applyAlignment="1">
      <alignment vertical="center"/>
    </xf>
    <xf numFmtId="0" fontId="27" fillId="8" borderId="14" xfId="1" applyFont="1" applyFill="1" applyBorder="1" applyAlignment="1">
      <alignment horizontal="left" vertical="center"/>
    </xf>
    <xf numFmtId="168" fontId="28" fillId="8" borderId="15" xfId="1" applyNumberFormat="1" applyFont="1" applyFill="1" applyBorder="1" applyAlignment="1">
      <alignment horizontal="center" vertical="center" wrapText="1"/>
    </xf>
    <xf numFmtId="168" fontId="28" fillId="8" borderId="16" xfId="1" applyNumberFormat="1" applyFont="1" applyFill="1" applyBorder="1" applyAlignment="1">
      <alignment horizontal="center" vertical="center" wrapText="1"/>
    </xf>
    <xf numFmtId="168" fontId="28" fillId="8" borderId="17" xfId="1" applyNumberFormat="1" applyFont="1" applyFill="1" applyBorder="1" applyAlignment="1">
      <alignment horizontal="center" vertical="center" wrapText="1"/>
    </xf>
    <xf numFmtId="169" fontId="28" fillId="8" borderId="16" xfId="1" applyNumberFormat="1" applyFont="1" applyFill="1" applyBorder="1" applyAlignment="1">
      <alignment horizontal="center" vertical="center" wrapText="1"/>
    </xf>
    <xf numFmtId="168" fontId="28" fillId="8" borderId="18" xfId="1" applyNumberFormat="1" applyFont="1" applyFill="1" applyBorder="1" applyAlignment="1">
      <alignment horizontal="center" vertical="center" wrapText="1"/>
    </xf>
    <xf numFmtId="0" fontId="29" fillId="3" borderId="10" xfId="1" applyFont="1" applyFill="1" applyBorder="1" applyAlignment="1">
      <alignment vertical="center"/>
    </xf>
    <xf numFmtId="0" fontId="30" fillId="20" borderId="0" xfId="1" applyFont="1" applyFill="1" applyAlignment="1">
      <alignment vertical="center" wrapText="1"/>
    </xf>
    <xf numFmtId="1" fontId="66" fillId="20" borderId="0" xfId="1" applyNumberFormat="1" applyFont="1" applyFill="1" applyAlignment="1">
      <alignment horizontal="center" vertical="center" wrapText="1"/>
    </xf>
    <xf numFmtId="0" fontId="29" fillId="3" borderId="0" xfId="1" applyFont="1" applyFill="1" applyAlignment="1">
      <alignment vertical="center"/>
    </xf>
    <xf numFmtId="0" fontId="29" fillId="18" borderId="0" xfId="1" applyFont="1" applyFill="1" applyAlignment="1">
      <alignment vertical="center"/>
    </xf>
    <xf numFmtId="0" fontId="29" fillId="11" borderId="0" xfId="1" applyFont="1" applyFill="1" applyAlignment="1">
      <alignment vertical="center"/>
    </xf>
    <xf numFmtId="0" fontId="31" fillId="13" borderId="43" xfId="1" applyFont="1" applyFill="1" applyBorder="1" applyAlignment="1">
      <alignment horizontal="left" vertical="center"/>
    </xf>
    <xf numFmtId="174" fontId="31" fillId="13" borderId="27" xfId="1" applyNumberFormat="1" applyFont="1" applyFill="1" applyBorder="1" applyAlignment="1">
      <alignment vertical="center"/>
    </xf>
    <xf numFmtId="174" fontId="31" fillId="13" borderId="0" xfId="1" applyNumberFormat="1" applyFont="1" applyFill="1" applyAlignment="1">
      <alignment vertical="center"/>
    </xf>
    <xf numFmtId="0" fontId="0" fillId="3" borderId="12" xfId="1" applyFont="1" applyFill="1" applyBorder="1" applyAlignment="1">
      <alignment vertical="center"/>
    </xf>
    <xf numFmtId="0" fontId="11" fillId="3" borderId="0" xfId="1" applyFont="1" applyFill="1" applyAlignment="1">
      <alignment vertical="center"/>
    </xf>
    <xf numFmtId="0" fontId="49" fillId="13" borderId="12" xfId="1" applyFill="1" applyBorder="1" applyAlignment="1">
      <alignment horizontal="left" vertical="center" indent="1"/>
    </xf>
    <xf numFmtId="174" fontId="49" fillId="13" borderId="27" xfId="1" applyNumberFormat="1" applyFill="1" applyBorder="1" applyAlignment="1">
      <alignment vertical="center"/>
    </xf>
    <xf numFmtId="174" fontId="49" fillId="13" borderId="0" xfId="1" applyNumberFormat="1" applyFill="1" applyAlignment="1">
      <alignment vertical="center"/>
    </xf>
    <xf numFmtId="174" fontId="49" fillId="17" borderId="28" xfId="1" applyNumberFormat="1" applyFill="1" applyBorder="1" applyAlignment="1">
      <alignment vertical="center"/>
    </xf>
    <xf numFmtId="174" fontId="49" fillId="17" borderId="27" xfId="1" applyNumberFormat="1" applyFill="1" applyBorder="1" applyAlignment="1">
      <alignment vertical="center"/>
    </xf>
    <xf numFmtId="174" fontId="49" fillId="28" borderId="0" xfId="1" applyNumberFormat="1" applyFill="1" applyAlignment="1">
      <alignment vertical="center"/>
    </xf>
    <xf numFmtId="168" fontId="11" fillId="7" borderId="12" xfId="1" applyNumberFormat="1" applyFont="1" applyFill="1" applyBorder="1" applyAlignment="1">
      <alignment horizontal="left" vertical="center"/>
    </xf>
    <xf numFmtId="0" fontId="39" fillId="3" borderId="0" xfId="1" applyFont="1" applyFill="1" applyAlignment="1">
      <alignment vertical="center"/>
    </xf>
    <xf numFmtId="0" fontId="32" fillId="3" borderId="0" xfId="1" applyFont="1" applyFill="1" applyAlignment="1">
      <alignment vertical="center"/>
    </xf>
    <xf numFmtId="0" fontId="32" fillId="18" borderId="0" xfId="1" applyFont="1" applyFill="1" applyAlignment="1">
      <alignment vertical="center"/>
    </xf>
    <xf numFmtId="0" fontId="32" fillId="11" borderId="0" xfId="1" applyFont="1" applyFill="1" applyAlignment="1">
      <alignment vertical="center"/>
    </xf>
    <xf numFmtId="0" fontId="31" fillId="13" borderId="35" xfId="1" applyFont="1" applyFill="1" applyBorder="1" applyAlignment="1">
      <alignment horizontal="right" vertical="center"/>
    </xf>
    <xf numFmtId="174" fontId="31" fillId="17" borderId="36" xfId="1" applyNumberFormat="1" applyFont="1" applyFill="1" applyBorder="1" applyAlignment="1">
      <alignment vertical="center"/>
    </xf>
    <xf numFmtId="174" fontId="31" fillId="13" borderId="37" xfId="1" applyNumberFormat="1" applyFont="1" applyFill="1" applyBorder="1" applyAlignment="1">
      <alignment vertical="center"/>
    </xf>
    <xf numFmtId="174" fontId="31" fillId="17" borderId="38" xfId="1" applyNumberFormat="1" applyFont="1" applyFill="1" applyBorder="1" applyAlignment="1">
      <alignment vertical="center"/>
    </xf>
    <xf numFmtId="174" fontId="31" fillId="17" borderId="26" xfId="1" applyNumberFormat="1" applyFont="1" applyFill="1" applyBorder="1" applyAlignment="1">
      <alignment vertical="center"/>
    </xf>
    <xf numFmtId="174" fontId="31" fillId="28" borderId="182" xfId="1" applyNumberFormat="1" applyFont="1" applyFill="1" applyBorder="1" applyAlignment="1">
      <alignment horizontal="right" vertical="center"/>
    </xf>
    <xf numFmtId="0" fontId="51" fillId="3" borderId="12" xfId="1" applyFont="1" applyFill="1" applyBorder="1"/>
    <xf numFmtId="0" fontId="31" fillId="3" borderId="0" xfId="1" applyFont="1" applyFill="1" applyAlignment="1">
      <alignment vertical="center"/>
    </xf>
    <xf numFmtId="0" fontId="1" fillId="3" borderId="0" xfId="1" applyFont="1" applyFill="1" applyAlignment="1">
      <alignment vertical="center"/>
    </xf>
    <xf numFmtId="0" fontId="31" fillId="13" borderId="32" xfId="1" applyFont="1" applyFill="1" applyBorder="1" applyAlignment="1">
      <alignment horizontal="left" vertical="center"/>
    </xf>
    <xf numFmtId="174" fontId="11" fillId="13" borderId="33" xfId="1" applyNumberFormat="1" applyFont="1" applyFill="1" applyBorder="1" applyAlignment="1">
      <alignment vertical="center"/>
    </xf>
    <xf numFmtId="174" fontId="11" fillId="13" borderId="30" xfId="1" applyNumberFormat="1" applyFont="1" applyFill="1" applyBorder="1" applyAlignment="1">
      <alignment vertical="center"/>
    </xf>
    <xf numFmtId="174" fontId="11" fillId="13" borderId="134" xfId="1" applyNumberFormat="1" applyFont="1" applyFill="1" applyBorder="1" applyAlignment="1">
      <alignment vertical="center"/>
    </xf>
    <xf numFmtId="0" fontId="11" fillId="13" borderId="12" xfId="1" applyFont="1" applyFill="1" applyBorder="1" applyAlignment="1">
      <alignment horizontal="left" vertical="center"/>
    </xf>
    <xf numFmtId="174" fontId="49" fillId="17" borderId="0" xfId="1" applyNumberFormat="1" applyFill="1" applyAlignment="1">
      <alignment vertical="center"/>
    </xf>
    <xf numFmtId="0" fontId="11" fillId="3" borderId="0" xfId="1" applyFont="1" applyFill="1"/>
    <xf numFmtId="0" fontId="11" fillId="18" borderId="0" xfId="1" applyFont="1" applyFill="1"/>
    <xf numFmtId="0" fontId="11" fillId="11" borderId="0" xfId="1" applyFont="1" applyFill="1"/>
    <xf numFmtId="0" fontId="31" fillId="13" borderId="346" xfId="1" applyFont="1" applyFill="1" applyBorder="1" applyAlignment="1">
      <alignment horizontal="left" vertical="center"/>
    </xf>
    <xf numFmtId="174" fontId="11" fillId="13" borderId="347" xfId="1" applyNumberFormat="1" applyFont="1" applyFill="1" applyBorder="1" applyAlignment="1">
      <alignment vertical="center"/>
    </xf>
    <xf numFmtId="174" fontId="11" fillId="13" borderId="319" xfId="1" applyNumberFormat="1" applyFont="1" applyFill="1" applyBorder="1" applyAlignment="1">
      <alignment vertical="center"/>
    </xf>
    <xf numFmtId="0" fontId="11" fillId="18" borderId="0" xfId="1" applyFont="1" applyFill="1" applyAlignment="1">
      <alignment vertical="center"/>
    </xf>
    <xf numFmtId="0" fontId="11" fillId="11" borderId="0" xfId="1" applyFont="1" applyFill="1" applyAlignment="1">
      <alignment vertical="center"/>
    </xf>
    <xf numFmtId="174" fontId="11" fillId="13" borderId="118" xfId="1" applyNumberFormat="1" applyFont="1" applyFill="1" applyBorder="1" applyAlignment="1">
      <alignment vertical="center"/>
    </xf>
    <xf numFmtId="174" fontId="11" fillId="13" borderId="0" xfId="1" applyNumberFormat="1" applyFont="1" applyFill="1" applyAlignment="1">
      <alignment vertical="center"/>
    </xf>
    <xf numFmtId="0" fontId="32" fillId="3" borderId="0" xfId="1" applyFont="1" applyFill="1"/>
    <xf numFmtId="0" fontId="32" fillId="18" borderId="0" xfId="1" applyFont="1" applyFill="1"/>
    <xf numFmtId="0" fontId="32" fillId="11" borderId="0" xfId="1" applyFont="1" applyFill="1"/>
    <xf numFmtId="0" fontId="31" fillId="13" borderId="145" xfId="1" applyFont="1" applyFill="1" applyBorder="1" applyAlignment="1">
      <alignment horizontal="right" vertical="center" indent="1"/>
    </xf>
    <xf numFmtId="174" fontId="31" fillId="17" borderId="146" xfId="1" applyNumberFormat="1" applyFont="1" applyFill="1" applyBorder="1" applyAlignment="1">
      <alignment vertical="center"/>
    </xf>
    <xf numFmtId="174" fontId="31" fillId="13" borderId="149" xfId="1" applyNumberFormat="1" applyFont="1" applyFill="1" applyBorder="1" applyAlignment="1">
      <alignment vertical="center"/>
    </xf>
    <xf numFmtId="174" fontId="31" fillId="17" borderId="148" xfId="1" applyNumberFormat="1" applyFont="1" applyFill="1" applyBorder="1" applyAlignment="1">
      <alignment vertical="center"/>
    </xf>
    <xf numFmtId="174" fontId="31" fillId="17" borderId="147" xfId="1" applyNumberFormat="1" applyFont="1" applyFill="1" applyBorder="1" applyAlignment="1">
      <alignment vertical="center"/>
    </xf>
    <xf numFmtId="174" fontId="31" fillId="28" borderId="183" xfId="1" applyNumberFormat="1" applyFont="1" applyFill="1" applyBorder="1" applyAlignment="1">
      <alignment horizontal="right" vertical="center"/>
    </xf>
    <xf numFmtId="174" fontId="31" fillId="13" borderId="8" xfId="1" applyNumberFormat="1" applyFont="1" applyFill="1" applyBorder="1" applyAlignment="1">
      <alignment vertical="center"/>
    </xf>
    <xf numFmtId="0" fontId="86" fillId="3" borderId="57" xfId="1" applyFont="1" applyFill="1" applyBorder="1" applyAlignment="1">
      <alignment horizontal="left" vertical="center" indent="1"/>
    </xf>
    <xf numFmtId="174" fontId="49" fillId="17" borderId="118" xfId="1" applyNumberFormat="1" applyFill="1" applyBorder="1" applyAlignment="1">
      <alignment vertical="center"/>
    </xf>
    <xf numFmtId="172" fontId="39" fillId="3" borderId="0" xfId="1" applyNumberFormat="1" applyFont="1" applyFill="1" applyAlignment="1">
      <alignment horizontal="center" vertical="center"/>
    </xf>
    <xf numFmtId="0" fontId="39" fillId="3" borderId="57" xfId="1" applyFont="1" applyFill="1" applyBorder="1" applyAlignment="1">
      <alignment horizontal="left" vertical="center" indent="1"/>
    </xf>
    <xf numFmtId="0" fontId="31" fillId="3" borderId="57" xfId="1" applyFont="1" applyFill="1" applyBorder="1" applyAlignment="1">
      <alignment horizontal="left" vertical="center" indent="1"/>
    </xf>
    <xf numFmtId="0" fontId="31" fillId="13" borderId="39" xfId="1" applyFont="1" applyFill="1" applyBorder="1" applyAlignment="1">
      <alignment horizontal="right" vertical="center" indent="1"/>
    </xf>
    <xf numFmtId="174" fontId="33" fillId="17" borderId="40" xfId="1" applyNumberFormat="1" applyFont="1" applyFill="1" applyBorder="1" applyAlignment="1">
      <alignment horizontal="right" vertical="center"/>
    </xf>
    <xf numFmtId="174" fontId="34" fillId="13" borderId="41" xfId="1" applyNumberFormat="1" applyFont="1" applyFill="1" applyBorder="1" applyAlignment="1">
      <alignment horizontal="right" vertical="center"/>
    </xf>
    <xf numFmtId="174" fontId="6" fillId="17" borderId="42" xfId="1" applyNumberFormat="1" applyFont="1" applyFill="1" applyBorder="1" applyAlignment="1">
      <alignment vertical="center"/>
    </xf>
    <xf numFmtId="174" fontId="6" fillId="17" borderId="41" xfId="1" applyNumberFormat="1" applyFont="1" applyFill="1" applyBorder="1" applyAlignment="1">
      <alignment vertical="center"/>
    </xf>
    <xf numFmtId="174" fontId="34" fillId="13" borderId="41" xfId="1" applyNumberFormat="1" applyFont="1" applyFill="1" applyBorder="1" applyAlignment="1">
      <alignment vertical="center"/>
    </xf>
    <xf numFmtId="174" fontId="6" fillId="28" borderId="181" xfId="1" applyNumberFormat="1" applyFont="1" applyFill="1" applyBorder="1" applyAlignment="1">
      <alignment horizontal="right" vertical="center"/>
    </xf>
    <xf numFmtId="174" fontId="34" fillId="13" borderId="181" xfId="1" applyNumberFormat="1" applyFont="1" applyFill="1" applyBorder="1" applyAlignment="1">
      <alignment horizontal="right" vertical="center"/>
    </xf>
    <xf numFmtId="0" fontId="52" fillId="3" borderId="12" xfId="1" applyFont="1" applyFill="1" applyBorder="1" applyAlignment="1">
      <alignment vertical="center"/>
    </xf>
    <xf numFmtId="0" fontId="0" fillId="3" borderId="0" xfId="1" applyFont="1" applyFill="1" applyAlignment="1">
      <alignment vertical="center" wrapText="1"/>
    </xf>
    <xf numFmtId="0" fontId="31" fillId="12" borderId="19" xfId="1" applyFont="1" applyFill="1" applyBorder="1" applyAlignment="1">
      <alignment horizontal="right" vertical="top"/>
    </xf>
    <xf numFmtId="168" fontId="35" fillId="12" borderId="19" xfId="1" applyNumberFormat="1" applyFont="1" applyFill="1" applyBorder="1" applyAlignment="1">
      <alignment horizontal="right" vertical="top"/>
    </xf>
    <xf numFmtId="168" fontId="36" fillId="12" borderId="19" xfId="1" applyNumberFormat="1" applyFont="1" applyFill="1" applyBorder="1" applyAlignment="1">
      <alignment horizontal="right" vertical="top"/>
    </xf>
    <xf numFmtId="168" fontId="31" fillId="12" borderId="19" xfId="1" applyNumberFormat="1" applyFont="1" applyFill="1" applyBorder="1" applyAlignment="1">
      <alignment vertical="top"/>
    </xf>
    <xf numFmtId="174" fontId="49" fillId="3" borderId="0" xfId="1" applyNumberFormat="1" applyFill="1"/>
    <xf numFmtId="0" fontId="49" fillId="18" borderId="0" xfId="1" applyFill="1"/>
    <xf numFmtId="0" fontId="27" fillId="9" borderId="14" xfId="1" applyFont="1" applyFill="1" applyBorder="1" applyAlignment="1">
      <alignment horizontal="left" vertical="center"/>
    </xf>
    <xf numFmtId="168" fontId="28" fillId="9" borderId="15" xfId="1" applyNumberFormat="1" applyFont="1" applyFill="1" applyBorder="1" applyAlignment="1">
      <alignment horizontal="center" vertical="center" wrapText="1"/>
    </xf>
    <xf numFmtId="168" fontId="28" fillId="9" borderId="16" xfId="1" applyNumberFormat="1" applyFont="1" applyFill="1" applyBorder="1" applyAlignment="1">
      <alignment horizontal="center" vertical="center" wrapText="1"/>
    </xf>
    <xf numFmtId="168" fontId="28" fillId="9" borderId="17" xfId="1" applyNumberFormat="1" applyFont="1" applyFill="1" applyBorder="1" applyAlignment="1">
      <alignment horizontal="center" vertical="center" wrapText="1"/>
    </xf>
    <xf numFmtId="169" fontId="28" fillId="9" borderId="16" xfId="1" applyNumberFormat="1" applyFont="1" applyFill="1" applyBorder="1" applyAlignment="1">
      <alignment horizontal="center" vertical="center" wrapText="1"/>
    </xf>
    <xf numFmtId="168" fontId="28" fillId="9" borderId="18" xfId="1" applyNumberFormat="1" applyFont="1" applyFill="1" applyBorder="1" applyAlignment="1">
      <alignment horizontal="center" vertical="center" wrapText="1"/>
    </xf>
    <xf numFmtId="0" fontId="21" fillId="3" borderId="0" xfId="1" applyFont="1" applyFill="1"/>
    <xf numFmtId="0" fontId="31" fillId="18" borderId="0" xfId="1" applyFont="1" applyFill="1"/>
    <xf numFmtId="0" fontId="31" fillId="11" borderId="0" xfId="1" applyFont="1" applyFill="1"/>
    <xf numFmtId="0" fontId="11" fillId="13" borderId="12" xfId="1" applyFont="1" applyFill="1" applyBorder="1" applyAlignment="1">
      <alignment horizontal="left" indent="1"/>
    </xf>
    <xf numFmtId="168" fontId="11" fillId="7" borderId="0" xfId="1" applyNumberFormat="1" applyFont="1" applyFill="1" applyAlignment="1">
      <alignment horizontal="left" vertical="center"/>
    </xf>
    <xf numFmtId="0" fontId="1" fillId="3" borderId="0" xfId="1" applyFont="1" applyFill="1"/>
    <xf numFmtId="0" fontId="49" fillId="13" borderId="12" xfId="1" applyFill="1" applyBorder="1" applyAlignment="1">
      <alignment horizontal="left" indent="2"/>
    </xf>
    <xf numFmtId="174" fontId="31" fillId="28" borderId="182" xfId="1" applyNumberFormat="1" applyFont="1" applyFill="1" applyBorder="1" applyAlignment="1">
      <alignment vertical="center"/>
    </xf>
    <xf numFmtId="0" fontId="51" fillId="3" borderId="0" xfId="1" applyFont="1" applyFill="1"/>
    <xf numFmtId="0" fontId="31" fillId="13" borderId="44" xfId="1" applyFont="1" applyFill="1" applyBorder="1" applyAlignment="1">
      <alignment horizontal="left" vertical="center"/>
    </xf>
    <xf numFmtId="174" fontId="11" fillId="13" borderId="4" xfId="1" applyNumberFormat="1" applyFont="1" applyFill="1" applyBorder="1" applyAlignment="1">
      <alignment vertical="center"/>
    </xf>
    <xf numFmtId="174" fontId="11" fillId="13" borderId="5" xfId="1" applyNumberFormat="1" applyFont="1" applyFill="1" applyBorder="1" applyAlignment="1">
      <alignment vertical="center"/>
    </xf>
    <xf numFmtId="174" fontId="11" fillId="13" borderId="175" xfId="1" applyNumberFormat="1" applyFont="1" applyFill="1" applyBorder="1" applyAlignment="1">
      <alignment vertical="center"/>
    </xf>
    <xf numFmtId="0" fontId="31" fillId="13" borderId="12" xfId="1" applyFont="1" applyFill="1" applyBorder="1" applyAlignment="1">
      <alignment horizontal="right" vertical="center"/>
    </xf>
    <xf numFmtId="0" fontId="31" fillId="13" borderId="12" xfId="1" applyFont="1" applyFill="1" applyBorder="1"/>
    <xf numFmtId="0" fontId="49" fillId="13" borderId="12" xfId="1" applyFill="1" applyBorder="1" applyAlignment="1">
      <alignment horizontal="left" indent="1"/>
    </xf>
    <xf numFmtId="174" fontId="39" fillId="3" borderId="0" xfId="1" applyNumberFormat="1" applyFont="1" applyFill="1" applyAlignment="1">
      <alignment vertical="center"/>
    </xf>
    <xf numFmtId="0" fontId="31" fillId="13" borderId="12" xfId="1" applyFont="1" applyFill="1" applyBorder="1" applyAlignment="1">
      <alignment horizontal="right" vertical="center" indent="1"/>
    </xf>
    <xf numFmtId="174" fontId="31" fillId="17" borderId="204" xfId="1" applyNumberFormat="1" applyFont="1" applyFill="1" applyBorder="1" applyAlignment="1">
      <alignment vertical="center"/>
    </xf>
    <xf numFmtId="174" fontId="31" fillId="17" borderId="205" xfId="1" applyNumberFormat="1" applyFont="1" applyFill="1" applyBorder="1" applyAlignment="1">
      <alignment vertical="center"/>
    </xf>
    <xf numFmtId="174" fontId="31" fillId="17" borderId="206" xfId="1" applyNumberFormat="1" applyFont="1" applyFill="1" applyBorder="1" applyAlignment="1">
      <alignment vertical="center"/>
    </xf>
    <xf numFmtId="174" fontId="31" fillId="28" borderId="206" xfId="1" applyNumberFormat="1" applyFont="1" applyFill="1" applyBorder="1" applyAlignment="1">
      <alignment vertical="center"/>
    </xf>
    <xf numFmtId="174" fontId="11" fillId="28" borderId="175" xfId="1" applyNumberFormat="1" applyFont="1" applyFill="1" applyBorder="1" applyAlignment="1">
      <alignment vertical="center"/>
    </xf>
    <xf numFmtId="174" fontId="49" fillId="17" borderId="111" xfId="1" applyNumberFormat="1" applyFill="1" applyBorder="1" applyAlignment="1">
      <alignment vertical="center"/>
    </xf>
    <xf numFmtId="174" fontId="49" fillId="17" borderId="110" xfId="1" applyNumberFormat="1" applyFill="1" applyBorder="1" applyAlignment="1">
      <alignment vertical="center"/>
    </xf>
    <xf numFmtId="174" fontId="49" fillId="28" borderId="167" xfId="1" applyNumberFormat="1" applyFill="1" applyBorder="1" applyAlignment="1">
      <alignment vertical="center"/>
    </xf>
    <xf numFmtId="0" fontId="11" fillId="13" borderId="12" xfId="1" applyFont="1" applyFill="1" applyBorder="1" applyAlignment="1">
      <alignment horizontal="left"/>
    </xf>
    <xf numFmtId="0" fontId="31" fillId="13" borderId="12" xfId="1" applyFont="1" applyFill="1" applyBorder="1" applyAlignment="1">
      <alignment horizontal="right" indent="1"/>
    </xf>
    <xf numFmtId="174" fontId="31" fillId="17" borderId="33" xfId="1" applyNumberFormat="1" applyFont="1" applyFill="1" applyBorder="1"/>
    <xf numFmtId="174" fontId="31" fillId="13" borderId="0" xfId="1" applyNumberFormat="1" applyFont="1" applyFill="1"/>
    <xf numFmtId="174" fontId="31" fillId="17" borderId="34" xfId="1" applyNumberFormat="1" applyFont="1" applyFill="1" applyBorder="1"/>
    <xf numFmtId="174" fontId="31" fillId="17" borderId="30" xfId="1" applyNumberFormat="1" applyFont="1" applyFill="1" applyBorder="1"/>
    <xf numFmtId="174" fontId="31" fillId="28" borderId="134" xfId="1" applyNumberFormat="1" applyFont="1" applyFill="1" applyBorder="1"/>
    <xf numFmtId="174" fontId="49" fillId="13" borderId="0" xfId="1" applyNumberFormat="1" applyFill="1"/>
    <xf numFmtId="174" fontId="49" fillId="17" borderId="28" xfId="1" applyNumberFormat="1" applyFill="1" applyBorder="1"/>
    <xf numFmtId="174" fontId="49" fillId="17" borderId="27" xfId="1" applyNumberFormat="1" applyFill="1" applyBorder="1"/>
    <xf numFmtId="174" fontId="49" fillId="28" borderId="0" xfId="1" applyNumberFormat="1" applyFill="1"/>
    <xf numFmtId="0" fontId="31" fillId="13" borderId="150" xfId="1" applyFont="1" applyFill="1" applyBorder="1" applyAlignment="1">
      <alignment horizontal="right" indent="1"/>
    </xf>
    <xf numFmtId="174" fontId="49" fillId="17" borderId="118" xfId="1" applyNumberFormat="1" applyFill="1" applyBorder="1"/>
    <xf numFmtId="0" fontId="32" fillId="3" borderId="57" xfId="1" applyFont="1" applyFill="1" applyBorder="1"/>
    <xf numFmtId="0" fontId="31" fillId="13" borderId="211" xfId="1" applyFont="1" applyFill="1" applyBorder="1" applyAlignment="1">
      <alignment horizontal="right" vertical="center"/>
    </xf>
    <xf numFmtId="174" fontId="33" fillId="17" borderId="212" xfId="1" applyNumberFormat="1" applyFont="1" applyFill="1" applyBorder="1" applyAlignment="1">
      <alignment vertical="center"/>
    </xf>
    <xf numFmtId="174" fontId="34" fillId="13" borderId="213" xfId="1" applyNumberFormat="1" applyFont="1" applyFill="1" applyBorder="1" applyAlignment="1">
      <alignment vertical="center"/>
    </xf>
    <xf numFmtId="174" fontId="6" fillId="17" borderId="214" xfId="1" applyNumberFormat="1" applyFont="1" applyFill="1" applyBorder="1" applyAlignment="1">
      <alignment vertical="center"/>
    </xf>
    <xf numFmtId="174" fontId="6" fillId="17" borderId="213" xfId="1" applyNumberFormat="1" applyFont="1" applyFill="1" applyBorder="1" applyAlignment="1">
      <alignment vertical="center"/>
    </xf>
    <xf numFmtId="174" fontId="6" fillId="28" borderId="213" xfId="1" applyNumberFormat="1" applyFont="1" applyFill="1" applyBorder="1" applyAlignment="1">
      <alignment vertical="center"/>
    </xf>
    <xf numFmtId="0" fontId="52" fillId="3" borderId="0" xfId="1" applyFont="1" applyFill="1"/>
    <xf numFmtId="174" fontId="49" fillId="3" borderId="0" xfId="1" applyNumberFormat="1" applyFill="1" applyAlignment="1">
      <alignment vertical="center"/>
    </xf>
    <xf numFmtId="174" fontId="1" fillId="3" borderId="0" xfId="1" applyNumberFormat="1" applyFont="1" applyFill="1"/>
    <xf numFmtId="0" fontId="49" fillId="22" borderId="176" xfId="1" applyFill="1" applyBorder="1" applyAlignment="1">
      <alignment horizontal="left" indent="1"/>
    </xf>
    <xf numFmtId="168" fontId="49" fillId="22" borderId="176" xfId="1" applyNumberFormat="1" applyFill="1" applyBorder="1" applyAlignment="1">
      <alignment horizontal="right" indent="1"/>
    </xf>
    <xf numFmtId="0" fontId="38" fillId="3" borderId="0" xfId="1" applyFont="1" applyFill="1"/>
    <xf numFmtId="0" fontId="6" fillId="13" borderId="10" xfId="1" applyFont="1" applyFill="1" applyBorder="1" applyAlignment="1">
      <alignment horizontal="right" vertical="center"/>
    </xf>
    <xf numFmtId="174" fontId="33" fillId="17" borderId="20" xfId="1" applyNumberFormat="1" applyFont="1" applyFill="1" applyBorder="1" applyAlignment="1">
      <alignment vertical="center"/>
    </xf>
    <xf numFmtId="174" fontId="34" fillId="13" borderId="19" xfId="1" applyNumberFormat="1" applyFont="1" applyFill="1" applyBorder="1" applyAlignment="1">
      <alignment vertical="center"/>
    </xf>
    <xf numFmtId="174" fontId="6" fillId="17" borderId="21" xfId="1" applyNumberFormat="1" applyFont="1" applyFill="1" applyBorder="1" applyAlignment="1">
      <alignment vertical="center"/>
    </xf>
    <xf numFmtId="174" fontId="6" fillId="17" borderId="20" xfId="1" applyNumberFormat="1" applyFont="1" applyFill="1" applyBorder="1" applyAlignment="1">
      <alignment vertical="center"/>
    </xf>
    <xf numFmtId="174" fontId="6" fillId="28" borderId="19" xfId="1" applyNumberFormat="1" applyFont="1" applyFill="1" applyBorder="1" applyAlignment="1">
      <alignment vertical="center"/>
    </xf>
    <xf numFmtId="174" fontId="6" fillId="27" borderId="11" xfId="1" applyNumberFormat="1" applyFont="1" applyFill="1" applyBorder="1" applyAlignment="1">
      <alignment vertical="center"/>
    </xf>
    <xf numFmtId="0" fontId="20" fillId="3" borderId="0" xfId="1" applyFont="1" applyFill="1"/>
    <xf numFmtId="0" fontId="39" fillId="3" borderId="0" xfId="1" applyFont="1" applyFill="1"/>
    <xf numFmtId="0" fontId="6" fillId="13" borderId="216" xfId="1" applyFont="1" applyFill="1" applyBorder="1" applyAlignment="1">
      <alignment horizontal="right" vertical="center"/>
    </xf>
    <xf numFmtId="174" fontId="33" fillId="17" borderId="217" xfId="1" applyNumberFormat="1" applyFont="1" applyFill="1" applyBorder="1" applyAlignment="1">
      <alignment vertical="center"/>
    </xf>
    <xf numFmtId="174" fontId="34" fillId="13" borderId="174" xfId="1" applyNumberFormat="1" applyFont="1" applyFill="1" applyBorder="1" applyAlignment="1">
      <alignment vertical="center"/>
    </xf>
    <xf numFmtId="174" fontId="6" fillId="17" borderId="218" xfId="1" applyNumberFormat="1" applyFont="1" applyFill="1" applyBorder="1" applyAlignment="1">
      <alignment vertical="center"/>
    </xf>
    <xf numFmtId="174" fontId="6" fillId="17" borderId="174" xfId="1" applyNumberFormat="1" applyFont="1" applyFill="1" applyBorder="1" applyAlignment="1">
      <alignment vertical="center"/>
    </xf>
    <xf numFmtId="174" fontId="6" fillId="28" borderId="174" xfId="1" applyNumberFormat="1" applyFont="1" applyFill="1" applyBorder="1" applyAlignment="1">
      <alignment vertical="center"/>
    </xf>
    <xf numFmtId="174" fontId="6" fillId="27" borderId="219" xfId="1" applyNumberFormat="1" applyFont="1" applyFill="1" applyBorder="1" applyAlignment="1">
      <alignment vertical="center"/>
    </xf>
    <xf numFmtId="0" fontId="6" fillId="13" borderId="186" xfId="1" applyFont="1" applyFill="1" applyBorder="1" applyAlignment="1">
      <alignment horizontal="right" vertical="center"/>
    </xf>
    <xf numFmtId="174" fontId="33" fillId="17" borderId="193" xfId="1" applyNumberFormat="1" applyFont="1" applyFill="1" applyBorder="1" applyAlignment="1">
      <alignment vertical="center"/>
    </xf>
    <xf numFmtId="174" fontId="34" fillId="13" borderId="176" xfId="1" applyNumberFormat="1" applyFont="1" applyFill="1" applyBorder="1" applyAlignment="1">
      <alignment vertical="center"/>
    </xf>
    <xf numFmtId="174" fontId="6" fillId="17" borderId="194" xfId="1" applyNumberFormat="1" applyFont="1" applyFill="1" applyBorder="1" applyAlignment="1">
      <alignment vertical="center"/>
    </xf>
    <xf numFmtId="174" fontId="6" fillId="17" borderId="176" xfId="1" applyNumberFormat="1" applyFont="1" applyFill="1" applyBorder="1" applyAlignment="1">
      <alignment vertical="center"/>
    </xf>
    <xf numFmtId="174" fontId="6" fillId="28" borderId="176" xfId="1" applyNumberFormat="1" applyFont="1" applyFill="1" applyBorder="1" applyAlignment="1">
      <alignment vertical="center"/>
    </xf>
    <xf numFmtId="174" fontId="6" fillId="27" borderId="187" xfId="1" applyNumberFormat="1" applyFont="1" applyFill="1" applyBorder="1" applyAlignment="1">
      <alignment vertical="center"/>
    </xf>
    <xf numFmtId="0" fontId="31" fillId="0" borderId="10" xfId="1" applyFont="1" applyBorder="1" applyAlignment="1">
      <alignment horizontal="left"/>
    </xf>
    <xf numFmtId="168" fontId="11" fillId="0" borderId="20" xfId="1" applyNumberFormat="1" applyFont="1" applyBorder="1" applyAlignment="1">
      <alignment horizontal="right"/>
    </xf>
    <xf numFmtId="168" fontId="11" fillId="0" borderId="19" xfId="1" applyNumberFormat="1" applyFont="1" applyBorder="1" applyAlignment="1">
      <alignment horizontal="right"/>
    </xf>
    <xf numFmtId="168" fontId="11" fillId="0" borderId="21" xfId="1" applyNumberFormat="1" applyFont="1" applyBorder="1"/>
    <xf numFmtId="168" fontId="31" fillId="0" borderId="20" xfId="1" applyNumberFormat="1" applyFont="1" applyBorder="1"/>
    <xf numFmtId="168" fontId="31" fillId="0" borderId="19" xfId="1" applyNumberFormat="1" applyFont="1" applyBorder="1" applyAlignment="1">
      <alignment horizontal="right"/>
    </xf>
    <xf numFmtId="168" fontId="31" fillId="0" borderId="19" xfId="1" applyNumberFormat="1" applyFont="1" applyBorder="1"/>
    <xf numFmtId="169" fontId="31" fillId="0" borderId="11" xfId="1" applyNumberFormat="1" applyFont="1" applyBorder="1" applyAlignment="1">
      <alignment horizontal="right" indent="1"/>
    </xf>
    <xf numFmtId="0" fontId="0" fillId="3" borderId="57" xfId="1" applyFont="1" applyFill="1" applyBorder="1" applyAlignment="1">
      <alignment horizontal="left" vertical="center" indent="1"/>
    </xf>
    <xf numFmtId="0" fontId="0" fillId="0" borderId="12" xfId="1" applyFont="1" applyBorder="1" applyAlignment="1">
      <alignment horizontal="left" vertical="center" indent="1"/>
    </xf>
    <xf numFmtId="168" fontId="0" fillId="11" borderId="118" xfId="1" applyNumberFormat="1" applyFont="1" applyFill="1" applyBorder="1" applyAlignment="1">
      <alignment horizontal="right" vertical="center" indent="1"/>
    </xf>
    <xf numFmtId="168" fontId="0" fillId="11" borderId="0" xfId="1" applyNumberFormat="1" applyFont="1" applyFill="1" applyAlignment="1">
      <alignment horizontal="right" vertical="center" indent="1"/>
    </xf>
    <xf numFmtId="168" fontId="0" fillId="11" borderId="144" xfId="1" applyNumberFormat="1" applyFont="1" applyFill="1" applyBorder="1" applyAlignment="1">
      <alignment horizontal="right" vertical="center" indent="1"/>
    </xf>
    <xf numFmtId="0" fontId="49" fillId="3" borderId="57" xfId="1" applyFill="1" applyBorder="1" applyAlignment="1">
      <alignment vertical="center"/>
    </xf>
    <xf numFmtId="0" fontId="0" fillId="0" borderId="186" xfId="1" applyFont="1" applyBorder="1" applyAlignment="1">
      <alignment horizontal="left" vertical="center" indent="1"/>
    </xf>
    <xf numFmtId="168" fontId="0" fillId="11" borderId="193" xfId="1" applyNumberFormat="1" applyFont="1" applyFill="1" applyBorder="1" applyAlignment="1">
      <alignment horizontal="right" vertical="center" indent="1"/>
    </xf>
    <xf numFmtId="168" fontId="0" fillId="11" borderId="176" xfId="1" applyNumberFormat="1" applyFont="1" applyFill="1" applyBorder="1" applyAlignment="1">
      <alignment horizontal="right" vertical="center" indent="1"/>
    </xf>
    <xf numFmtId="168" fontId="0" fillId="11" borderId="194" xfId="1" applyNumberFormat="1" applyFont="1" applyFill="1" applyBorder="1" applyAlignment="1">
      <alignment horizontal="right" vertical="center" indent="1"/>
    </xf>
    <xf numFmtId="0" fontId="0" fillId="3" borderId="0" xfId="1" applyFont="1" applyFill="1" applyAlignment="1">
      <alignment horizontal="left" indent="1"/>
    </xf>
    <xf numFmtId="168" fontId="24" fillId="3" borderId="0" xfId="1" applyNumberFormat="1" applyFont="1" applyFill="1" applyAlignment="1">
      <alignment horizontal="right"/>
    </xf>
    <xf numFmtId="168" fontId="25" fillId="3" borderId="0" xfId="1" applyNumberFormat="1" applyFont="1" applyFill="1" applyAlignment="1">
      <alignment horizontal="right"/>
    </xf>
    <xf numFmtId="168" fontId="49" fillId="3" borderId="0" xfId="1" applyNumberFormat="1" applyFill="1"/>
    <xf numFmtId="168" fontId="25" fillId="3" borderId="0" xfId="1" applyNumberFormat="1" applyFont="1" applyFill="1"/>
    <xf numFmtId="169" fontId="49" fillId="3" borderId="0" xfId="1" applyNumberFormat="1" applyFill="1" applyAlignment="1">
      <alignment horizontal="right" indent="1"/>
    </xf>
    <xf numFmtId="0" fontId="39" fillId="18" borderId="0" xfId="1" applyFont="1" applyFill="1"/>
    <xf numFmtId="0" fontId="39" fillId="11" borderId="0" xfId="1" applyFont="1" applyFill="1"/>
    <xf numFmtId="0" fontId="20" fillId="3" borderId="0" xfId="1" applyFont="1" applyFill="1" applyAlignment="1">
      <alignment vertical="center"/>
    </xf>
    <xf numFmtId="0" fontId="31" fillId="3" borderId="0" xfId="1" applyFont="1" applyFill="1" applyAlignment="1">
      <alignment vertical="top"/>
    </xf>
    <xf numFmtId="0" fontId="20" fillId="18" borderId="0" xfId="1" applyFont="1" applyFill="1" applyAlignment="1">
      <alignment vertical="center"/>
    </xf>
    <xf numFmtId="0" fontId="20" fillId="11" borderId="0" xfId="1" applyFont="1" applyFill="1" applyAlignment="1">
      <alignment vertical="center"/>
    </xf>
    <xf numFmtId="0" fontId="11" fillId="7" borderId="0" xfId="1" applyFont="1" applyFill="1" applyAlignment="1">
      <alignment horizontal="left"/>
    </xf>
    <xf numFmtId="168" fontId="11" fillId="7" borderId="0" xfId="1" applyNumberFormat="1" applyFont="1" applyFill="1" applyAlignment="1">
      <alignment horizontal="left"/>
    </xf>
    <xf numFmtId="0" fontId="37" fillId="3" borderId="0" xfId="1" applyFont="1" applyFill="1"/>
    <xf numFmtId="0" fontId="31" fillId="18" borderId="0" xfId="1" applyFont="1" applyFill="1" applyAlignment="1">
      <alignment vertical="top"/>
    </xf>
    <xf numFmtId="0" fontId="31" fillId="11" borderId="0" xfId="1" applyFont="1" applyFill="1" applyAlignment="1">
      <alignment vertical="top"/>
    </xf>
    <xf numFmtId="0" fontId="37" fillId="18" borderId="0" xfId="1" applyFont="1" applyFill="1"/>
    <xf numFmtId="174" fontId="31" fillId="17" borderId="28" xfId="1" applyNumberFormat="1" applyFont="1" applyFill="1" applyBorder="1" applyAlignment="1">
      <alignment vertical="center"/>
    </xf>
    <xf numFmtId="174" fontId="31" fillId="17" borderId="0" xfId="1" applyNumberFormat="1" applyFont="1" applyFill="1" applyAlignment="1">
      <alignment vertical="center"/>
    </xf>
    <xf numFmtId="174" fontId="11" fillId="17" borderId="34" xfId="1" applyNumberFormat="1" applyFont="1" applyFill="1" applyBorder="1" applyAlignment="1">
      <alignment vertical="center"/>
    </xf>
    <xf numFmtId="174" fontId="11" fillId="17" borderId="30" xfId="1" applyNumberFormat="1" applyFont="1" applyFill="1" applyBorder="1" applyAlignment="1">
      <alignment vertical="center"/>
    </xf>
    <xf numFmtId="174" fontId="11" fillId="17" borderId="348" xfId="1" applyNumberFormat="1" applyFont="1" applyFill="1" applyBorder="1" applyAlignment="1">
      <alignment vertical="center"/>
    </xf>
    <xf numFmtId="174" fontId="11" fillId="17" borderId="319" xfId="1" applyNumberFormat="1" applyFont="1" applyFill="1" applyBorder="1" applyAlignment="1">
      <alignment vertical="center"/>
    </xf>
    <xf numFmtId="174" fontId="11" fillId="17" borderId="144" xfId="1" applyNumberFormat="1" applyFont="1" applyFill="1" applyBorder="1" applyAlignment="1">
      <alignment vertical="center"/>
    </xf>
    <xf numFmtId="174" fontId="11" fillId="17" borderId="0" xfId="1" applyNumberFormat="1" applyFont="1" applyFill="1" applyAlignment="1">
      <alignment vertical="center"/>
    </xf>
    <xf numFmtId="174" fontId="11" fillId="17" borderId="45" xfId="1" applyNumberFormat="1" applyFont="1" applyFill="1" applyBorder="1" applyAlignment="1">
      <alignment vertical="center"/>
    </xf>
    <xf numFmtId="174" fontId="11" fillId="17" borderId="5" xfId="1" applyNumberFormat="1" applyFont="1" applyFill="1" applyBorder="1" applyAlignment="1">
      <alignment vertical="center"/>
    </xf>
    <xf numFmtId="174" fontId="31" fillId="28" borderId="0" xfId="1" applyNumberFormat="1" applyFont="1" applyFill="1" applyAlignment="1">
      <alignment vertical="center"/>
    </xf>
    <xf numFmtId="174" fontId="11" fillId="28" borderId="134" xfId="1" applyNumberFormat="1" applyFont="1" applyFill="1" applyBorder="1" applyAlignment="1">
      <alignment vertical="center"/>
    </xf>
    <xf numFmtId="174" fontId="11" fillId="28" borderId="319" xfId="1" applyNumberFormat="1" applyFont="1" applyFill="1" applyBorder="1" applyAlignment="1">
      <alignment vertical="center"/>
    </xf>
    <xf numFmtId="174" fontId="11" fillId="28" borderId="0" xfId="1" applyNumberFormat="1" applyFont="1" applyFill="1" applyAlignment="1">
      <alignment vertical="center"/>
    </xf>
    <xf numFmtId="174" fontId="31" fillId="31" borderId="136" xfId="1" applyNumberFormat="1" applyFont="1" applyFill="1" applyBorder="1" applyAlignment="1">
      <alignment vertical="center"/>
    </xf>
    <xf numFmtId="174" fontId="49" fillId="31" borderId="136" xfId="1" applyNumberFormat="1" applyFill="1" applyBorder="1" applyAlignment="1">
      <alignment vertical="center"/>
    </xf>
    <xf numFmtId="174" fontId="31" fillId="31" borderId="188" xfId="1" applyNumberFormat="1" applyFont="1" applyFill="1" applyBorder="1" applyAlignment="1">
      <alignment vertical="center"/>
    </xf>
    <xf numFmtId="174" fontId="11" fillId="31" borderId="135" xfId="1" applyNumberFormat="1" applyFont="1" applyFill="1" applyBorder="1" applyAlignment="1">
      <alignment vertical="center"/>
    </xf>
    <xf numFmtId="174" fontId="11" fillId="31" borderId="349" xfId="1" applyNumberFormat="1" applyFont="1" applyFill="1" applyBorder="1" applyAlignment="1">
      <alignment vertical="center"/>
    </xf>
    <xf numFmtId="174" fontId="11" fillId="31" borderId="136" xfId="1" applyNumberFormat="1" applyFont="1" applyFill="1" applyBorder="1" applyAlignment="1">
      <alignment vertical="center"/>
    </xf>
    <xf numFmtId="174" fontId="11" fillId="31" borderId="191" xfId="1" applyNumberFormat="1" applyFont="1" applyFill="1" applyBorder="1" applyAlignment="1">
      <alignment vertical="center"/>
    </xf>
    <xf numFmtId="174" fontId="31" fillId="31" borderId="189" xfId="1" applyNumberFormat="1" applyFont="1" applyFill="1" applyBorder="1" applyAlignment="1">
      <alignment vertical="center"/>
    </xf>
    <xf numFmtId="174" fontId="6" fillId="31" borderId="184" xfId="1" applyNumberFormat="1" applyFont="1" applyFill="1" applyBorder="1" applyAlignment="1">
      <alignment vertical="center"/>
    </xf>
    <xf numFmtId="174" fontId="11" fillId="31" borderId="179" xfId="1" applyNumberFormat="1" applyFont="1" applyFill="1" applyBorder="1" applyAlignment="1">
      <alignment vertical="center"/>
    </xf>
    <xf numFmtId="174" fontId="31" fillId="31" borderId="207" xfId="1" applyNumberFormat="1" applyFont="1" applyFill="1" applyBorder="1" applyAlignment="1">
      <alignment vertical="center"/>
    </xf>
    <xf numFmtId="174" fontId="49" fillId="31" borderId="190" xfId="1" applyNumberFormat="1" applyFill="1" applyBorder="1" applyAlignment="1">
      <alignment vertical="center"/>
    </xf>
    <xf numFmtId="174" fontId="31" fillId="31" borderId="135" xfId="1" applyNumberFormat="1" applyFont="1" applyFill="1" applyBorder="1"/>
    <xf numFmtId="174" fontId="49" fillId="31" borderId="136" xfId="1" applyNumberFormat="1" applyFill="1" applyBorder="1"/>
    <xf numFmtId="174" fontId="49" fillId="31" borderId="192" xfId="1" applyNumberFormat="1" applyFill="1" applyBorder="1"/>
    <xf numFmtId="174" fontId="6" fillId="31" borderId="215" xfId="1" applyNumberFormat="1" applyFont="1" applyFill="1" applyBorder="1" applyAlignment="1">
      <alignment vertical="center"/>
    </xf>
    <xf numFmtId="0" fontId="0" fillId="23" borderId="286" xfId="1" applyFont="1" applyFill="1" applyBorder="1" applyAlignment="1">
      <alignment vertical="center"/>
    </xf>
    <xf numFmtId="15" fontId="18" fillId="13" borderId="286" xfId="1" applyNumberFormat="1" applyFont="1" applyFill="1" applyBorder="1" applyAlignment="1">
      <alignment horizontal="right" vertical="center"/>
    </xf>
    <xf numFmtId="0" fontId="14" fillId="0" borderId="55" xfId="1" applyFont="1" applyBorder="1" applyAlignment="1">
      <alignment horizontal="center" vertical="center" wrapText="1"/>
    </xf>
    <xf numFmtId="0" fontId="14" fillId="0" borderId="273" xfId="1" applyFont="1" applyBorder="1" applyAlignment="1">
      <alignment horizontal="center" vertical="center" wrapText="1"/>
    </xf>
    <xf numFmtId="0" fontId="0" fillId="3" borderId="55" xfId="1" applyFont="1" applyFill="1" applyBorder="1" applyAlignment="1">
      <alignment vertical="center"/>
    </xf>
    <xf numFmtId="166" fontId="15" fillId="4" borderId="277" xfId="1" applyNumberFormat="1" applyFont="1" applyFill="1" applyBorder="1" applyAlignment="1">
      <alignment vertical="center"/>
    </xf>
    <xf numFmtId="0" fontId="0" fillId="4" borderId="278" xfId="1" applyFont="1" applyFill="1" applyBorder="1" applyAlignment="1">
      <alignment vertical="center"/>
    </xf>
    <xf numFmtId="15" fontId="16" fillId="0" borderId="280" xfId="1" applyNumberFormat="1" applyFont="1" applyBorder="1" applyAlignment="1">
      <alignment horizontal="center" vertical="center"/>
    </xf>
    <xf numFmtId="0" fontId="16" fillId="0" borderId="278" xfId="1" applyFont="1" applyBorder="1" applyAlignment="1">
      <alignment horizontal="center" vertical="center"/>
    </xf>
    <xf numFmtId="0" fontId="16" fillId="0" borderId="278" xfId="1" applyFont="1" applyBorder="1" applyAlignment="1">
      <alignment vertical="center"/>
    </xf>
    <xf numFmtId="166" fontId="16" fillId="0" borderId="278" xfId="1" applyNumberFormat="1" applyFont="1" applyBorder="1" applyAlignment="1">
      <alignment vertical="center"/>
    </xf>
    <xf numFmtId="166" fontId="16" fillId="0" borderId="281" xfId="1" applyNumberFormat="1" applyFont="1" applyBorder="1" applyAlignment="1">
      <alignment horizontal="center" vertical="center"/>
    </xf>
    <xf numFmtId="0" fontId="14" fillId="0" borderId="282" xfId="1" applyFont="1" applyBorder="1" applyAlignment="1">
      <alignment horizontal="center" vertical="center" wrapText="1"/>
    </xf>
    <xf numFmtId="0" fontId="14" fillId="0" borderId="71" xfId="1" applyFont="1" applyBorder="1" applyAlignment="1">
      <alignment horizontal="center" vertical="center" wrapText="1"/>
    </xf>
    <xf numFmtId="0" fontId="14" fillId="0" borderId="199" xfId="1" applyFont="1" applyBorder="1" applyAlignment="1">
      <alignment horizontal="center" vertical="center" wrapText="1"/>
    </xf>
    <xf numFmtId="0" fontId="14" fillId="0" borderId="283" xfId="1" applyFont="1" applyBorder="1" applyAlignment="1">
      <alignment horizontal="center" vertical="center" wrapText="1"/>
    </xf>
    <xf numFmtId="0" fontId="14" fillId="0" borderId="105" xfId="1" applyFont="1" applyBorder="1" applyAlignment="1">
      <alignment horizontal="center" vertical="center" wrapText="1"/>
    </xf>
    <xf numFmtId="166" fontId="0" fillId="30" borderId="0" xfId="1" applyNumberFormat="1" applyFont="1" applyFill="1" applyAlignment="1">
      <alignment horizontal="right"/>
    </xf>
    <xf numFmtId="166" fontId="0" fillId="17" borderId="136" xfId="1" applyNumberFormat="1" applyFont="1" applyFill="1" applyBorder="1" applyAlignment="1">
      <alignment horizontal="center"/>
    </xf>
    <xf numFmtId="0" fontId="0" fillId="17" borderId="0" xfId="1" applyFont="1" applyFill="1" applyAlignment="1">
      <alignment horizontal="center"/>
    </xf>
    <xf numFmtId="175" fontId="0" fillId="17" borderId="0" xfId="1" applyNumberFormat="1" applyFont="1" applyFill="1" applyAlignment="1">
      <alignment horizontal="center"/>
    </xf>
    <xf numFmtId="0" fontId="0" fillId="17" borderId="90" xfId="1" applyFont="1" applyFill="1" applyBorder="1" applyAlignment="1">
      <alignment horizontal="center"/>
    </xf>
    <xf numFmtId="181" fontId="0" fillId="17" borderId="0" xfId="1" applyNumberFormat="1" applyFont="1" applyFill="1" applyAlignment="1">
      <alignment horizontal="center"/>
    </xf>
    <xf numFmtId="181" fontId="0" fillId="17" borderId="66" xfId="1" applyNumberFormat="1" applyFont="1" applyFill="1" applyBorder="1" applyAlignment="1">
      <alignment horizontal="center"/>
    </xf>
    <xf numFmtId="0" fontId="11" fillId="0" borderId="186" xfId="1" applyFont="1" applyBorder="1" applyAlignment="1">
      <alignment horizontal="right"/>
    </xf>
    <xf numFmtId="0" fontId="0" fillId="3" borderId="244" xfId="1" applyFont="1" applyFill="1" applyBorder="1"/>
    <xf numFmtId="0" fontId="0" fillId="3" borderId="244" xfId="1" applyFont="1" applyFill="1" applyBorder="1" applyAlignment="1">
      <alignment horizontal="center"/>
    </xf>
    <xf numFmtId="15" fontId="65" fillId="6" borderId="268" xfId="1" applyNumberFormat="1" applyFont="1" applyFill="1" applyBorder="1" applyAlignment="1">
      <alignment horizontal="left"/>
    </xf>
    <xf numFmtId="0" fontId="0" fillId="6" borderId="176" xfId="1" applyFont="1" applyFill="1" applyBorder="1" applyAlignment="1">
      <alignment horizontal="center"/>
    </xf>
    <xf numFmtId="0" fontId="0" fillId="6" borderId="176" xfId="1" applyFont="1" applyFill="1" applyBorder="1"/>
    <xf numFmtId="0" fontId="0" fillId="6" borderId="187" xfId="1" applyFont="1" applyFill="1" applyBorder="1"/>
    <xf numFmtId="0" fontId="0" fillId="13" borderId="57" xfId="0" applyFill="1" applyBorder="1" applyAlignment="1" applyProtection="1">
      <alignment horizontal="left" indent="1"/>
      <protection locked="0"/>
    </xf>
    <xf numFmtId="0" fontId="0" fillId="13" borderId="124" xfId="0" applyFill="1" applyBorder="1" applyAlignment="1" applyProtection="1">
      <alignment horizontal="left" indent="1"/>
      <protection locked="0"/>
    </xf>
    <xf numFmtId="3" fontId="0" fillId="13" borderId="89" xfId="0" applyNumberFormat="1" applyFill="1" applyBorder="1" applyAlignment="1" applyProtection="1">
      <alignment horizontal="center"/>
      <protection locked="0"/>
    </xf>
    <xf numFmtId="176" fontId="0" fillId="13" borderId="0" xfId="0" applyNumberFormat="1" applyFill="1" applyAlignment="1" applyProtection="1">
      <alignment horizontal="center"/>
      <protection locked="0"/>
    </xf>
    <xf numFmtId="3" fontId="0" fillId="13" borderId="0" xfId="0" applyNumberFormat="1" applyFill="1" applyAlignment="1" applyProtection="1">
      <alignment horizontal="center"/>
      <protection locked="0"/>
    </xf>
    <xf numFmtId="177" fontId="0" fillId="13" borderId="0" xfId="0" applyNumberFormat="1" applyFill="1" applyAlignment="1" applyProtection="1">
      <alignment horizontal="center"/>
      <protection locked="0"/>
    </xf>
    <xf numFmtId="0" fontId="0" fillId="13" borderId="104" xfId="0" applyFill="1" applyBorder="1" applyAlignment="1" applyProtection="1">
      <alignment horizontal="left" indent="1"/>
      <protection locked="0"/>
    </xf>
    <xf numFmtId="0" fontId="0" fillId="13" borderId="164" xfId="0" applyFill="1" applyBorder="1" applyAlignment="1" applyProtection="1">
      <alignment horizontal="left" indent="1"/>
      <protection locked="0"/>
    </xf>
    <xf numFmtId="3" fontId="0" fillId="13" borderId="165" xfId="0" applyNumberFormat="1" applyFill="1" applyBorder="1" applyAlignment="1" applyProtection="1">
      <alignment horizontal="center"/>
      <protection locked="0"/>
    </xf>
    <xf numFmtId="176" fontId="0" fillId="13" borderId="70" xfId="0" applyNumberFormat="1" applyFill="1" applyBorder="1" applyAlignment="1" applyProtection="1">
      <alignment horizontal="center"/>
      <protection locked="0"/>
    </xf>
    <xf numFmtId="3" fontId="0" fillId="13" borderId="70" xfId="0" applyNumberFormat="1" applyFill="1" applyBorder="1" applyAlignment="1" applyProtection="1">
      <alignment horizontal="center"/>
      <protection locked="0"/>
    </xf>
    <xf numFmtId="177" fontId="0" fillId="13" borderId="70" xfId="0" applyNumberFormat="1" applyFill="1" applyBorder="1" applyAlignment="1" applyProtection="1">
      <alignment horizontal="center"/>
      <protection locked="0"/>
    </xf>
    <xf numFmtId="174" fontId="0" fillId="13" borderId="0" xfId="0" applyNumberFormat="1" applyFill="1" applyAlignment="1" applyProtection="1">
      <alignment horizontal="right"/>
      <protection locked="0"/>
    </xf>
    <xf numFmtId="173" fontId="0" fillId="0" borderId="0" xfId="0" applyNumberFormat="1"/>
    <xf numFmtId="0" fontId="0" fillId="13" borderId="152" xfId="0" applyFill="1" applyBorder="1" applyAlignment="1">
      <alignment horizontal="left" indent="1"/>
    </xf>
    <xf numFmtId="0" fontId="0" fillId="13" borderId="153" xfId="0" applyFill="1" applyBorder="1" applyAlignment="1">
      <alignment horizontal="left" indent="1"/>
    </xf>
    <xf numFmtId="0" fontId="68" fillId="13" borderId="151" xfId="0" applyFont="1" applyFill="1" applyBorder="1" applyAlignment="1">
      <alignment vertical="center"/>
    </xf>
    <xf numFmtId="0" fontId="68" fillId="13" borderId="142" xfId="0" applyFont="1" applyFill="1" applyBorder="1" applyAlignment="1">
      <alignment horizontal="center" vertical="center"/>
    </xf>
    <xf numFmtId="3" fontId="69" fillId="13" borderId="140" xfId="0" applyNumberFormat="1" applyFont="1" applyFill="1" applyBorder="1" applyAlignment="1">
      <alignment horizontal="center" vertical="center" wrapText="1"/>
    </xf>
    <xf numFmtId="0" fontId="69" fillId="13" borderId="139" xfId="0" applyFont="1" applyFill="1" applyBorder="1" applyAlignment="1">
      <alignment horizontal="center" vertical="center" wrapText="1"/>
    </xf>
    <xf numFmtId="0" fontId="69" fillId="13" borderId="141" xfId="0" applyFont="1" applyFill="1" applyBorder="1" applyAlignment="1">
      <alignment horizontal="center" vertical="center" wrapText="1"/>
    </xf>
    <xf numFmtId="0" fontId="69" fillId="13" borderId="140" xfId="0" applyFont="1" applyFill="1" applyBorder="1" applyAlignment="1">
      <alignment horizontal="center" vertical="center" wrapText="1"/>
    </xf>
    <xf numFmtId="0" fontId="69" fillId="13" borderId="123" xfId="0" applyFont="1" applyFill="1" applyBorder="1" applyAlignment="1">
      <alignment horizontal="center" vertical="center" wrapText="1"/>
    </xf>
    <xf numFmtId="174" fontId="67" fillId="13" borderId="152" xfId="0" applyNumberFormat="1" applyFont="1" applyFill="1" applyBorder="1" applyAlignment="1">
      <alignment vertical="center"/>
    </xf>
    <xf numFmtId="174" fontId="67" fillId="13" borderId="153" xfId="0" applyNumberFormat="1" applyFont="1" applyFill="1" applyBorder="1" applyAlignment="1">
      <alignment vertical="center"/>
    </xf>
    <xf numFmtId="174" fontId="69" fillId="13" borderId="154" xfId="0" applyNumberFormat="1" applyFont="1" applyFill="1" applyBorder="1" applyAlignment="1">
      <alignment horizontal="center" vertical="center" wrapText="1"/>
    </xf>
    <xf numFmtId="174" fontId="69" fillId="13" borderId="155" xfId="0" applyNumberFormat="1" applyFont="1" applyFill="1" applyBorder="1" applyAlignment="1">
      <alignment horizontal="center" vertical="center" wrapText="1"/>
    </xf>
    <xf numFmtId="174" fontId="69" fillId="13" borderId="156" xfId="0" applyNumberFormat="1" applyFont="1" applyFill="1" applyBorder="1" applyAlignment="1">
      <alignment horizontal="center" vertical="center" wrapText="1"/>
    </xf>
    <xf numFmtId="174" fontId="69" fillId="13" borderId="157" xfId="0" applyNumberFormat="1" applyFont="1" applyFill="1" applyBorder="1" applyAlignment="1">
      <alignment horizontal="center" vertical="center" wrapText="1"/>
    </xf>
    <xf numFmtId="3" fontId="0" fillId="17" borderId="90" xfId="0" applyNumberFormat="1" applyFill="1" applyBorder="1" applyAlignment="1">
      <alignment horizontal="center"/>
    </xf>
    <xf numFmtId="3" fontId="0" fillId="17" borderId="89" xfId="0" applyNumberFormat="1" applyFill="1" applyBorder="1" applyAlignment="1">
      <alignment horizontal="center"/>
    </xf>
    <xf numFmtId="3" fontId="0" fillId="17" borderId="0" xfId="0" applyNumberFormat="1" applyFill="1" applyAlignment="1">
      <alignment horizontal="center"/>
    </xf>
    <xf numFmtId="174" fontId="0" fillId="17" borderId="138" xfId="0" applyNumberFormat="1" applyFill="1" applyBorder="1" applyAlignment="1">
      <alignment horizontal="center"/>
    </xf>
    <xf numFmtId="179" fontId="0" fillId="0" borderId="0" xfId="0" applyNumberFormat="1"/>
    <xf numFmtId="3" fontId="0" fillId="0" borderId="0" xfId="0" applyNumberFormat="1"/>
    <xf numFmtId="3" fontId="0" fillId="17" borderId="166" xfId="0" applyNumberFormat="1" applyFill="1" applyBorder="1" applyAlignment="1">
      <alignment horizontal="center"/>
    </xf>
    <xf numFmtId="3" fontId="0" fillId="17" borderId="165" xfId="0" applyNumberFormat="1" applyFill="1" applyBorder="1" applyAlignment="1">
      <alignment horizontal="center"/>
    </xf>
    <xf numFmtId="3" fontId="0" fillId="17" borderId="70" xfId="0" applyNumberFormat="1" applyFill="1" applyBorder="1" applyAlignment="1">
      <alignment horizontal="center"/>
    </xf>
    <xf numFmtId="174" fontId="0" fillId="17" borderId="100" xfId="0" applyNumberFormat="1" applyFill="1" applyBorder="1" applyAlignment="1">
      <alignment horizontal="center"/>
    </xf>
    <xf numFmtId="174" fontId="68" fillId="13" borderId="158" xfId="0" applyNumberFormat="1" applyFont="1" applyFill="1" applyBorder="1" applyAlignment="1">
      <alignment vertical="center"/>
    </xf>
    <xf numFmtId="174" fontId="68" fillId="26" borderId="160" xfId="0" applyNumberFormat="1" applyFont="1" applyFill="1" applyBorder="1" applyAlignment="1">
      <alignment horizontal="center" vertical="center" wrapText="1"/>
    </xf>
    <xf numFmtId="174" fontId="68" fillId="26" borderId="161" xfId="0" applyNumberFormat="1" applyFont="1" applyFill="1" applyBorder="1" applyAlignment="1">
      <alignment horizontal="center" vertical="center" wrapText="1"/>
    </xf>
    <xf numFmtId="0" fontId="0" fillId="13" borderId="0" xfId="0" applyFill="1"/>
    <xf numFmtId="2" fontId="0" fillId="0" borderId="0" xfId="0" applyNumberFormat="1"/>
    <xf numFmtId="0" fontId="0" fillId="13" borderId="0" xfId="0" applyFill="1" applyAlignment="1">
      <alignment horizontal="right" indent="1"/>
    </xf>
    <xf numFmtId="174" fontId="0" fillId="17" borderId="0" xfId="0" applyNumberFormat="1" applyFill="1" applyAlignment="1">
      <alignment horizontal="right"/>
    </xf>
    <xf numFmtId="174" fontId="0" fillId="0" borderId="0" xfId="0" applyNumberFormat="1"/>
    <xf numFmtId="0" fontId="11" fillId="13" borderId="0" xfId="0" applyFont="1" applyFill="1" applyAlignment="1">
      <alignment vertical="center"/>
    </xf>
    <xf numFmtId="0" fontId="11" fillId="13" borderId="0" xfId="0" applyFont="1" applyFill="1" applyAlignment="1">
      <alignment horizontal="right" vertical="center" indent="1"/>
    </xf>
    <xf numFmtId="174" fontId="11" fillId="17" borderId="93" xfId="0" applyNumberFormat="1" applyFont="1" applyFill="1" applyBorder="1" applyAlignment="1">
      <alignment horizontal="right" vertical="center"/>
    </xf>
    <xf numFmtId="0" fontId="11" fillId="0" borderId="0" xfId="0" applyFont="1" applyAlignment="1">
      <alignment vertical="center"/>
    </xf>
    <xf numFmtId="173" fontId="11" fillId="0" borderId="0" xfId="0" applyNumberFormat="1" applyFont="1" applyAlignment="1">
      <alignment vertical="center"/>
    </xf>
    <xf numFmtId="178" fontId="0" fillId="0" borderId="0" xfId="0" applyNumberFormat="1"/>
    <xf numFmtId="174" fontId="68" fillId="17" borderId="162" xfId="0" applyNumberFormat="1" applyFont="1" applyFill="1" applyBorder="1" applyAlignment="1">
      <alignment horizontal="center" vertical="center" wrapText="1"/>
    </xf>
    <xf numFmtId="174" fontId="68" fillId="17" borderId="161" xfId="0" applyNumberFormat="1" applyFont="1" applyFill="1" applyBorder="1" applyAlignment="1">
      <alignment horizontal="center" vertical="center" wrapText="1"/>
    </xf>
    <xf numFmtId="174" fontId="68" fillId="17" borderId="163" xfId="0" applyNumberFormat="1" applyFont="1" applyFill="1" applyBorder="1" applyAlignment="1">
      <alignment horizontal="center" vertical="center" wrapText="1"/>
    </xf>
    <xf numFmtId="174" fontId="68" fillId="26" borderId="159" xfId="0" applyNumberFormat="1" applyFont="1" applyFill="1" applyBorder="1" applyAlignment="1">
      <alignment vertical="center"/>
    </xf>
    <xf numFmtId="0" fontId="0" fillId="0" borderId="57" xfId="0" applyBorder="1" applyProtection="1">
      <protection locked="0"/>
    </xf>
    <xf numFmtId="15" fontId="0" fillId="0" borderId="0" xfId="0" applyNumberFormat="1" applyAlignment="1" applyProtection="1">
      <alignment horizontal="center"/>
      <protection locked="0"/>
    </xf>
    <xf numFmtId="3" fontId="0" fillId="0" borderId="0" xfId="0" applyNumberFormat="1" applyAlignment="1" applyProtection="1">
      <alignment horizontal="center"/>
      <protection locked="0"/>
    </xf>
    <xf numFmtId="15" fontId="0" fillId="0" borderId="0" xfId="0" applyNumberFormat="1" applyProtection="1">
      <protection locked="0"/>
    </xf>
    <xf numFmtId="0" fontId="6" fillId="0" borderId="0" xfId="0" applyFont="1" applyAlignment="1">
      <alignment vertical="center"/>
    </xf>
    <xf numFmtId="0" fontId="69" fillId="0" borderId="197" xfId="0" applyFont="1" applyBorder="1" applyAlignment="1">
      <alignment horizontal="center" vertical="center" wrapText="1"/>
    </xf>
    <xf numFmtId="15" fontId="69" fillId="0" borderId="198" xfId="0" applyNumberFormat="1" applyFont="1" applyBorder="1" applyAlignment="1">
      <alignment horizontal="center" vertical="center" wrapText="1"/>
    </xf>
    <xf numFmtId="0" fontId="69" fillId="0" borderId="198" xfId="0" applyFont="1" applyBorder="1" applyAlignment="1">
      <alignment horizontal="center" vertical="center" wrapText="1"/>
    </xf>
    <xf numFmtId="3" fontId="69" fillId="0" borderId="198" xfId="0" applyNumberFormat="1" applyFont="1" applyBorder="1" applyAlignment="1">
      <alignment horizontal="center" vertical="center" wrapText="1"/>
    </xf>
    <xf numFmtId="3" fontId="69" fillId="0" borderId="199" xfId="0" applyNumberFormat="1" applyFont="1" applyBorder="1" applyAlignment="1">
      <alignment horizontal="center" vertical="center" wrapText="1"/>
    </xf>
    <xf numFmtId="0" fontId="69" fillId="0" borderId="200" xfId="0" applyFont="1" applyBorder="1" applyAlignment="1">
      <alignment horizontal="center" vertical="center" wrapText="1"/>
    </xf>
    <xf numFmtId="0" fontId="69" fillId="0" borderId="0" xfId="0" applyFont="1" applyAlignment="1">
      <alignment horizontal="center" vertical="center" wrapText="1"/>
    </xf>
    <xf numFmtId="3" fontId="68" fillId="17" borderId="95" xfId="0" applyNumberFormat="1" applyFont="1" applyFill="1" applyBorder="1" applyAlignment="1">
      <alignment horizontal="center" vertical="center" wrapText="1"/>
    </xf>
    <xf numFmtId="3" fontId="68" fillId="17" borderId="140" xfId="0" applyNumberFormat="1" applyFont="1" applyFill="1" applyBorder="1" applyAlignment="1">
      <alignment horizontal="center" vertical="center" wrapText="1"/>
    </xf>
    <xf numFmtId="0" fontId="68" fillId="17" borderId="196" xfId="0" applyFont="1" applyFill="1" applyBorder="1" applyAlignment="1">
      <alignment horizontal="center" vertical="center" wrapText="1"/>
    </xf>
    <xf numFmtId="3" fontId="68" fillId="0" borderId="0" xfId="0" applyNumberFormat="1" applyFont="1" applyAlignment="1">
      <alignment horizontal="center" vertical="center" wrapText="1"/>
    </xf>
    <xf numFmtId="0" fontId="68" fillId="0" borderId="0" xfId="0" applyFont="1" applyAlignment="1">
      <alignment horizontal="center" vertical="center" wrapText="1"/>
    </xf>
    <xf numFmtId="3" fontId="0" fillId="0" borderId="0" xfId="0" applyNumberFormat="1" applyAlignment="1">
      <alignment horizontal="center"/>
    </xf>
    <xf numFmtId="3" fontId="0" fillId="17" borderId="58" xfId="0" applyNumberFormat="1" applyFill="1" applyBorder="1" applyAlignment="1">
      <alignment horizontal="center"/>
    </xf>
    <xf numFmtId="4" fontId="0" fillId="0" borderId="0" xfId="0" applyNumberFormat="1"/>
    <xf numFmtId="15" fontId="0" fillId="0" borderId="0" xfId="0" applyNumberFormat="1"/>
    <xf numFmtId="0" fontId="0" fillId="0" borderId="0" xfId="0" applyAlignment="1">
      <alignment horizontal="right"/>
    </xf>
    <xf numFmtId="0" fontId="11" fillId="13" borderId="57" xfId="1" applyFont="1" applyFill="1" applyBorder="1"/>
    <xf numFmtId="0" fontId="11" fillId="13" borderId="0" xfId="1" applyFont="1" applyFill="1"/>
    <xf numFmtId="168" fontId="11" fillId="13" borderId="0" xfId="1" applyNumberFormat="1" applyFont="1" applyFill="1"/>
    <xf numFmtId="168" fontId="48" fillId="13" borderId="98" xfId="1" applyNumberFormat="1" applyFont="1" applyFill="1" applyBorder="1" applyAlignment="1">
      <alignment horizontal="center"/>
    </xf>
    <xf numFmtId="0" fontId="6" fillId="13" borderId="57" xfId="1" applyFont="1" applyFill="1" applyBorder="1" applyAlignment="1">
      <alignment vertical="center"/>
    </xf>
    <xf numFmtId="0" fontId="49" fillId="13" borderId="0" xfId="1" applyFill="1" applyAlignment="1">
      <alignment vertical="center"/>
    </xf>
    <xf numFmtId="168" fontId="11" fillId="13" borderId="0" xfId="1" applyNumberFormat="1" applyFont="1" applyFill="1" applyAlignment="1">
      <alignment horizontal="center" vertical="center"/>
    </xf>
    <xf numFmtId="171" fontId="11" fillId="13" borderId="0" xfId="1" applyNumberFormat="1" applyFont="1" applyFill="1" applyAlignment="1">
      <alignment horizontal="center" vertical="center"/>
    </xf>
    <xf numFmtId="0" fontId="31" fillId="13" borderId="57" xfId="1" applyFont="1" applyFill="1" applyBorder="1" applyAlignment="1">
      <alignment horizontal="left" vertical="center" indent="1"/>
    </xf>
    <xf numFmtId="168" fontId="49" fillId="0" borderId="0" xfId="1" applyNumberFormat="1" applyAlignment="1">
      <alignment horizontal="center"/>
    </xf>
    <xf numFmtId="0" fontId="31" fillId="13" borderId="57" xfId="1" applyFont="1" applyFill="1" applyBorder="1" applyAlignment="1">
      <alignment horizontal="right" vertical="center"/>
    </xf>
    <xf numFmtId="0" fontId="31" fillId="13" borderId="0" xfId="1" applyFont="1" applyFill="1" applyAlignment="1">
      <alignment vertical="center"/>
    </xf>
    <xf numFmtId="0" fontId="6" fillId="13" borderId="57" xfId="1" applyFont="1" applyFill="1" applyBorder="1"/>
    <xf numFmtId="0" fontId="49" fillId="13" borderId="0" xfId="1" applyFill="1"/>
    <xf numFmtId="168" fontId="49" fillId="13" borderId="0" xfId="1" applyNumberFormat="1" applyFill="1" applyAlignment="1">
      <alignment horizontal="right"/>
    </xf>
    <xf numFmtId="168" fontId="11" fillId="13" borderId="0" xfId="1" applyNumberFormat="1" applyFont="1" applyFill="1" applyAlignment="1">
      <alignment horizontal="right"/>
    </xf>
    <xf numFmtId="168" fontId="49" fillId="13" borderId="0" xfId="1" applyNumberFormat="1" applyFill="1" applyAlignment="1">
      <alignment horizontal="right" vertical="center"/>
    </xf>
    <xf numFmtId="0" fontId="6" fillId="13" borderId="57" xfId="1" applyFont="1" applyFill="1" applyBorder="1" applyAlignment="1">
      <alignment horizontal="right" vertical="center"/>
    </xf>
    <xf numFmtId="0" fontId="31" fillId="13" borderId="57" xfId="1" applyFont="1" applyFill="1" applyBorder="1" applyAlignment="1">
      <alignment horizontal="right"/>
    </xf>
    <xf numFmtId="0" fontId="31" fillId="13" borderId="0" xfId="1" applyFont="1" applyFill="1"/>
    <xf numFmtId="0" fontId="21" fillId="13" borderId="0" xfId="1" applyFont="1" applyFill="1" applyAlignment="1">
      <alignment horizontal="right" vertical="center" indent="1"/>
    </xf>
    <xf numFmtId="168" fontId="21" fillId="13" borderId="0" xfId="1" applyNumberFormat="1" applyFont="1" applyFill="1" applyAlignment="1">
      <alignment vertical="center"/>
    </xf>
    <xf numFmtId="0" fontId="6" fillId="13" borderId="0" xfId="1" applyFont="1" applyFill="1"/>
    <xf numFmtId="0" fontId="49" fillId="13" borderId="84" xfId="1" applyFill="1" applyBorder="1"/>
    <xf numFmtId="0" fontId="49" fillId="13" borderId="85" xfId="1" applyFill="1" applyBorder="1"/>
    <xf numFmtId="168" fontId="49" fillId="13" borderId="85" xfId="1" applyNumberFormat="1" applyFill="1" applyBorder="1" applyAlignment="1">
      <alignment horizontal="center"/>
    </xf>
    <xf numFmtId="168" fontId="49" fillId="13" borderId="85" xfId="1" applyNumberFormat="1" applyFill="1" applyBorder="1"/>
    <xf numFmtId="0" fontId="49" fillId="13" borderId="97" xfId="1" applyFill="1" applyBorder="1"/>
    <xf numFmtId="168" fontId="11" fillId="13" borderId="0" xfId="1" applyNumberFormat="1" applyFont="1" applyFill="1" applyAlignment="1">
      <alignment horizontal="right" vertical="center"/>
    </xf>
    <xf numFmtId="168" fontId="49" fillId="13" borderId="0" xfId="1" applyNumberFormat="1" applyFill="1" applyAlignment="1">
      <alignment vertical="center"/>
    </xf>
    <xf numFmtId="0" fontId="21" fillId="13" borderId="57" xfId="1" applyFont="1" applyFill="1" applyBorder="1" applyAlignment="1">
      <alignment horizontal="right" vertical="center" indent="1"/>
    </xf>
    <xf numFmtId="0" fontId="21" fillId="13" borderId="0" xfId="1" applyFont="1" applyFill="1" applyAlignment="1">
      <alignment vertical="center"/>
    </xf>
    <xf numFmtId="0" fontId="6" fillId="13" borderId="57" xfId="1" applyFont="1" applyFill="1" applyBorder="1" applyAlignment="1">
      <alignment horizontal="right" vertical="center" indent="1"/>
    </xf>
    <xf numFmtId="0" fontId="6" fillId="13" borderId="0" xfId="1" applyFont="1" applyFill="1" applyAlignment="1">
      <alignment vertical="center"/>
    </xf>
    <xf numFmtId="0" fontId="49" fillId="13" borderId="57" xfId="1" applyFill="1" applyBorder="1" applyAlignment="1">
      <alignment horizontal="left" vertical="center" indent="1"/>
    </xf>
    <xf numFmtId="173" fontId="1" fillId="26" borderId="57" xfId="1" applyNumberFormat="1" applyFont="1" applyFill="1" applyBorder="1"/>
    <xf numFmtId="173" fontId="1" fillId="0" borderId="57" xfId="1" applyNumberFormat="1" applyFont="1" applyBorder="1"/>
    <xf numFmtId="0" fontId="21" fillId="13" borderId="0" xfId="1" applyFont="1" applyFill="1"/>
    <xf numFmtId="0" fontId="49" fillId="0" borderId="57" xfId="1" applyBorder="1"/>
    <xf numFmtId="0" fontId="18" fillId="13" borderId="57" xfId="1" applyFont="1" applyFill="1" applyBorder="1" applyAlignment="1">
      <alignment vertical="center"/>
    </xf>
    <xf numFmtId="171" fontId="14" fillId="13" borderId="0" xfId="1" applyNumberFormat="1" applyFont="1" applyFill="1" applyAlignment="1">
      <alignment horizontal="center" wrapText="1"/>
    </xf>
    <xf numFmtId="0" fontId="11" fillId="0" borderId="57" xfId="1" applyFont="1" applyBorder="1" applyAlignment="1">
      <alignment vertical="center"/>
    </xf>
    <xf numFmtId="0" fontId="49" fillId="13" borderId="0" xfId="1" applyFill="1" applyAlignment="1">
      <alignment horizontal="right" vertical="center" indent="1"/>
    </xf>
    <xf numFmtId="0" fontId="81" fillId="11" borderId="57" xfId="0" applyFont="1" applyFill="1" applyBorder="1" applyAlignment="1">
      <alignment vertical="center"/>
    </xf>
    <xf numFmtId="0" fontId="49" fillId="0" borderId="0" xfId="1" applyAlignment="1">
      <alignment vertical="center"/>
    </xf>
    <xf numFmtId="173" fontId="1" fillId="0" borderId="0" xfId="1" applyNumberFormat="1" applyFont="1" applyAlignment="1">
      <alignment horizontal="center" vertical="center"/>
    </xf>
    <xf numFmtId="0" fontId="18" fillId="13" borderId="57" xfId="1" applyFont="1" applyFill="1" applyBorder="1"/>
    <xf numFmtId="168" fontId="0" fillId="13" borderId="0" xfId="1" applyNumberFormat="1" applyFont="1" applyFill="1" applyAlignment="1">
      <alignment horizontal="center" vertical="center" wrapText="1"/>
    </xf>
    <xf numFmtId="171" fontId="0" fillId="13" borderId="0" xfId="1" applyNumberFormat="1" applyFont="1" applyFill="1" applyAlignment="1">
      <alignment horizontal="center" vertical="center" wrapText="1"/>
    </xf>
    <xf numFmtId="0" fontId="21" fillId="13" borderId="0" xfId="1" applyFont="1" applyFill="1" applyAlignment="1">
      <alignment horizontal="right"/>
    </xf>
    <xf numFmtId="0" fontId="37" fillId="13" borderId="0" xfId="1" applyFont="1" applyFill="1"/>
    <xf numFmtId="168" fontId="37" fillId="13" borderId="0" xfId="1" applyNumberFormat="1" applyFont="1" applyFill="1" applyAlignment="1">
      <alignment horizontal="right"/>
    </xf>
    <xf numFmtId="0" fontId="37" fillId="0" borderId="0" xfId="1" applyFont="1"/>
    <xf numFmtId="0" fontId="0" fillId="13" borderId="57" xfId="1" applyFont="1" applyFill="1" applyBorder="1" applyAlignment="1">
      <alignment horizontal="left" vertical="center" indent="2"/>
    </xf>
    <xf numFmtId="0" fontId="31" fillId="13" borderId="57" xfId="1" applyFont="1" applyFill="1" applyBorder="1" applyAlignment="1">
      <alignment horizontal="right" vertical="center" indent="2"/>
    </xf>
    <xf numFmtId="0" fontId="49" fillId="13" borderId="57" xfId="1" applyFill="1" applyBorder="1" applyAlignment="1">
      <alignment horizontal="left" vertical="center" indent="2"/>
    </xf>
    <xf numFmtId="0" fontId="31" fillId="0" borderId="0" xfId="1" applyFont="1" applyAlignment="1">
      <alignment vertical="center"/>
    </xf>
    <xf numFmtId="168" fontId="49" fillId="0" borderId="0" xfId="1" applyNumberFormat="1"/>
    <xf numFmtId="171" fontId="49" fillId="0" borderId="0" xfId="1" applyNumberFormat="1" applyAlignment="1">
      <alignment horizontal="right"/>
    </xf>
    <xf numFmtId="0" fontId="55" fillId="0" borderId="0" xfId="1" applyFont="1" applyAlignment="1">
      <alignment vertical="center"/>
    </xf>
    <xf numFmtId="173" fontId="1" fillId="0" borderId="0" xfId="1" applyNumberFormat="1" applyFont="1" applyAlignment="1">
      <alignment vertical="center"/>
    </xf>
    <xf numFmtId="0" fontId="55" fillId="0" borderId="0" xfId="1" applyFont="1" applyAlignment="1">
      <alignment horizontal="center" vertical="center"/>
    </xf>
    <xf numFmtId="168" fontId="48" fillId="13" borderId="128" xfId="1" applyNumberFormat="1" applyFont="1" applyFill="1" applyBorder="1" applyAlignment="1">
      <alignment horizontal="center"/>
    </xf>
    <xf numFmtId="0" fontId="11" fillId="0" borderId="0" xfId="1" applyFont="1"/>
    <xf numFmtId="173" fontId="1" fillId="0" borderId="0" xfId="1" applyNumberFormat="1" applyFont="1"/>
    <xf numFmtId="0" fontId="11" fillId="0" borderId="0" xfId="1" applyFont="1" applyAlignment="1">
      <alignment horizontal="center"/>
    </xf>
    <xf numFmtId="0" fontId="49" fillId="13" borderId="57" xfId="1" applyFill="1" applyBorder="1" applyAlignment="1">
      <alignment vertical="center"/>
    </xf>
    <xf numFmtId="168" fontId="0" fillId="13" borderId="125" xfId="1" applyNumberFormat="1" applyFont="1" applyFill="1" applyBorder="1" applyAlignment="1">
      <alignment horizontal="center" vertical="center" wrapText="1"/>
    </xf>
    <xf numFmtId="0" fontId="49" fillId="0" borderId="0" xfId="1" applyAlignment="1">
      <alignment horizontal="center" vertical="center"/>
    </xf>
    <xf numFmtId="168" fontId="58" fillId="13" borderId="125" xfId="1" applyNumberFormat="1" applyFont="1" applyFill="1" applyBorder="1" applyAlignment="1">
      <alignment horizontal="center" vertical="center"/>
    </xf>
    <xf numFmtId="0" fontId="21" fillId="13" borderId="57" xfId="1" applyFont="1" applyFill="1" applyBorder="1" applyAlignment="1">
      <alignment horizontal="left" vertical="center" indent="1"/>
    </xf>
    <xf numFmtId="168" fontId="49" fillId="24" borderId="0" xfId="1" applyNumberFormat="1" applyFill="1" applyAlignment="1">
      <alignment vertical="center"/>
    </xf>
    <xf numFmtId="168" fontId="1" fillId="13" borderId="125" xfId="1" applyNumberFormat="1" applyFont="1" applyFill="1" applyBorder="1" applyAlignment="1">
      <alignment vertical="center"/>
    </xf>
    <xf numFmtId="168" fontId="49" fillId="13" borderId="126" xfId="1" applyNumberFormat="1" applyFill="1" applyBorder="1" applyAlignment="1">
      <alignment vertical="center"/>
    </xf>
    <xf numFmtId="168" fontId="1" fillId="13" borderId="127" xfId="1" applyNumberFormat="1" applyFont="1" applyFill="1" applyBorder="1" applyAlignment="1">
      <alignment vertical="center"/>
    </xf>
    <xf numFmtId="171" fontId="11" fillId="13" borderId="0" xfId="1" applyNumberFormat="1" applyFont="1" applyFill="1"/>
    <xf numFmtId="168" fontId="48" fillId="13" borderId="125" xfId="1" applyNumberFormat="1" applyFont="1" applyFill="1" applyBorder="1"/>
    <xf numFmtId="168" fontId="31" fillId="13" borderId="129" xfId="1" applyNumberFormat="1" applyFont="1" applyFill="1" applyBorder="1"/>
    <xf numFmtId="168" fontId="31" fillId="13" borderId="0" xfId="1" applyNumberFormat="1" applyFont="1" applyFill="1"/>
    <xf numFmtId="168" fontId="58" fillId="13" borderId="130" xfId="1" applyNumberFormat="1" applyFont="1" applyFill="1" applyBorder="1"/>
    <xf numFmtId="0" fontId="31" fillId="0" borderId="0" xfId="1" applyFont="1"/>
    <xf numFmtId="0" fontId="31" fillId="0" borderId="0" xfId="1" applyFont="1" applyAlignment="1">
      <alignment horizontal="center"/>
    </xf>
    <xf numFmtId="168" fontId="58" fillId="13" borderId="125" xfId="1" applyNumberFormat="1" applyFont="1" applyFill="1" applyBorder="1"/>
    <xf numFmtId="0" fontId="48" fillId="0" borderId="0" xfId="1" applyFont="1" applyAlignment="1">
      <alignment horizontal="center" vertical="center"/>
    </xf>
    <xf numFmtId="168" fontId="49" fillId="0" borderId="0" xfId="1" applyNumberFormat="1" applyAlignment="1">
      <alignment vertical="center"/>
    </xf>
    <xf numFmtId="0" fontId="49" fillId="0" borderId="0" xfId="1" applyAlignment="1">
      <alignment horizontal="right" vertical="center" indent="1"/>
    </xf>
    <xf numFmtId="174" fontId="6" fillId="0" borderId="0" xfId="1" applyNumberFormat="1" applyFont="1" applyAlignment="1">
      <alignment horizontal="center" vertical="center"/>
    </xf>
    <xf numFmtId="0" fontId="49" fillId="0" borderId="0" xfId="1" applyAlignment="1">
      <alignment horizontal="left" vertical="center" indent="1"/>
    </xf>
    <xf numFmtId="168" fontId="31" fillId="13" borderId="0" xfId="1" applyNumberFormat="1" applyFont="1" applyFill="1" applyAlignment="1">
      <alignment vertical="center"/>
    </xf>
    <xf numFmtId="0" fontId="13" fillId="0" borderId="0" xfId="1" applyFont="1"/>
    <xf numFmtId="0" fontId="13" fillId="0" borderId="0" xfId="1" applyFont="1" applyAlignment="1">
      <alignment horizontal="center"/>
    </xf>
    <xf numFmtId="168" fontId="21" fillId="13" borderId="0" xfId="1" applyNumberFormat="1" applyFont="1" applyFill="1"/>
    <xf numFmtId="168" fontId="21" fillId="0" borderId="0" xfId="1" applyNumberFormat="1" applyFont="1"/>
    <xf numFmtId="168" fontId="81" fillId="13" borderId="125" xfId="1" applyNumberFormat="1" applyFont="1" applyFill="1" applyBorder="1"/>
    <xf numFmtId="0" fontId="21" fillId="0" borderId="0" xfId="1" applyFont="1"/>
    <xf numFmtId="0" fontId="21" fillId="0" borderId="0" xfId="1" applyFont="1" applyAlignment="1">
      <alignment horizontal="center"/>
    </xf>
    <xf numFmtId="168" fontId="49" fillId="13" borderId="0" xfId="1" applyNumberFormat="1" applyFill="1" applyAlignment="1">
      <alignment horizontal="center" vertical="center"/>
    </xf>
    <xf numFmtId="0" fontId="6" fillId="13" borderId="0" xfId="1" applyFont="1" applyFill="1" applyAlignment="1">
      <alignment horizontal="right" vertical="center" indent="1"/>
    </xf>
    <xf numFmtId="168" fontId="6" fillId="13" borderId="0" xfId="1" applyNumberFormat="1" applyFont="1" applyFill="1" applyAlignment="1">
      <alignment vertical="center"/>
    </xf>
    <xf numFmtId="0" fontId="6" fillId="0" borderId="0" xfId="1" applyFont="1" applyAlignment="1">
      <alignment vertical="center"/>
    </xf>
    <xf numFmtId="173" fontId="71" fillId="0" borderId="0" xfId="1" applyNumberFormat="1" applyFont="1" applyAlignment="1">
      <alignment vertical="center"/>
    </xf>
    <xf numFmtId="0" fontId="6" fillId="0" borderId="0" xfId="1" applyFont="1" applyAlignment="1">
      <alignment horizontal="center" vertical="center"/>
    </xf>
    <xf numFmtId="0" fontId="49" fillId="13" borderId="57" xfId="1" applyFill="1" applyBorder="1" applyAlignment="1">
      <alignment horizontal="right" vertical="center" indent="1"/>
    </xf>
    <xf numFmtId="168" fontId="1" fillId="13" borderId="138" xfId="1" applyNumberFormat="1" applyFont="1" applyFill="1" applyBorder="1" applyAlignment="1">
      <alignment horizontal="right" vertical="center"/>
    </xf>
    <xf numFmtId="173" fontId="1" fillId="0" borderId="0" xfId="1" applyNumberFormat="1" applyFont="1" applyAlignment="1">
      <alignment horizontal="center" vertical="top"/>
    </xf>
    <xf numFmtId="0" fontId="81" fillId="11" borderId="57" xfId="0" applyFont="1" applyFill="1" applyBorder="1" applyAlignment="1">
      <alignment vertical="top"/>
    </xf>
    <xf numFmtId="173" fontId="1" fillId="0" borderId="0" xfId="1" applyNumberFormat="1" applyFont="1" applyAlignment="1">
      <alignment horizontal="center"/>
    </xf>
    <xf numFmtId="0" fontId="11" fillId="13" borderId="57" xfId="1" applyFont="1" applyFill="1" applyBorder="1" applyAlignment="1">
      <alignment horizontal="left" vertical="center"/>
    </xf>
    <xf numFmtId="0" fontId="11" fillId="13" borderId="57" xfId="1" applyFont="1" applyFill="1" applyBorder="1" applyAlignment="1">
      <alignment horizontal="right" vertical="top" indent="1"/>
    </xf>
    <xf numFmtId="0" fontId="49" fillId="0" borderId="0" xfId="1" applyAlignment="1">
      <alignment vertical="top"/>
    </xf>
    <xf numFmtId="173" fontId="1" fillId="0" borderId="0" xfId="1" applyNumberFormat="1" applyFont="1" applyAlignment="1">
      <alignment vertical="top"/>
    </xf>
    <xf numFmtId="0" fontId="11" fillId="13" borderId="57" xfId="1" applyFont="1" applyFill="1" applyBorder="1" applyAlignment="1">
      <alignment horizontal="left"/>
    </xf>
    <xf numFmtId="0" fontId="11" fillId="13" borderId="57" xfId="1" applyFont="1" applyFill="1" applyBorder="1" applyAlignment="1">
      <alignment horizontal="right" vertical="center" indent="1"/>
    </xf>
    <xf numFmtId="0" fontId="1" fillId="11" borderId="57" xfId="0" applyFont="1" applyFill="1" applyBorder="1" applyAlignment="1">
      <alignment vertical="center"/>
    </xf>
    <xf numFmtId="168" fontId="6" fillId="13" borderId="93" xfId="1" applyNumberFormat="1" applyFont="1" applyFill="1" applyBorder="1" applyAlignment="1">
      <alignment horizontal="right" vertical="center"/>
    </xf>
    <xf numFmtId="168" fontId="71" fillId="13" borderId="250" xfId="1" applyNumberFormat="1" applyFont="1" applyFill="1" applyBorder="1" applyAlignment="1">
      <alignment horizontal="right" vertical="center"/>
    </xf>
    <xf numFmtId="173" fontId="50" fillId="0" borderId="0" xfId="1" applyNumberFormat="1" applyFont="1"/>
    <xf numFmtId="173" fontId="50" fillId="0" borderId="0" xfId="1" applyNumberFormat="1" applyFont="1" applyAlignment="1">
      <alignment horizontal="center" vertical="center"/>
    </xf>
    <xf numFmtId="0" fontId="50" fillId="11" borderId="57" xfId="0" applyFont="1" applyFill="1" applyBorder="1" applyAlignment="1">
      <alignment vertical="center"/>
    </xf>
    <xf numFmtId="0" fontId="1" fillId="13" borderId="57" xfId="1" applyFont="1" applyFill="1" applyBorder="1"/>
    <xf numFmtId="0" fontId="1" fillId="0" borderId="0" xfId="1" applyFont="1" applyAlignment="1">
      <alignment vertical="top"/>
    </xf>
    <xf numFmtId="0" fontId="37" fillId="0" borderId="57" xfId="1" applyFont="1" applyBorder="1" applyAlignment="1">
      <alignment horizontal="center"/>
    </xf>
    <xf numFmtId="168" fontId="6" fillId="13" borderId="319" xfId="1" applyNumberFormat="1" applyFont="1" applyFill="1" applyBorder="1" applyAlignment="1">
      <alignment horizontal="right" vertical="center"/>
    </xf>
    <xf numFmtId="0" fontId="81" fillId="13" borderId="57" xfId="1" applyFont="1" applyFill="1" applyBorder="1"/>
    <xf numFmtId="168" fontId="58" fillId="13" borderId="138" xfId="1" applyNumberFormat="1" applyFont="1" applyFill="1" applyBorder="1" applyAlignment="1">
      <alignment horizontal="right" vertical="center"/>
    </xf>
    <xf numFmtId="173" fontId="81" fillId="0" borderId="0" xfId="1" applyNumberFormat="1" applyFont="1"/>
    <xf numFmtId="0" fontId="1" fillId="0" borderId="0" xfId="1" applyFont="1"/>
    <xf numFmtId="0" fontId="81" fillId="13" borderId="57" xfId="1" applyFont="1" applyFill="1" applyBorder="1" applyAlignment="1">
      <alignment horizontal="right"/>
    </xf>
    <xf numFmtId="168" fontId="48" fillId="13" borderId="138" xfId="1" applyNumberFormat="1" applyFont="1" applyFill="1" applyBorder="1" applyAlignment="1">
      <alignment horizontal="right" vertical="center"/>
    </xf>
    <xf numFmtId="0" fontId="11" fillId="13" borderId="57" xfId="1" applyFont="1" applyFill="1" applyBorder="1" applyAlignment="1">
      <alignment horizontal="left" indent="4"/>
    </xf>
    <xf numFmtId="0" fontId="18" fillId="13" borderId="57" xfId="1" applyFont="1" applyFill="1" applyBorder="1" applyAlignment="1">
      <alignment horizontal="left" indent="4"/>
    </xf>
    <xf numFmtId="166" fontId="49" fillId="0" borderId="256" xfId="1" applyNumberFormat="1" applyBorder="1" applyAlignment="1">
      <alignment horizontal="right" vertical="center"/>
    </xf>
    <xf numFmtId="166" fontId="49" fillId="0" borderId="256" xfId="1" applyNumberFormat="1" applyBorder="1" applyAlignment="1">
      <alignment vertical="center"/>
    </xf>
    <xf numFmtId="170" fontId="49" fillId="0" borderId="256" xfId="1" applyNumberFormat="1" applyBorder="1" applyAlignment="1">
      <alignment vertical="center"/>
    </xf>
    <xf numFmtId="0" fontId="11" fillId="0" borderId="22" xfId="1" applyFont="1" applyBorder="1" applyAlignment="1">
      <alignment horizontal="center" vertical="center"/>
    </xf>
    <xf numFmtId="166" fontId="0" fillId="0" borderId="258" xfId="1" applyNumberFormat="1" applyFont="1" applyBorder="1" applyAlignment="1">
      <alignment horizontal="center" vertical="center" wrapText="1"/>
    </xf>
    <xf numFmtId="166" fontId="0" fillId="0" borderId="259" xfId="1" applyNumberFormat="1" applyFont="1" applyBorder="1" applyAlignment="1">
      <alignment horizontal="center" vertical="center" wrapText="1"/>
    </xf>
    <xf numFmtId="166" fontId="0" fillId="0" borderId="260" xfId="1" applyNumberFormat="1" applyFont="1" applyBorder="1" applyAlignment="1">
      <alignment horizontal="center" vertical="center" wrapText="1"/>
    </xf>
    <xf numFmtId="17" fontId="40" fillId="17" borderId="258" xfId="1" applyNumberFormat="1" applyFont="1" applyFill="1" applyBorder="1" applyAlignment="1">
      <alignment horizontal="center" vertical="center"/>
    </xf>
    <xf numFmtId="17" fontId="40" fillId="17" borderId="260" xfId="1" applyNumberFormat="1" applyFont="1" applyFill="1" applyBorder="1" applyAlignment="1">
      <alignment horizontal="center" vertical="center"/>
    </xf>
    <xf numFmtId="17" fontId="40" fillId="17" borderId="259" xfId="1" applyNumberFormat="1" applyFont="1" applyFill="1" applyBorder="1" applyAlignment="1">
      <alignment horizontal="center" vertical="center"/>
    </xf>
    <xf numFmtId="17" fontId="41" fillId="0" borderId="261" xfId="1" applyNumberFormat="1" applyFont="1" applyBorder="1" applyAlignment="1">
      <alignment horizontal="center" vertical="center" wrapText="1"/>
    </xf>
    <xf numFmtId="0" fontId="6" fillId="18" borderId="0" xfId="1" applyFont="1" applyFill="1"/>
    <xf numFmtId="173" fontId="21" fillId="0" borderId="263" xfId="1" applyNumberFormat="1" applyFont="1" applyBorder="1"/>
    <xf numFmtId="173" fontId="21" fillId="0" borderId="264" xfId="1" applyNumberFormat="1" applyFont="1" applyBorder="1"/>
    <xf numFmtId="173" fontId="21" fillId="0" borderId="265" xfId="1" applyNumberFormat="1" applyFont="1" applyBorder="1"/>
    <xf numFmtId="173" fontId="41" fillId="0" borderId="263" xfId="1" applyNumberFormat="1" applyFont="1" applyBorder="1"/>
    <xf numFmtId="173" fontId="41" fillId="0" borderId="265" xfId="1" applyNumberFormat="1" applyFont="1" applyBorder="1"/>
    <xf numFmtId="173" fontId="41" fillId="0" borderId="264" xfId="1" applyNumberFormat="1" applyFont="1" applyBorder="1"/>
    <xf numFmtId="0" fontId="31" fillId="0" borderId="266" xfId="1" applyFont="1" applyBorder="1" applyAlignment="1">
      <alignment horizontal="center"/>
    </xf>
    <xf numFmtId="166" fontId="21" fillId="17" borderId="23" xfId="1" applyNumberFormat="1" applyFont="1" applyFill="1" applyBorder="1" applyAlignment="1">
      <alignment vertical="center"/>
    </xf>
    <xf numFmtId="166" fontId="21" fillId="17" borderId="24" xfId="1" applyNumberFormat="1" applyFont="1" applyFill="1" applyBorder="1" applyAlignment="1">
      <alignment vertical="center"/>
    </xf>
    <xf numFmtId="173" fontId="21" fillId="0" borderId="0" xfId="1" applyNumberFormat="1" applyFont="1"/>
    <xf numFmtId="173" fontId="21" fillId="17" borderId="0" xfId="1" applyNumberFormat="1" applyFont="1" applyFill="1"/>
    <xf numFmtId="4" fontId="31" fillId="17" borderId="22" xfId="1" applyNumberFormat="1" applyFont="1" applyFill="1" applyBorder="1" applyAlignment="1">
      <alignment horizontal="center"/>
    </xf>
    <xf numFmtId="0" fontId="6" fillId="18" borderId="0" xfId="1" applyFont="1" applyFill="1" applyAlignment="1">
      <alignment vertical="center"/>
    </xf>
    <xf numFmtId="0" fontId="91" fillId="18" borderId="0" xfId="1" applyFont="1" applyFill="1"/>
    <xf numFmtId="173" fontId="21" fillId="0" borderId="263" xfId="1" applyNumberFormat="1" applyFont="1" applyBorder="1" applyAlignment="1">
      <alignment vertical="center"/>
    </xf>
    <xf numFmtId="173" fontId="21" fillId="0" borderId="264" xfId="1" applyNumberFormat="1" applyFont="1" applyBorder="1" applyAlignment="1">
      <alignment vertical="center"/>
    </xf>
    <xf numFmtId="173" fontId="21" fillId="0" borderId="265" xfId="1" applyNumberFormat="1" applyFont="1" applyBorder="1" applyAlignment="1">
      <alignment vertical="center"/>
    </xf>
    <xf numFmtId="4" fontId="31" fillId="0" borderId="266" xfId="1" applyNumberFormat="1" applyFont="1" applyBorder="1" applyAlignment="1">
      <alignment horizontal="center" vertical="center"/>
    </xf>
    <xf numFmtId="166" fontId="21" fillId="0" borderId="23" xfId="1" applyNumberFormat="1" applyFont="1" applyBorder="1" applyAlignment="1">
      <alignment vertical="center"/>
    </xf>
    <xf numFmtId="166" fontId="21" fillId="0" borderId="24" xfId="1" applyNumberFormat="1" applyFont="1" applyBorder="1" applyAlignment="1">
      <alignment vertical="center"/>
    </xf>
    <xf numFmtId="4" fontId="31" fillId="0" borderId="266" xfId="1" applyNumberFormat="1" applyFont="1" applyBorder="1" applyAlignment="1">
      <alignment horizontal="center"/>
    </xf>
    <xf numFmtId="173" fontId="21" fillId="0" borderId="23" xfId="1" applyNumberFormat="1" applyFont="1" applyBorder="1" applyAlignment="1">
      <alignment vertical="center"/>
    </xf>
    <xf numFmtId="173" fontId="21" fillId="0" borderId="24" xfId="1" applyNumberFormat="1" applyFont="1" applyBorder="1" applyAlignment="1">
      <alignment vertical="center"/>
    </xf>
    <xf numFmtId="173" fontId="21" fillId="0" borderId="0" xfId="1" applyNumberFormat="1" applyFont="1" applyAlignment="1">
      <alignment vertical="center"/>
    </xf>
    <xf numFmtId="4" fontId="31" fillId="0" borderId="22" xfId="1" applyNumberFormat="1" applyFont="1" applyBorder="1" applyAlignment="1">
      <alignment horizontal="center" vertical="center"/>
    </xf>
    <xf numFmtId="166" fontId="21" fillId="11" borderId="16" xfId="1" applyNumberFormat="1" applyFont="1" applyFill="1" applyBorder="1" applyAlignment="1">
      <alignment vertical="center"/>
    </xf>
    <xf numFmtId="4" fontId="31" fillId="11" borderId="16" xfId="1" applyNumberFormat="1" applyFont="1" applyFill="1" applyBorder="1" applyAlignment="1">
      <alignment horizontal="center" vertical="center"/>
    </xf>
    <xf numFmtId="166" fontId="21" fillId="0" borderId="180" xfId="1" applyNumberFormat="1" applyFont="1" applyBorder="1"/>
    <xf numFmtId="4" fontId="31" fillId="0" borderId="6" xfId="1" applyNumberFormat="1" applyFont="1" applyBorder="1" applyAlignment="1">
      <alignment horizontal="center"/>
    </xf>
    <xf numFmtId="166" fontId="21" fillId="0" borderId="263" xfId="1" applyNumberFormat="1" applyFont="1" applyBorder="1"/>
    <xf numFmtId="166" fontId="21" fillId="0" borderId="264" xfId="1" applyNumberFormat="1" applyFont="1" applyBorder="1"/>
    <xf numFmtId="166" fontId="21" fillId="0" borderId="265" xfId="1" applyNumberFormat="1" applyFont="1" applyBorder="1"/>
    <xf numFmtId="4" fontId="31" fillId="17" borderId="266" xfId="1" applyNumberFormat="1" applyFont="1" applyFill="1" applyBorder="1" applyAlignment="1">
      <alignment horizontal="center"/>
    </xf>
    <xf numFmtId="166" fontId="21" fillId="0" borderId="0" xfId="1" applyNumberFormat="1" applyFont="1" applyAlignment="1">
      <alignment vertical="center"/>
    </xf>
    <xf numFmtId="4" fontId="31" fillId="17" borderId="22" xfId="1" applyNumberFormat="1" applyFont="1" applyFill="1" applyBorder="1" applyAlignment="1">
      <alignment horizontal="center" vertical="center"/>
    </xf>
    <xf numFmtId="166" fontId="21" fillId="0" borderId="265" xfId="1" applyNumberFormat="1" applyFont="1" applyBorder="1" applyAlignment="1">
      <alignment vertical="center"/>
    </xf>
    <xf numFmtId="0" fontId="6" fillId="11" borderId="0" xfId="1" applyFont="1" applyFill="1"/>
    <xf numFmtId="166" fontId="21" fillId="17" borderId="0" xfId="1" applyNumberFormat="1" applyFont="1" applyFill="1"/>
    <xf numFmtId="166" fontId="48" fillId="0" borderId="343" xfId="1" applyNumberFormat="1" applyFont="1" applyBorder="1" applyAlignment="1">
      <alignment horizontal="center" vertical="center"/>
    </xf>
    <xf numFmtId="166" fontId="48" fillId="0" borderId="344" xfId="1" applyNumberFormat="1" applyFont="1" applyBorder="1" applyAlignment="1">
      <alignment horizontal="center" vertical="center"/>
    </xf>
    <xf numFmtId="166" fontId="21" fillId="15" borderId="291" xfId="1" applyNumberFormat="1" applyFont="1" applyFill="1" applyBorder="1"/>
    <xf numFmtId="173" fontId="40" fillId="15" borderId="343" xfId="1" applyNumberFormat="1" applyFont="1" applyFill="1" applyBorder="1"/>
    <xf numFmtId="173" fontId="40" fillId="15" borderId="291" xfId="1" applyNumberFormat="1" applyFont="1" applyFill="1" applyBorder="1"/>
    <xf numFmtId="173" fontId="40" fillId="15" borderId="344" xfId="1" applyNumberFormat="1" applyFont="1" applyFill="1" applyBorder="1"/>
    <xf numFmtId="4" fontId="31" fillId="15" borderId="345" xfId="1" applyNumberFormat="1" applyFont="1" applyFill="1" applyBorder="1" applyAlignment="1">
      <alignment horizontal="center"/>
    </xf>
    <xf numFmtId="166" fontId="21" fillId="15" borderId="0" xfId="1" applyNumberFormat="1" applyFont="1" applyFill="1"/>
    <xf numFmtId="173" fontId="40" fillId="15" borderId="23" xfId="1" applyNumberFormat="1" applyFont="1" applyFill="1" applyBorder="1"/>
    <xf numFmtId="173" fontId="40" fillId="15" borderId="0" xfId="1" applyNumberFormat="1" applyFont="1" applyFill="1"/>
    <xf numFmtId="173" fontId="40" fillId="15" borderId="24" xfId="1" applyNumberFormat="1" applyFont="1" applyFill="1" applyBorder="1"/>
    <xf numFmtId="4" fontId="31" fillId="15" borderId="22" xfId="1" applyNumberFormat="1" applyFont="1" applyFill="1" applyBorder="1" applyAlignment="1">
      <alignment horizontal="center"/>
    </xf>
    <xf numFmtId="0" fontId="0" fillId="18" borderId="0" xfId="1" applyFont="1" applyFill="1"/>
    <xf numFmtId="0" fontId="0" fillId="0" borderId="268" xfId="1" applyFont="1" applyBorder="1"/>
    <xf numFmtId="166" fontId="21" fillId="0" borderId="177" xfId="1" applyNumberFormat="1" applyFont="1" applyBorder="1"/>
    <xf numFmtId="166" fontId="21" fillId="0" borderId="178" xfId="1" applyNumberFormat="1" applyFont="1" applyBorder="1"/>
    <xf numFmtId="166" fontId="21" fillId="0" borderId="176" xfId="1" applyNumberFormat="1" applyFont="1" applyBorder="1"/>
    <xf numFmtId="0" fontId="0" fillId="0" borderId="176" xfId="1" applyFont="1" applyBorder="1"/>
    <xf numFmtId="173" fontId="40" fillId="0" borderId="177" xfId="1" applyNumberFormat="1" applyFont="1" applyBorder="1"/>
    <xf numFmtId="173" fontId="40" fillId="0" borderId="176" xfId="1" applyNumberFormat="1" applyFont="1" applyBorder="1"/>
    <xf numFmtId="173" fontId="40" fillId="0" borderId="178" xfId="1" applyNumberFormat="1" applyFont="1" applyBorder="1"/>
    <xf numFmtId="0" fontId="31" fillId="0" borderId="272" xfId="1" applyFont="1" applyBorder="1" applyAlignment="1">
      <alignment horizontal="center"/>
    </xf>
    <xf numFmtId="0" fontId="6" fillId="3" borderId="57" xfId="1" applyFont="1" applyFill="1" applyBorder="1"/>
    <xf numFmtId="166" fontId="6" fillId="3" borderId="0" xfId="1" applyNumberFormat="1" applyFont="1" applyFill="1"/>
    <xf numFmtId="0" fontId="6" fillId="3" borderId="0" xfId="1" applyFont="1" applyFill="1"/>
    <xf numFmtId="0" fontId="40" fillId="3" borderId="0" xfId="1" applyFont="1" applyFill="1"/>
    <xf numFmtId="0" fontId="6" fillId="3" borderId="0" xfId="1" applyFont="1" applyFill="1" applyAlignment="1">
      <alignment horizontal="center"/>
    </xf>
    <xf numFmtId="166" fontId="31" fillId="3" borderId="0" xfId="1" applyNumberFormat="1" applyFont="1" applyFill="1"/>
    <xf numFmtId="0" fontId="31" fillId="3" borderId="0" xfId="1" applyFont="1" applyFill="1" applyAlignment="1">
      <alignment horizontal="center"/>
    </xf>
    <xf numFmtId="166" fontId="49" fillId="3" borderId="0" xfId="1" applyNumberFormat="1" applyFill="1" applyAlignment="1">
      <alignment vertical="center"/>
    </xf>
    <xf numFmtId="0" fontId="40" fillId="3" borderId="0" xfId="1" applyFont="1" applyFill="1" applyAlignment="1">
      <alignment vertical="center"/>
    </xf>
    <xf numFmtId="0" fontId="49" fillId="3" borderId="0" xfId="1" applyFill="1" applyAlignment="1">
      <alignment horizontal="center" vertical="center"/>
    </xf>
    <xf numFmtId="0" fontId="80" fillId="15" borderId="143" xfId="1" applyFont="1" applyFill="1" applyBorder="1" applyAlignment="1">
      <alignment vertical="center"/>
    </xf>
    <xf numFmtId="0" fontId="80" fillId="15" borderId="91" xfId="1" applyFont="1" applyFill="1" applyBorder="1" applyAlignment="1">
      <alignment vertical="center"/>
    </xf>
    <xf numFmtId="0" fontId="80" fillId="15" borderId="91" xfId="1" applyFont="1" applyFill="1" applyBorder="1" applyAlignment="1">
      <alignment horizontal="left" vertical="center"/>
    </xf>
    <xf numFmtId="0" fontId="82" fillId="15" borderId="91" xfId="0" applyFont="1" applyFill="1" applyBorder="1"/>
    <xf numFmtId="173" fontId="63" fillId="15" borderId="91" xfId="0" applyNumberFormat="1" applyFont="1" applyFill="1" applyBorder="1" applyAlignment="1">
      <alignment horizontal="right"/>
    </xf>
    <xf numFmtId="168" fontId="62" fillId="15" borderId="91" xfId="1" applyNumberFormat="1" applyFont="1" applyFill="1" applyBorder="1" applyAlignment="1">
      <alignment horizontal="right" vertical="center"/>
    </xf>
    <xf numFmtId="15" fontId="62" fillId="15" borderId="92" xfId="1" applyNumberFormat="1" applyFont="1" applyFill="1" applyBorder="1" applyAlignment="1">
      <alignment horizontal="right" vertical="center" indent="1"/>
    </xf>
    <xf numFmtId="0" fontId="32" fillId="0" borderId="0" xfId="0" applyFont="1" applyAlignment="1">
      <alignment horizontal="left" indent="1"/>
    </xf>
    <xf numFmtId="0" fontId="62" fillId="15" borderId="57" xfId="0" applyFont="1" applyFill="1" applyBorder="1" applyAlignment="1">
      <alignment vertical="center" wrapText="1"/>
    </xf>
    <xf numFmtId="0" fontId="62" fillId="15" borderId="224" xfId="0" applyFont="1" applyFill="1" applyBorder="1" applyAlignment="1">
      <alignment horizontal="center" vertical="center" wrapText="1"/>
    </xf>
    <xf numFmtId="0" fontId="62" fillId="15" borderId="225" xfId="0" applyFont="1" applyFill="1" applyBorder="1" applyAlignment="1">
      <alignment horizontal="center" vertical="center" wrapText="1"/>
    </xf>
    <xf numFmtId="0" fontId="62" fillId="15" borderId="0" xfId="0" applyFont="1" applyFill="1" applyAlignment="1">
      <alignment horizontal="center" vertical="center" wrapText="1"/>
    </xf>
    <xf numFmtId="0" fontId="62" fillId="15" borderId="0" xfId="0" applyFont="1" applyFill="1" applyAlignment="1">
      <alignment vertical="center" wrapText="1"/>
    </xf>
    <xf numFmtId="0" fontId="62" fillId="15" borderId="138" xfId="0" applyFont="1" applyFill="1" applyBorder="1" applyAlignment="1">
      <alignment vertical="center" wrapText="1"/>
    </xf>
    <xf numFmtId="0" fontId="62" fillId="0" borderId="0" xfId="0" applyFont="1" applyAlignment="1">
      <alignment vertical="center" wrapText="1"/>
    </xf>
    <xf numFmtId="0" fontId="11" fillId="29" borderId="57" xfId="0" applyFont="1" applyFill="1" applyBorder="1" applyAlignment="1">
      <alignment wrapText="1"/>
    </xf>
    <xf numFmtId="0" fontId="11" fillId="13" borderId="101" xfId="0" applyFont="1" applyFill="1" applyBorder="1" applyAlignment="1">
      <alignment horizontal="center" wrapText="1"/>
    </xf>
    <xf numFmtId="0" fontId="11" fillId="13" borderId="90" xfId="0" applyFont="1" applyFill="1" applyBorder="1" applyAlignment="1">
      <alignment horizontal="center" wrapText="1"/>
    </xf>
    <xf numFmtId="0" fontId="11" fillId="13" borderId="0" xfId="0" applyFont="1" applyFill="1" applyAlignment="1">
      <alignment horizontal="center" wrapText="1"/>
    </xf>
    <xf numFmtId="0" fontId="11" fillId="13" borderId="0" xfId="0" applyFont="1" applyFill="1" applyAlignment="1">
      <alignment wrapText="1"/>
    </xf>
    <xf numFmtId="0" fontId="11" fillId="13" borderId="138" xfId="0" applyFont="1" applyFill="1" applyBorder="1" applyAlignment="1">
      <alignment wrapText="1"/>
    </xf>
    <xf numFmtId="0" fontId="11" fillId="0" borderId="0" xfId="0" applyFont="1" applyAlignment="1">
      <alignment wrapText="1"/>
    </xf>
    <xf numFmtId="174" fontId="0" fillId="17" borderId="101" xfId="0" applyNumberFormat="1" applyFill="1" applyBorder="1" applyAlignment="1">
      <alignment horizontal="right" indent="1"/>
    </xf>
    <xf numFmtId="174" fontId="0" fillId="17" borderId="90" xfId="0" applyNumberFormat="1" applyFill="1" applyBorder="1" applyAlignment="1">
      <alignment horizontal="right" indent="1"/>
    </xf>
    <xf numFmtId="174" fontId="0" fillId="17" borderId="0" xfId="0" applyNumberFormat="1" applyFill="1" applyAlignment="1">
      <alignment horizontal="right" indent="1"/>
    </xf>
    <xf numFmtId="174" fontId="0" fillId="17" borderId="138" xfId="0" applyNumberFormat="1" applyFill="1" applyBorder="1" applyAlignment="1">
      <alignment horizontal="right" indent="1"/>
    </xf>
    <xf numFmtId="0" fontId="11" fillId="17" borderId="57" xfId="0" applyFont="1" applyFill="1" applyBorder="1" applyAlignment="1">
      <alignment horizontal="right" indent="1"/>
    </xf>
    <xf numFmtId="174" fontId="0" fillId="17" borderId="226" xfId="0" applyNumberFormat="1" applyFill="1" applyBorder="1" applyAlignment="1">
      <alignment horizontal="right" indent="1"/>
    </xf>
    <xf numFmtId="174" fontId="0" fillId="17" borderId="227" xfId="0" applyNumberFormat="1" applyFill="1" applyBorder="1" applyAlignment="1">
      <alignment horizontal="right" indent="1"/>
    </xf>
    <xf numFmtId="174" fontId="0" fillId="17" borderId="93" xfId="0" applyNumberFormat="1" applyFill="1" applyBorder="1" applyAlignment="1">
      <alignment horizontal="right" indent="1"/>
    </xf>
    <xf numFmtId="174" fontId="0" fillId="17" borderId="195" xfId="0" applyNumberFormat="1" applyFill="1" applyBorder="1" applyAlignment="1">
      <alignment horizontal="right" indent="1"/>
    </xf>
    <xf numFmtId="0" fontId="11" fillId="17" borderId="209" xfId="0" applyFont="1" applyFill="1" applyBorder="1" applyAlignment="1">
      <alignment horizontal="left" vertical="center" indent="1"/>
    </xf>
    <xf numFmtId="174" fontId="11" fillId="17" borderId="102" xfId="0" applyNumberFormat="1" applyFont="1" applyFill="1" applyBorder="1" applyAlignment="1">
      <alignment horizontal="right" vertical="center" indent="1"/>
    </xf>
    <xf numFmtId="174" fontId="11" fillId="17" borderId="228" xfId="0" applyNumberFormat="1" applyFont="1" applyFill="1" applyBorder="1" applyAlignment="1">
      <alignment horizontal="right" vertical="center" indent="1"/>
    </xf>
    <xf numFmtId="174" fontId="11" fillId="17" borderId="210" xfId="0" applyNumberFormat="1" applyFont="1" applyFill="1" applyBorder="1" applyAlignment="1">
      <alignment horizontal="right" vertical="center" indent="1"/>
    </xf>
    <xf numFmtId="174" fontId="11" fillId="17" borderId="170" xfId="0" applyNumberFormat="1" applyFont="1" applyFill="1" applyBorder="1" applyAlignment="1">
      <alignment horizontal="right" vertical="center" indent="1"/>
    </xf>
    <xf numFmtId="0" fontId="11" fillId="0" borderId="0" xfId="0" applyFont="1" applyAlignment="1">
      <alignment horizontal="left" vertical="center" indent="1"/>
    </xf>
    <xf numFmtId="174" fontId="21" fillId="0" borderId="235" xfId="0" applyNumberFormat="1" applyFont="1" applyBorder="1" applyAlignment="1" applyProtection="1">
      <alignment horizontal="right" indent="1"/>
      <protection locked="0"/>
    </xf>
    <xf numFmtId="174" fontId="32" fillId="0" borderId="235" xfId="0" applyNumberFormat="1" applyFont="1" applyBorder="1" applyAlignment="1" applyProtection="1">
      <alignment horizontal="right" indent="1"/>
      <protection locked="0"/>
    </xf>
    <xf numFmtId="174" fontId="21" fillId="0" borderId="103" xfId="0" applyNumberFormat="1" applyFont="1" applyBorder="1" applyAlignment="1" applyProtection="1">
      <alignment horizontal="right" indent="1"/>
      <protection locked="0"/>
    </xf>
    <xf numFmtId="174" fontId="21" fillId="0" borderId="282" xfId="0" applyNumberFormat="1" applyFont="1" applyBorder="1" applyAlignment="1" applyProtection="1">
      <alignment horizontal="right" indent="1"/>
      <protection locked="0"/>
    </xf>
    <xf numFmtId="174" fontId="21" fillId="0" borderId="105" xfId="0" applyNumberFormat="1" applyFont="1" applyBorder="1" applyAlignment="1" applyProtection="1">
      <alignment horizontal="right" indent="1"/>
      <protection locked="0"/>
    </xf>
    <xf numFmtId="174" fontId="21" fillId="0" borderId="293" xfId="0" applyNumberFormat="1" applyFont="1" applyBorder="1" applyProtection="1">
      <protection locked="0"/>
    </xf>
    <xf numFmtId="174" fontId="21" fillId="0" borderId="294" xfId="0" applyNumberFormat="1" applyFont="1" applyBorder="1" applyProtection="1">
      <protection locked="0"/>
    </xf>
    <xf numFmtId="174" fontId="21" fillId="0" borderId="235" xfId="0" applyNumberFormat="1" applyFont="1" applyBorder="1" applyProtection="1">
      <protection locked="0"/>
    </xf>
    <xf numFmtId="174" fontId="21" fillId="0" borderId="103" xfId="0" applyNumberFormat="1" applyFont="1" applyBorder="1" applyProtection="1">
      <protection locked="0"/>
    </xf>
    <xf numFmtId="174" fontId="21" fillId="0" borderId="297" xfId="0" applyNumberFormat="1" applyFont="1" applyBorder="1" applyProtection="1">
      <protection locked="0"/>
    </xf>
    <xf numFmtId="174" fontId="21" fillId="0" borderId="65" xfId="0" applyNumberFormat="1" applyFont="1" applyBorder="1" applyProtection="1">
      <protection locked="0"/>
    </xf>
    <xf numFmtId="0" fontId="0" fillId="0" borderId="57" xfId="0" applyBorder="1" applyAlignment="1" applyProtection="1">
      <alignment horizontal="left" indent="1"/>
      <protection locked="0"/>
    </xf>
    <xf numFmtId="174" fontId="21" fillId="0" borderId="66" xfId="0" applyNumberFormat="1" applyFont="1" applyBorder="1" applyAlignment="1" applyProtection="1">
      <alignment horizontal="right" indent="1"/>
      <protection locked="0"/>
    </xf>
    <xf numFmtId="15" fontId="49" fillId="13" borderId="327" xfId="1" applyNumberFormat="1" applyFill="1" applyBorder="1" applyAlignment="1">
      <alignment horizontal="center" vertical="center"/>
    </xf>
    <xf numFmtId="17" fontId="40" fillId="13" borderId="329" xfId="1" applyNumberFormat="1" applyFont="1" applyFill="1" applyBorder="1" applyAlignment="1">
      <alignment horizontal="center" vertical="center"/>
    </xf>
    <xf numFmtId="17" fontId="40" fillId="13" borderId="330" xfId="1" applyNumberFormat="1" applyFont="1" applyFill="1" applyBorder="1" applyAlignment="1">
      <alignment horizontal="center" vertical="center"/>
    </xf>
    <xf numFmtId="17" fontId="40" fillId="13" borderId="210" xfId="1" applyNumberFormat="1" applyFont="1" applyFill="1" applyBorder="1" applyAlignment="1">
      <alignment horizontal="center" vertical="center"/>
    </xf>
    <xf numFmtId="17" fontId="40" fillId="13" borderId="73" xfId="1" applyNumberFormat="1" applyFont="1" applyFill="1" applyBorder="1" applyAlignment="1">
      <alignment horizontal="center" vertical="center"/>
    </xf>
    <xf numFmtId="0" fontId="0" fillId="13" borderId="326" xfId="0" applyFill="1" applyBorder="1" applyAlignment="1">
      <alignment horizontal="right" indent="1"/>
    </xf>
    <xf numFmtId="0" fontId="0" fillId="24" borderId="331" xfId="0" applyFill="1" applyBorder="1" applyAlignment="1">
      <alignment horizontal="center"/>
    </xf>
    <xf numFmtId="174" fontId="0" fillId="13" borderId="276" xfId="0" applyNumberFormat="1" applyFill="1" applyBorder="1" applyAlignment="1">
      <alignment horizontal="center"/>
    </xf>
    <xf numFmtId="174" fontId="0" fillId="13" borderId="291" xfId="0" applyNumberFormat="1" applyFill="1" applyBorder="1" applyAlignment="1">
      <alignment horizontal="center"/>
    </xf>
    <xf numFmtId="174" fontId="0" fillId="13" borderId="292" xfId="0" applyNumberFormat="1" applyFill="1" applyBorder="1" applyAlignment="1">
      <alignment horizontal="center"/>
    </xf>
    <xf numFmtId="0" fontId="0" fillId="13" borderId="332" xfId="0" applyFill="1" applyBorder="1" applyAlignment="1">
      <alignment horizontal="right" indent="1"/>
    </xf>
    <xf numFmtId="0" fontId="0" fillId="24" borderId="333" xfId="0" applyFill="1" applyBorder="1" applyAlignment="1">
      <alignment horizontal="center"/>
    </xf>
    <xf numFmtId="174" fontId="0" fillId="13" borderId="199" xfId="0" applyNumberFormat="1" applyFill="1" applyBorder="1" applyAlignment="1">
      <alignment horizontal="center"/>
    </xf>
    <xf numFmtId="174" fontId="0" fillId="13" borderId="71" xfId="0" applyNumberFormat="1" applyFill="1" applyBorder="1" applyAlignment="1">
      <alignment horizontal="center"/>
    </xf>
    <xf numFmtId="174" fontId="0" fillId="13" borderId="106" xfId="0" applyNumberFormat="1" applyFill="1" applyBorder="1" applyAlignment="1">
      <alignment horizontal="center"/>
    </xf>
    <xf numFmtId="17" fontId="0" fillId="0" borderId="0" xfId="0" applyNumberFormat="1"/>
    <xf numFmtId="0" fontId="0" fillId="13" borderId="103" xfId="0" applyFill="1" applyBorder="1" applyAlignment="1">
      <alignment horizontal="right" indent="1"/>
    </xf>
    <xf numFmtId="174" fontId="0" fillId="13" borderId="0" xfId="0" applyNumberFormat="1" applyFill="1" applyAlignment="1">
      <alignment horizontal="center"/>
    </xf>
    <xf numFmtId="174" fontId="0" fillId="13" borderId="138" xfId="0" applyNumberFormat="1" applyFill="1" applyBorder="1" applyAlignment="1">
      <alignment horizontal="center"/>
    </xf>
    <xf numFmtId="0" fontId="0" fillId="13" borderId="337" xfId="0" applyFill="1" applyBorder="1" applyAlignment="1">
      <alignment horizontal="right" indent="1"/>
    </xf>
    <xf numFmtId="0" fontId="0" fillId="24" borderId="338" xfId="0" applyFill="1" applyBorder="1" applyAlignment="1">
      <alignment horizontal="center"/>
    </xf>
    <xf numFmtId="174" fontId="0" fillId="13" borderId="341" xfId="0" applyNumberFormat="1" applyFill="1" applyBorder="1" applyAlignment="1">
      <alignment horizontal="center"/>
    </xf>
    <xf numFmtId="174" fontId="0" fillId="13" borderId="339" xfId="0" applyNumberFormat="1" applyFill="1" applyBorder="1" applyAlignment="1">
      <alignment horizontal="center"/>
    </xf>
    <xf numFmtId="174" fontId="0" fillId="13" borderId="340" xfId="0" applyNumberFormat="1" applyFill="1" applyBorder="1" applyAlignment="1">
      <alignment horizontal="center"/>
    </xf>
    <xf numFmtId="0" fontId="0" fillId="13" borderId="289" xfId="0" applyFill="1" applyBorder="1" applyAlignment="1">
      <alignment horizontal="right" indent="1"/>
    </xf>
    <xf numFmtId="0" fontId="0" fillId="24" borderId="335" xfId="0" applyFill="1" applyBorder="1" applyAlignment="1">
      <alignment horizontal="center"/>
    </xf>
    <xf numFmtId="174" fontId="0" fillId="13" borderId="70" xfId="0" applyNumberFormat="1" applyFill="1" applyBorder="1" applyAlignment="1">
      <alignment horizontal="center"/>
    </xf>
    <xf numFmtId="174" fontId="0" fillId="13" borderId="100" xfId="0" applyNumberFormat="1" applyFill="1" applyBorder="1" applyAlignment="1">
      <alignment horizontal="center"/>
    </xf>
    <xf numFmtId="174" fontId="0" fillId="13" borderId="89" xfId="0" applyNumberFormat="1" applyFill="1" applyBorder="1" applyAlignment="1">
      <alignment horizontal="center"/>
    </xf>
    <xf numFmtId="174" fontId="0" fillId="13" borderId="130" xfId="0" applyNumberFormat="1" applyFill="1" applyBorder="1" applyAlignment="1">
      <alignment horizontal="center"/>
    </xf>
    <xf numFmtId="0" fontId="0" fillId="13" borderId="336" xfId="0" applyFill="1" applyBorder="1" applyAlignment="1">
      <alignment vertical="center"/>
    </xf>
    <xf numFmtId="0" fontId="0" fillId="13" borderId="337" xfId="0" applyFill="1" applyBorder="1" applyAlignment="1">
      <alignment horizontal="right" vertical="center" indent="1"/>
    </xf>
    <xf numFmtId="174" fontId="0" fillId="13" borderId="338" xfId="0" applyNumberFormat="1" applyFill="1" applyBorder="1" applyAlignment="1">
      <alignment horizontal="center" vertical="center"/>
    </xf>
    <xf numFmtId="174" fontId="0" fillId="13" borderId="339" xfId="0" applyNumberFormat="1" applyFill="1" applyBorder="1" applyAlignment="1">
      <alignment horizontal="center" vertical="center"/>
    </xf>
    <xf numFmtId="174" fontId="0" fillId="13" borderId="340" xfId="0" applyNumberFormat="1" applyFill="1" applyBorder="1" applyAlignment="1">
      <alignment horizontal="center" vertical="center"/>
    </xf>
    <xf numFmtId="0" fontId="0" fillId="13" borderId="57" xfId="0" applyFill="1" applyBorder="1" applyAlignment="1">
      <alignment vertical="center"/>
    </xf>
    <xf numFmtId="0" fontId="0" fillId="13" borderId="332" xfId="0" applyFill="1" applyBorder="1" applyAlignment="1">
      <alignment horizontal="right" vertical="center" indent="1"/>
    </xf>
    <xf numFmtId="174" fontId="0" fillId="13" borderId="333" xfId="0" applyNumberFormat="1" applyFill="1" applyBorder="1" applyAlignment="1">
      <alignment horizontal="center" vertical="center"/>
    </xf>
    <xf numFmtId="174" fontId="0" fillId="13" borderId="0" xfId="0" applyNumberFormat="1" applyFill="1" applyAlignment="1">
      <alignment horizontal="center" vertical="center"/>
    </xf>
    <xf numFmtId="174" fontId="0" fillId="13" borderId="138" xfId="0" applyNumberFormat="1" applyFill="1" applyBorder="1" applyAlignment="1">
      <alignment horizontal="center" vertical="center"/>
    </xf>
    <xf numFmtId="0" fontId="0" fillId="13" borderId="209" xfId="0" applyFill="1" applyBorder="1" applyAlignment="1">
      <alignment vertical="center"/>
    </xf>
    <xf numFmtId="0" fontId="0" fillId="13" borderId="65" xfId="0" applyFill="1" applyBorder="1" applyAlignment="1">
      <alignment horizontal="right" vertical="center" indent="1"/>
    </xf>
    <xf numFmtId="174" fontId="0" fillId="13" borderId="329" xfId="0" applyNumberFormat="1" applyFill="1" applyBorder="1" applyAlignment="1">
      <alignment horizontal="center" vertical="center"/>
    </xf>
    <xf numFmtId="174" fontId="0" fillId="13" borderId="210" xfId="0" applyNumberFormat="1" applyFill="1" applyBorder="1" applyAlignment="1">
      <alignment horizontal="center" vertical="center"/>
    </xf>
    <xf numFmtId="174" fontId="0" fillId="13" borderId="60" xfId="0" applyNumberFormat="1" applyFill="1" applyBorder="1" applyAlignment="1">
      <alignment horizontal="center" vertical="center"/>
    </xf>
    <xf numFmtId="174" fontId="49" fillId="13" borderId="27" xfId="1" applyNumberFormat="1" applyFill="1" applyBorder="1" applyAlignment="1" applyProtection="1">
      <alignment vertical="center"/>
      <protection locked="0"/>
    </xf>
    <xf numFmtId="174" fontId="49" fillId="13" borderId="118" xfId="1" applyNumberFormat="1" applyFill="1" applyBorder="1" applyAlignment="1" applyProtection="1">
      <alignment vertical="center"/>
      <protection locked="0"/>
    </xf>
    <xf numFmtId="174" fontId="49" fillId="13" borderId="27" xfId="1" applyNumberFormat="1" applyFill="1" applyBorder="1" applyProtection="1">
      <protection locked="0"/>
    </xf>
    <xf numFmtId="174" fontId="49" fillId="13" borderId="118" xfId="1" applyNumberFormat="1" applyFill="1" applyBorder="1" applyProtection="1">
      <protection locked="0"/>
    </xf>
    <xf numFmtId="0" fontId="0" fillId="13" borderId="108" xfId="0" applyFill="1" applyBorder="1"/>
    <xf numFmtId="0" fontId="0" fillId="13" borderId="88" xfId="0" applyFill="1" applyBorder="1"/>
    <xf numFmtId="0" fontId="0" fillId="13" borderId="109" xfId="0" applyFill="1" applyBorder="1"/>
    <xf numFmtId="0" fontId="0" fillId="13" borderId="61" xfId="0" applyFill="1" applyBorder="1"/>
    <xf numFmtId="0" fontId="74" fillId="13" borderId="0" xfId="0" applyFont="1" applyFill="1" applyAlignment="1">
      <alignment horizontal="center" vertical="center" wrapText="1"/>
    </xf>
    <xf numFmtId="0" fontId="0" fillId="13" borderId="103" xfId="0" applyFill="1" applyBorder="1"/>
    <xf numFmtId="0" fontId="75" fillId="13" borderId="0" xfId="0" applyFont="1" applyFill="1" applyAlignment="1">
      <alignment vertical="center" wrapText="1"/>
    </xf>
    <xf numFmtId="0" fontId="76" fillId="13" borderId="0" xfId="0" applyFont="1" applyFill="1" applyAlignment="1">
      <alignment horizontal="left" vertical="top" wrapText="1"/>
    </xf>
    <xf numFmtId="0" fontId="77" fillId="13" borderId="0" xfId="0" applyFont="1" applyFill="1" applyAlignment="1">
      <alignment horizontal="justify" vertical="top"/>
    </xf>
    <xf numFmtId="0" fontId="79" fillId="13" borderId="0" xfId="0" applyFont="1" applyFill="1" applyAlignment="1">
      <alignment horizontal="justify" vertical="top"/>
    </xf>
    <xf numFmtId="0" fontId="79" fillId="13" borderId="0" xfId="0" applyFont="1" applyFill="1" applyAlignment="1">
      <alignment horizontal="justify" vertical="center"/>
    </xf>
    <xf numFmtId="0" fontId="0" fillId="13" borderId="0" xfId="0" applyFill="1" applyAlignment="1">
      <alignment vertical="center"/>
    </xf>
    <xf numFmtId="0" fontId="76" fillId="13" borderId="0" xfId="0" applyFont="1" applyFill="1" applyAlignment="1">
      <alignment horizontal="center" vertical="center"/>
    </xf>
    <xf numFmtId="0" fontId="79" fillId="13" borderId="0" xfId="0" applyFont="1" applyFill="1" applyAlignment="1">
      <alignment horizontal="center" vertical="center" wrapText="1"/>
    </xf>
    <xf numFmtId="0" fontId="0" fillId="13" borderId="62" xfId="0" applyFill="1" applyBorder="1"/>
    <xf numFmtId="0" fontId="79" fillId="13" borderId="70" xfId="0" applyFont="1" applyFill="1" applyBorder="1" applyAlignment="1">
      <alignment horizontal="center" vertical="center"/>
    </xf>
    <xf numFmtId="0" fontId="0" fillId="13" borderId="63" xfId="0" applyFill="1" applyBorder="1"/>
    <xf numFmtId="0" fontId="79" fillId="0" borderId="0" xfId="0" applyFont="1" applyAlignment="1">
      <alignment horizontal="center" vertical="center"/>
    </xf>
    <xf numFmtId="0" fontId="4" fillId="0" borderId="0" xfId="1" applyFont="1" applyAlignment="1" applyProtection="1">
      <alignment horizontal="center"/>
      <protection locked="0"/>
    </xf>
    <xf numFmtId="0" fontId="5" fillId="0" borderId="0" xfId="1" applyFont="1" applyAlignment="1" applyProtection="1">
      <alignment horizontal="center"/>
      <protection locked="0"/>
    </xf>
    <xf numFmtId="0" fontId="49" fillId="0" borderId="1" xfId="1" applyBorder="1"/>
    <xf numFmtId="0" fontId="8" fillId="0" borderId="1" xfId="1" applyFont="1" applyBorder="1" applyAlignment="1">
      <alignment horizontal="center"/>
    </xf>
    <xf numFmtId="0" fontId="8" fillId="3" borderId="0" xfId="1" applyFont="1" applyFill="1" applyAlignment="1">
      <alignment horizontal="center"/>
    </xf>
    <xf numFmtId="0" fontId="8" fillId="0" borderId="0" xfId="1" applyFont="1" applyAlignment="1">
      <alignment horizontal="center"/>
    </xf>
    <xf numFmtId="0" fontId="8" fillId="0" borderId="1" xfId="1" applyFont="1" applyBorder="1"/>
    <xf numFmtId="0" fontId="8" fillId="3" borderId="0" xfId="1" applyFont="1" applyFill="1"/>
    <xf numFmtId="0" fontId="9" fillId="0" borderId="1" xfId="1" applyFont="1" applyBorder="1"/>
    <xf numFmtId="0" fontId="9" fillId="3" borderId="0" xfId="1" applyFont="1" applyFill="1"/>
    <xf numFmtId="0" fontId="12" fillId="0" borderId="0" xfId="2" applyAlignment="1">
      <alignment horizontal="center"/>
    </xf>
    <xf numFmtId="0" fontId="16" fillId="0" borderId="2" xfId="1" applyFont="1" applyBorder="1" applyAlignment="1">
      <alignment horizontal="right"/>
    </xf>
    <xf numFmtId="0" fontId="49" fillId="0" borderId="3" xfId="1" applyBorder="1"/>
    <xf numFmtId="165" fontId="49" fillId="3" borderId="0" xfId="1" applyNumberFormat="1" applyFill="1" applyAlignment="1">
      <alignment horizontal="left"/>
    </xf>
    <xf numFmtId="0" fontId="90" fillId="3" borderId="0" xfId="1" applyFont="1" applyFill="1"/>
    <xf numFmtId="173" fontId="0" fillId="0" borderId="0" xfId="0" applyNumberFormat="1" applyAlignment="1">
      <alignment horizontal="left"/>
    </xf>
    <xf numFmtId="0" fontId="16" fillId="13" borderId="57" xfId="1" applyFont="1" applyFill="1" applyBorder="1" applyAlignment="1">
      <alignment vertical="center"/>
    </xf>
    <xf numFmtId="0" fontId="16" fillId="13" borderId="0" xfId="1" applyFont="1" applyFill="1" applyAlignment="1">
      <alignment vertical="center"/>
    </xf>
    <xf numFmtId="168" fontId="16" fillId="13" borderId="0" xfId="1" applyNumberFormat="1" applyFont="1" applyFill="1" applyAlignment="1">
      <alignment horizontal="center" vertical="center" wrapText="1"/>
    </xf>
    <xf numFmtId="168" fontId="16" fillId="13" borderId="0" xfId="1" applyNumberFormat="1" applyFont="1" applyFill="1" applyAlignment="1">
      <alignment vertical="center"/>
    </xf>
    <xf numFmtId="171" fontId="16" fillId="13" borderId="0" xfId="1" applyNumberFormat="1" applyFont="1" applyFill="1" applyAlignment="1">
      <alignment horizontal="center" vertical="center" wrapText="1"/>
    </xf>
    <xf numFmtId="168" fontId="16" fillId="13" borderId="58" xfId="1" applyNumberFormat="1" applyFont="1" applyFill="1" applyBorder="1" applyAlignment="1">
      <alignment horizontal="center" vertical="center" wrapText="1"/>
    </xf>
    <xf numFmtId="0" fontId="16" fillId="0" borderId="0" xfId="0" applyFont="1"/>
    <xf numFmtId="173" fontId="16" fillId="0" borderId="0" xfId="0" applyNumberFormat="1" applyFont="1" applyAlignment="1">
      <alignment horizontal="left"/>
    </xf>
    <xf numFmtId="0" fontId="48" fillId="0" borderId="0" xfId="0" applyFont="1" applyAlignment="1">
      <alignment horizontal="right"/>
    </xf>
    <xf numFmtId="168" fontId="48" fillId="13" borderId="58" xfId="1" applyNumberFormat="1" applyFont="1" applyFill="1" applyBorder="1" applyAlignment="1">
      <alignment horizontal="center" vertical="center"/>
    </xf>
    <xf numFmtId="168" fontId="49" fillId="13" borderId="0" xfId="1" applyNumberFormat="1" applyFill="1" applyAlignment="1">
      <alignment horizontal="right" vertical="center" indent="1"/>
    </xf>
    <xf numFmtId="168" fontId="1" fillId="13" borderId="58" xfId="1" applyNumberFormat="1" applyFont="1" applyFill="1" applyBorder="1" applyAlignment="1">
      <alignment horizontal="right" vertical="center" indent="1"/>
    </xf>
    <xf numFmtId="168" fontId="1" fillId="24" borderId="58" xfId="1" applyNumberFormat="1" applyFont="1" applyFill="1" applyBorder="1" applyAlignment="1">
      <alignment horizontal="right" vertical="center" indent="1"/>
    </xf>
    <xf numFmtId="168" fontId="49" fillId="29" borderId="0" xfId="1" applyNumberFormat="1" applyFill="1" applyAlignment="1">
      <alignment horizontal="right" vertical="center" indent="1"/>
    </xf>
    <xf numFmtId="168" fontId="31" fillId="13" borderId="26" xfId="1" applyNumberFormat="1" applyFont="1" applyFill="1" applyBorder="1" applyAlignment="1">
      <alignment horizontal="right" vertical="center" indent="1"/>
    </xf>
    <xf numFmtId="168" fontId="31" fillId="13" borderId="0" xfId="1" applyNumberFormat="1" applyFont="1" applyFill="1" applyAlignment="1">
      <alignment horizontal="right" vertical="center" indent="1"/>
    </xf>
    <xf numFmtId="168" fontId="58" fillId="13" borderId="98" xfId="1" applyNumberFormat="1" applyFont="1" applyFill="1" applyBorder="1" applyAlignment="1">
      <alignment horizontal="right" vertical="center" indent="1"/>
    </xf>
    <xf numFmtId="168" fontId="11" fillId="13" borderId="0" xfId="1" applyNumberFormat="1" applyFont="1" applyFill="1" applyAlignment="1">
      <alignment horizontal="center"/>
    </xf>
    <xf numFmtId="168" fontId="16" fillId="13" borderId="58" xfId="1" applyNumberFormat="1" applyFont="1" applyFill="1" applyBorder="1" applyAlignment="1">
      <alignment horizontal="center"/>
    </xf>
    <xf numFmtId="0" fontId="31" fillId="13" borderId="57" xfId="1" applyFont="1" applyFill="1" applyBorder="1" applyAlignment="1">
      <alignment horizontal="right" vertical="top"/>
    </xf>
    <xf numFmtId="0" fontId="31" fillId="13" borderId="0" xfId="1" applyFont="1" applyFill="1" applyAlignment="1">
      <alignment vertical="top"/>
    </xf>
    <xf numFmtId="168" fontId="31" fillId="13" borderId="230" xfId="1" applyNumberFormat="1" applyFont="1" applyFill="1" applyBorder="1" applyAlignment="1">
      <alignment horizontal="right" vertical="top" indent="1"/>
    </xf>
    <xf numFmtId="168" fontId="31" fillId="13" borderId="0" xfId="1" applyNumberFormat="1" applyFont="1" applyFill="1" applyAlignment="1">
      <alignment horizontal="right" vertical="top" indent="1"/>
    </xf>
    <xf numFmtId="168" fontId="58" fillId="13" borderId="246" xfId="1" applyNumberFormat="1" applyFont="1" applyFill="1" applyBorder="1" applyAlignment="1">
      <alignment horizontal="right" vertical="top" indent="1"/>
    </xf>
    <xf numFmtId="0" fontId="0" fillId="0" borderId="0" xfId="0" applyAlignment="1">
      <alignment vertical="top"/>
    </xf>
    <xf numFmtId="168" fontId="49" fillId="0" borderId="0" xfId="1" applyNumberFormat="1" applyAlignment="1">
      <alignment horizontal="center" vertical="top"/>
    </xf>
    <xf numFmtId="0" fontId="0" fillId="0" borderId="0" xfId="0" applyAlignment="1">
      <alignment horizontal="right" vertical="top"/>
    </xf>
    <xf numFmtId="173" fontId="0" fillId="0" borderId="0" xfId="0" applyNumberFormat="1" applyAlignment="1">
      <alignment horizontal="left" vertical="top"/>
    </xf>
    <xf numFmtId="0" fontId="48" fillId="13" borderId="57" xfId="1" applyFont="1" applyFill="1" applyBorder="1" applyAlignment="1">
      <alignment horizontal="right" vertical="center" wrapText="1"/>
    </xf>
    <xf numFmtId="168" fontId="11" fillId="13" borderId="0" xfId="1" applyNumberFormat="1" applyFont="1" applyFill="1" applyAlignment="1">
      <alignment horizontal="right" vertical="center" indent="1"/>
    </xf>
    <xf numFmtId="168" fontId="48" fillId="13" borderId="136" xfId="1" applyNumberFormat="1" applyFont="1" applyFill="1" applyBorder="1" applyAlignment="1">
      <alignment horizontal="right" vertical="center" indent="1"/>
    </xf>
    <xf numFmtId="168" fontId="1" fillId="13" borderId="136" xfId="1" applyNumberFormat="1" applyFont="1" applyFill="1" applyBorder="1" applyAlignment="1">
      <alignment horizontal="right" vertical="center" indent="1"/>
    </xf>
    <xf numFmtId="173" fontId="0" fillId="0" borderId="0" xfId="0" applyNumberFormat="1" applyAlignment="1">
      <alignment horizontal="left" vertical="center"/>
    </xf>
    <xf numFmtId="168" fontId="31" fillId="13" borderId="96" xfId="1" applyNumberFormat="1" applyFont="1" applyFill="1" applyBorder="1" applyAlignment="1">
      <alignment horizontal="right" vertical="center" indent="1"/>
    </xf>
    <xf numFmtId="168" fontId="58" fillId="13" borderId="137" xfId="1" applyNumberFormat="1" applyFont="1" applyFill="1" applyBorder="1" applyAlignment="1">
      <alignment horizontal="right" vertical="center" indent="1"/>
    </xf>
    <xf numFmtId="168" fontId="31" fillId="13" borderId="0" xfId="1" applyNumberFormat="1" applyFont="1" applyFill="1" applyAlignment="1">
      <alignment horizontal="right"/>
    </xf>
    <xf numFmtId="168" fontId="16" fillId="13" borderId="136" xfId="1" applyNumberFormat="1" applyFont="1" applyFill="1" applyBorder="1" applyAlignment="1">
      <alignment horizontal="right"/>
    </xf>
    <xf numFmtId="0" fontId="6" fillId="13" borderId="57" xfId="1" applyFont="1" applyFill="1" applyBorder="1" applyAlignment="1">
      <alignment horizontal="left"/>
    </xf>
    <xf numFmtId="168" fontId="1" fillId="13" borderId="0" xfId="1" applyNumberFormat="1" applyFont="1" applyFill="1" applyAlignment="1">
      <alignment horizontal="left"/>
    </xf>
    <xf numFmtId="168" fontId="16" fillId="13" borderId="58" xfId="1" applyNumberFormat="1" applyFont="1" applyFill="1" applyBorder="1" applyAlignment="1">
      <alignment horizontal="right"/>
    </xf>
    <xf numFmtId="0" fontId="21" fillId="13" borderId="0" xfId="1" applyFont="1" applyFill="1" applyAlignment="1">
      <alignment horizontal="right" vertical="center"/>
    </xf>
    <xf numFmtId="168" fontId="21" fillId="13" borderId="0" xfId="1" applyNumberFormat="1" applyFont="1" applyFill="1" applyAlignment="1">
      <alignment horizontal="right" vertical="center" indent="1"/>
    </xf>
    <xf numFmtId="168" fontId="16" fillId="13" borderId="125" xfId="1" applyNumberFormat="1" applyFont="1" applyFill="1" applyBorder="1" applyAlignment="1">
      <alignment horizontal="right" vertical="center" indent="1"/>
    </xf>
    <xf numFmtId="0" fontId="6" fillId="13" borderId="57" xfId="1" applyFont="1" applyFill="1" applyBorder="1" applyAlignment="1">
      <alignment horizontal="right"/>
    </xf>
    <xf numFmtId="168" fontId="6" fillId="13" borderId="31" xfId="1" applyNumberFormat="1" applyFont="1" applyFill="1" applyBorder="1" applyAlignment="1">
      <alignment horizontal="right" indent="1"/>
    </xf>
    <xf numFmtId="168" fontId="6" fillId="13" borderId="0" xfId="1" applyNumberFormat="1" applyFont="1" applyFill="1" applyAlignment="1">
      <alignment horizontal="right" indent="1"/>
    </xf>
    <xf numFmtId="168" fontId="71" fillId="13" borderId="99" xfId="1" applyNumberFormat="1" applyFont="1" applyFill="1" applyBorder="1" applyAlignment="1">
      <alignment horizontal="right" indent="1"/>
    </xf>
    <xf numFmtId="173" fontId="37" fillId="0" borderId="0" xfId="0" applyNumberFormat="1" applyFont="1" applyAlignment="1">
      <alignment horizontal="left"/>
    </xf>
    <xf numFmtId="0" fontId="37" fillId="0" borderId="0" xfId="0" applyFont="1" applyAlignment="1">
      <alignment horizontal="right"/>
    </xf>
    <xf numFmtId="173" fontId="0" fillId="0" borderId="0" xfId="0" applyNumberFormat="1" applyAlignment="1">
      <alignment horizontal="center"/>
    </xf>
    <xf numFmtId="0" fontId="31" fillId="13" borderId="0" xfId="1" applyFont="1" applyFill="1" applyAlignment="1">
      <alignment horizontal="left" vertical="center"/>
    </xf>
    <xf numFmtId="173" fontId="16" fillId="0" borderId="0" xfId="0" applyNumberFormat="1" applyFont="1" applyAlignment="1">
      <alignment horizontal="center"/>
    </xf>
    <xf numFmtId="171" fontId="21" fillId="13" borderId="0" xfId="1" applyNumberFormat="1" applyFont="1" applyFill="1" applyAlignment="1">
      <alignment horizontal="right" vertical="center" indent="1"/>
    </xf>
    <xf numFmtId="168" fontId="48" fillId="13" borderId="58" xfId="1" applyNumberFormat="1" applyFont="1" applyFill="1" applyBorder="1" applyAlignment="1">
      <alignment horizontal="right" vertical="center" indent="1"/>
    </xf>
    <xf numFmtId="168" fontId="6" fillId="13" borderId="93" xfId="1" applyNumberFormat="1" applyFont="1" applyFill="1" applyBorder="1" applyAlignment="1">
      <alignment horizontal="right" vertical="center" indent="1"/>
    </xf>
    <xf numFmtId="168" fontId="6" fillId="13" borderId="249" xfId="1" applyNumberFormat="1" applyFont="1" applyFill="1" applyBorder="1" applyAlignment="1">
      <alignment horizontal="right" vertical="center" indent="1"/>
    </xf>
    <xf numFmtId="168" fontId="6" fillId="13" borderId="0" xfId="1" applyNumberFormat="1" applyFont="1" applyFill="1" applyAlignment="1">
      <alignment horizontal="right" vertical="center" indent="1"/>
    </xf>
    <xf numFmtId="168" fontId="48" fillId="13" borderId="250" xfId="1" applyNumberFormat="1" applyFont="1" applyFill="1" applyBorder="1" applyAlignment="1">
      <alignment horizontal="right" vertical="center" indent="1"/>
    </xf>
    <xf numFmtId="168" fontId="0" fillId="0" borderId="0" xfId="0" applyNumberFormat="1" applyAlignment="1">
      <alignment horizontal="right"/>
    </xf>
    <xf numFmtId="168" fontId="0" fillId="0" borderId="0" xfId="0" applyNumberFormat="1"/>
    <xf numFmtId="0" fontId="49" fillId="13" borderId="169" xfId="1" applyFill="1" applyBorder="1"/>
    <xf numFmtId="0" fontId="49" fillId="13" borderId="210" xfId="1" applyFill="1" applyBorder="1"/>
    <xf numFmtId="168" fontId="49" fillId="13" borderId="210" xfId="1" applyNumberFormat="1" applyFill="1" applyBorder="1" applyAlignment="1">
      <alignment horizontal="center"/>
    </xf>
    <xf numFmtId="168" fontId="49" fillId="13" borderId="210" xfId="1" applyNumberFormat="1" applyFill="1" applyBorder="1"/>
    <xf numFmtId="0" fontId="49" fillId="13" borderId="170" xfId="1" applyFill="1" applyBorder="1"/>
    <xf numFmtId="0" fontId="31" fillId="13" borderId="57" xfId="1" applyFont="1" applyFill="1" applyBorder="1" applyAlignment="1">
      <alignment horizontal="left"/>
    </xf>
    <xf numFmtId="168" fontId="31" fillId="13" borderId="0" xfId="1" applyNumberFormat="1" applyFont="1" applyFill="1" applyAlignment="1">
      <alignment horizontal="right" indent="1"/>
    </xf>
    <xf numFmtId="168" fontId="31" fillId="11" borderId="0" xfId="1" applyNumberFormat="1" applyFont="1" applyFill="1" applyAlignment="1">
      <alignment horizontal="right" indent="1"/>
    </xf>
    <xf numFmtId="0" fontId="31" fillId="13" borderId="0" xfId="1" applyFont="1" applyFill="1" applyAlignment="1">
      <alignment horizontal="right" indent="1"/>
    </xf>
    <xf numFmtId="168" fontId="58" fillId="13" borderId="138" xfId="1" applyNumberFormat="1" applyFont="1" applyFill="1" applyBorder="1" applyAlignment="1">
      <alignment horizontal="right" indent="1"/>
    </xf>
    <xf numFmtId="0" fontId="31" fillId="0" borderId="0" xfId="0" applyFont="1"/>
    <xf numFmtId="173" fontId="31" fillId="0" borderId="0" xfId="0" applyNumberFormat="1" applyFont="1" applyAlignment="1">
      <alignment horizontal="center"/>
    </xf>
    <xf numFmtId="0" fontId="11" fillId="0" borderId="0" xfId="0" applyFont="1" applyAlignment="1">
      <alignment horizontal="right"/>
    </xf>
    <xf numFmtId="0" fontId="31" fillId="13" borderId="57" xfId="1" applyFont="1" applyFill="1" applyBorder="1" applyAlignment="1">
      <alignment horizontal="left" vertical="center"/>
    </xf>
    <xf numFmtId="168" fontId="31" fillId="11" borderId="0" xfId="1" applyNumberFormat="1" applyFont="1" applyFill="1" applyAlignment="1">
      <alignment horizontal="right" vertical="center" indent="1"/>
    </xf>
    <xf numFmtId="168" fontId="58" fillId="13" borderId="138" xfId="1" applyNumberFormat="1" applyFont="1" applyFill="1" applyBorder="1" applyAlignment="1">
      <alignment horizontal="right" vertical="center" indent="1"/>
    </xf>
    <xf numFmtId="168" fontId="49" fillId="11" borderId="0" xfId="1" applyNumberFormat="1" applyFill="1" applyAlignment="1">
      <alignment horizontal="right" vertical="center" indent="1"/>
    </xf>
    <xf numFmtId="0" fontId="49" fillId="13" borderId="0" xfId="1" applyFill="1" applyAlignment="1">
      <alignment horizontal="right" indent="1"/>
    </xf>
    <xf numFmtId="168" fontId="1" fillId="13" borderId="138" xfId="1" applyNumberFormat="1" applyFont="1" applyFill="1" applyBorder="1" applyAlignment="1">
      <alignment horizontal="right" vertical="center" indent="1"/>
    </xf>
    <xf numFmtId="0" fontId="31" fillId="13" borderId="57" xfId="1" applyFont="1" applyFill="1" applyBorder="1" applyAlignment="1">
      <alignment horizontal="right" vertical="top" indent="1"/>
    </xf>
    <xf numFmtId="0" fontId="21" fillId="13" borderId="0" xfId="1" applyFont="1" applyFill="1" applyAlignment="1">
      <alignment vertical="top"/>
    </xf>
    <xf numFmtId="168" fontId="21" fillId="13" borderId="0" xfId="1" applyNumberFormat="1" applyFont="1" applyFill="1" applyAlignment="1">
      <alignment horizontal="right" vertical="top" indent="1"/>
    </xf>
    <xf numFmtId="168" fontId="31" fillId="13" borderId="171" xfId="1" applyNumberFormat="1" applyFont="1" applyFill="1" applyBorder="1" applyAlignment="1">
      <alignment horizontal="right" vertical="top" indent="1"/>
    </xf>
    <xf numFmtId="0" fontId="31" fillId="13" borderId="0" xfId="1" applyFont="1" applyFill="1" applyAlignment="1">
      <alignment horizontal="right" vertical="top" indent="1"/>
    </xf>
    <xf numFmtId="168" fontId="58" fillId="13" borderId="172" xfId="1" applyNumberFormat="1" applyFont="1" applyFill="1" applyBorder="1" applyAlignment="1">
      <alignment horizontal="right" vertical="top" indent="1"/>
    </xf>
    <xf numFmtId="168" fontId="21" fillId="13" borderId="0" xfId="1" applyNumberFormat="1" applyFont="1" applyFill="1" applyAlignment="1">
      <alignment horizontal="right" indent="1"/>
    </xf>
    <xf numFmtId="0" fontId="21" fillId="13" borderId="0" xfId="1" applyFont="1" applyFill="1" applyAlignment="1">
      <alignment horizontal="right" indent="1"/>
    </xf>
    <xf numFmtId="0" fontId="31" fillId="13" borderId="57" xfId="1" applyFont="1" applyFill="1" applyBorder="1" applyAlignment="1">
      <alignment horizontal="right" vertical="center" indent="1"/>
    </xf>
    <xf numFmtId="168" fontId="58" fillId="13" borderId="251" xfId="1" applyNumberFormat="1" applyFont="1" applyFill="1" applyBorder="1" applyAlignment="1">
      <alignment horizontal="right" vertical="center" indent="1"/>
    </xf>
    <xf numFmtId="168" fontId="37" fillId="13" borderId="0" xfId="1" applyNumberFormat="1" applyFont="1" applyFill="1" applyAlignment="1">
      <alignment horizontal="right" vertical="center" indent="1"/>
    </xf>
    <xf numFmtId="0" fontId="37" fillId="13" borderId="0" xfId="1" applyFont="1" applyFill="1" applyAlignment="1">
      <alignment horizontal="right" indent="1"/>
    </xf>
    <xf numFmtId="168" fontId="71" fillId="13" borderId="138" xfId="1" applyNumberFormat="1" applyFont="1" applyFill="1" applyBorder="1" applyAlignment="1">
      <alignment horizontal="right" vertical="center" indent="1"/>
    </xf>
    <xf numFmtId="173" fontId="37" fillId="0" borderId="0" xfId="0" applyNumberFormat="1" applyFont="1" applyAlignment="1">
      <alignment horizontal="center"/>
    </xf>
    <xf numFmtId="168" fontId="71" fillId="13" borderId="295" xfId="1" applyNumberFormat="1" applyFont="1" applyFill="1" applyBorder="1" applyAlignment="1">
      <alignment horizontal="right" vertical="center" indent="1"/>
    </xf>
    <xf numFmtId="0" fontId="11" fillId="0" borderId="0" xfId="0" applyFont="1" applyAlignment="1">
      <alignment horizontal="left" vertical="center"/>
    </xf>
    <xf numFmtId="0" fontId="14" fillId="13" borderId="0" xfId="1" applyFont="1" applyFill="1"/>
    <xf numFmtId="168" fontId="14" fillId="13" borderId="0" xfId="1" applyNumberFormat="1" applyFont="1" applyFill="1" applyAlignment="1">
      <alignment horizontal="center" wrapText="1"/>
    </xf>
    <xf numFmtId="168" fontId="14" fillId="13" borderId="0" xfId="1" applyNumberFormat="1" applyFont="1" applyFill="1" applyAlignment="1">
      <alignment horizontal="center"/>
    </xf>
    <xf numFmtId="168" fontId="14" fillId="13" borderId="58" xfId="1" applyNumberFormat="1" applyFont="1" applyFill="1" applyBorder="1" applyAlignment="1">
      <alignment horizontal="center" wrapText="1"/>
    </xf>
    <xf numFmtId="168" fontId="49" fillId="13" borderId="0" xfId="1" applyNumberFormat="1" applyFill="1" applyAlignment="1">
      <alignment horizontal="center"/>
    </xf>
    <xf numFmtId="168" fontId="49" fillId="13" borderId="0" xfId="1" applyNumberFormat="1" applyFill="1"/>
    <xf numFmtId="171" fontId="49" fillId="13" borderId="0" xfId="1" applyNumberFormat="1" applyFill="1" applyAlignment="1">
      <alignment horizontal="right"/>
    </xf>
    <xf numFmtId="0" fontId="49" fillId="13" borderId="58" xfId="1" applyFill="1" applyBorder="1" applyAlignment="1">
      <alignment horizontal="center" vertical="center"/>
    </xf>
    <xf numFmtId="168" fontId="11" fillId="13" borderId="58" xfId="1" applyNumberFormat="1" applyFont="1" applyFill="1" applyBorder="1" applyAlignment="1">
      <alignment horizontal="right" vertical="center" indent="1"/>
    </xf>
    <xf numFmtId="168" fontId="31" fillId="13" borderId="53" xfId="1" applyNumberFormat="1" applyFont="1" applyFill="1" applyBorder="1" applyAlignment="1">
      <alignment horizontal="right" vertical="top" indent="1"/>
    </xf>
    <xf numFmtId="168" fontId="1" fillId="13" borderId="53" xfId="1" applyNumberFormat="1" applyFont="1" applyFill="1" applyBorder="1" applyAlignment="1">
      <alignment horizontal="right" vertical="top" indent="1"/>
    </xf>
    <xf numFmtId="168" fontId="1" fillId="13" borderId="0" xfId="1" applyNumberFormat="1" applyFont="1" applyFill="1" applyAlignment="1">
      <alignment horizontal="right" vertical="top" indent="1"/>
    </xf>
    <xf numFmtId="168" fontId="31" fillId="13" borderId="83" xfId="1" applyNumberFormat="1" applyFont="1" applyFill="1" applyBorder="1" applyAlignment="1">
      <alignment horizontal="right" vertical="top" indent="1"/>
    </xf>
    <xf numFmtId="0" fontId="11" fillId="13" borderId="57" xfId="1" applyFont="1" applyFill="1" applyBorder="1" applyAlignment="1">
      <alignment horizontal="left" vertical="center" indent="1"/>
    </xf>
    <xf numFmtId="168" fontId="49" fillId="26" borderId="0" xfId="1" applyNumberFormat="1" applyFill="1" applyAlignment="1">
      <alignment horizontal="right" vertical="center" indent="1"/>
    </xf>
    <xf numFmtId="168" fontId="49" fillId="13" borderId="125" xfId="1" applyNumberFormat="1" applyFill="1" applyBorder="1" applyAlignment="1">
      <alignment horizontal="right" vertical="center" indent="1"/>
    </xf>
    <xf numFmtId="168" fontId="31" fillId="13" borderId="131" xfId="1" applyNumberFormat="1" applyFont="1" applyFill="1" applyBorder="1" applyAlignment="1">
      <alignment horizontal="right" vertical="top" indent="1"/>
    </xf>
    <xf numFmtId="168" fontId="31" fillId="13" borderId="122" xfId="1" applyNumberFormat="1" applyFont="1" applyFill="1" applyBorder="1" applyAlignment="1">
      <alignment horizontal="right" vertical="top" indent="1"/>
    </xf>
    <xf numFmtId="0" fontId="0" fillId="13" borderId="57" xfId="1" applyFont="1" applyFill="1" applyBorder="1"/>
    <xf numFmtId="168" fontId="49" fillId="13" borderId="0" xfId="1" applyNumberFormat="1" applyFill="1" applyAlignment="1">
      <alignment horizontal="right" indent="1"/>
    </xf>
    <xf numFmtId="168" fontId="11" fillId="13" borderId="58" xfId="1" applyNumberFormat="1" applyFont="1" applyFill="1" applyBorder="1" applyAlignment="1">
      <alignment horizontal="right" indent="1"/>
    </xf>
    <xf numFmtId="0" fontId="0" fillId="13" borderId="57" xfId="1" applyFont="1" applyFill="1" applyBorder="1" applyAlignment="1">
      <alignment vertical="center"/>
    </xf>
    <xf numFmtId="0" fontId="6" fillId="13" borderId="57" xfId="1" applyFont="1" applyFill="1" applyBorder="1" applyAlignment="1">
      <alignment horizontal="right" vertical="top"/>
    </xf>
    <xf numFmtId="0" fontId="6" fillId="13" borderId="0" xfId="1" applyFont="1" applyFill="1" applyAlignment="1">
      <alignment vertical="top"/>
    </xf>
    <xf numFmtId="168" fontId="6" fillId="13" borderId="206" xfId="1" applyNumberFormat="1" applyFont="1" applyFill="1" applyBorder="1" applyAlignment="1">
      <alignment horizontal="right" vertical="top" indent="1"/>
    </xf>
    <xf numFmtId="168" fontId="6" fillId="13" borderId="0" xfId="1" applyNumberFormat="1" applyFont="1" applyFill="1" applyAlignment="1">
      <alignment horizontal="right" vertical="top" indent="1"/>
    </xf>
    <xf numFmtId="0" fontId="6" fillId="13" borderId="0" xfId="1" applyFont="1" applyFill="1" applyAlignment="1">
      <alignment horizontal="right" vertical="top" indent="1"/>
    </xf>
    <xf numFmtId="168" fontId="6" fillId="13" borderId="208" xfId="1" applyNumberFormat="1" applyFont="1" applyFill="1" applyBorder="1" applyAlignment="1">
      <alignment horizontal="right" vertical="top" indent="1"/>
    </xf>
    <xf numFmtId="168" fontId="37" fillId="0" borderId="0" xfId="0" applyNumberFormat="1" applyFont="1" applyAlignment="1">
      <alignment horizontal="right"/>
    </xf>
    <xf numFmtId="0" fontId="37" fillId="0" borderId="0" xfId="0" applyFont="1" applyAlignment="1">
      <alignment vertical="top"/>
    </xf>
    <xf numFmtId="168" fontId="14" fillId="13" borderId="138" xfId="1" applyNumberFormat="1" applyFont="1" applyFill="1" applyBorder="1" applyAlignment="1">
      <alignment horizontal="center" wrapText="1"/>
    </xf>
    <xf numFmtId="0" fontId="31" fillId="13" borderId="57" xfId="1" applyFont="1" applyFill="1" applyBorder="1" applyAlignment="1">
      <alignment horizontal="left" indent="1"/>
    </xf>
    <xf numFmtId="168" fontId="11" fillId="13" borderId="138" xfId="1" applyNumberFormat="1" applyFont="1" applyFill="1" applyBorder="1" applyAlignment="1">
      <alignment horizontal="right" indent="1"/>
    </xf>
    <xf numFmtId="168" fontId="31" fillId="13" borderId="167" xfId="1" applyNumberFormat="1" applyFont="1" applyFill="1" applyBorder="1" applyAlignment="1">
      <alignment horizontal="right" vertical="top" indent="1"/>
    </xf>
    <xf numFmtId="168" fontId="31" fillId="13" borderId="168" xfId="1" applyNumberFormat="1" applyFont="1" applyFill="1" applyBorder="1" applyAlignment="1">
      <alignment horizontal="right" vertical="top" indent="1"/>
    </xf>
    <xf numFmtId="0" fontId="31" fillId="0" borderId="0" xfId="0" applyFont="1" applyAlignment="1">
      <alignment vertical="top"/>
    </xf>
    <xf numFmtId="168" fontId="6" fillId="13" borderId="250" xfId="1" applyNumberFormat="1" applyFont="1" applyFill="1" applyBorder="1" applyAlignment="1">
      <alignment horizontal="right" vertical="center" indent="1"/>
    </xf>
    <xf numFmtId="0" fontId="11" fillId="0" borderId="0" xfId="0" applyFont="1"/>
    <xf numFmtId="0" fontId="0" fillId="0" borderId="210" xfId="0" applyBorder="1"/>
    <xf numFmtId="173" fontId="0" fillId="0" borderId="170" xfId="0" applyNumberFormat="1" applyBorder="1" applyAlignment="1">
      <alignment horizontal="center"/>
    </xf>
    <xf numFmtId="168" fontId="48" fillId="13" borderId="86" xfId="1" applyNumberFormat="1" applyFont="1" applyFill="1" applyBorder="1" applyAlignment="1">
      <alignment horizontal="center"/>
    </xf>
    <xf numFmtId="168" fontId="1" fillId="13" borderId="138" xfId="1" applyNumberFormat="1" applyFont="1" applyFill="1" applyBorder="1" applyAlignment="1">
      <alignment horizontal="center" vertical="center" wrapText="1"/>
    </xf>
    <xf numFmtId="0" fontId="21" fillId="13" borderId="57" xfId="1" applyFont="1" applyFill="1" applyBorder="1" applyAlignment="1">
      <alignment horizontal="left" indent="1"/>
    </xf>
    <xf numFmtId="168" fontId="81" fillId="13" borderId="138" xfId="1" applyNumberFormat="1" applyFont="1" applyFill="1" applyBorder="1" applyAlignment="1">
      <alignment horizontal="right" vertical="center" indent="1"/>
    </xf>
    <xf numFmtId="0" fontId="71" fillId="13" borderId="57" xfId="1" applyFont="1" applyFill="1" applyBorder="1" applyAlignment="1">
      <alignment horizontal="right"/>
    </xf>
    <xf numFmtId="0" fontId="71" fillId="13" borderId="0" xfId="1" applyFont="1" applyFill="1" applyAlignment="1">
      <alignment horizontal="right" vertical="center"/>
    </xf>
    <xf numFmtId="168" fontId="58" fillId="13" borderId="248" xfId="1" applyNumberFormat="1" applyFont="1" applyFill="1" applyBorder="1" applyAlignment="1">
      <alignment horizontal="right" vertical="center" indent="1"/>
    </xf>
    <xf numFmtId="168" fontId="71" fillId="13" borderId="0" xfId="1" applyNumberFormat="1" applyFont="1" applyFill="1" applyAlignment="1">
      <alignment horizontal="right" vertical="center" indent="1"/>
    </xf>
    <xf numFmtId="0" fontId="71" fillId="13" borderId="0" xfId="1" applyFont="1" applyFill="1" applyAlignment="1">
      <alignment horizontal="right" vertical="center" indent="1"/>
    </xf>
    <xf numFmtId="168" fontId="58" fillId="13" borderId="168" xfId="1" applyNumberFormat="1" applyFont="1" applyFill="1" applyBorder="1" applyAlignment="1">
      <alignment horizontal="right" vertical="center" indent="1"/>
    </xf>
    <xf numFmtId="0" fontId="71" fillId="0" borderId="0" xfId="0" applyFont="1"/>
    <xf numFmtId="173" fontId="11" fillId="0" borderId="0" xfId="0" applyNumberFormat="1" applyFont="1" applyAlignment="1">
      <alignment horizontal="right"/>
    </xf>
    <xf numFmtId="0" fontId="58" fillId="0" borderId="0" xfId="0" applyFont="1"/>
    <xf numFmtId="168" fontId="81" fillId="13" borderId="138" xfId="1" applyNumberFormat="1" applyFont="1" applyFill="1" applyBorder="1" applyAlignment="1">
      <alignment horizontal="right" indent="1"/>
    </xf>
    <xf numFmtId="168" fontId="21" fillId="26" borderId="0" xfId="1" applyNumberFormat="1" applyFont="1" applyFill="1" applyAlignment="1">
      <alignment horizontal="right" vertical="center" indent="1"/>
    </xf>
    <xf numFmtId="168" fontId="71" fillId="13" borderId="167" xfId="1" applyNumberFormat="1" applyFont="1" applyFill="1" applyBorder="1" applyAlignment="1">
      <alignment horizontal="right" vertical="center" indent="1"/>
    </xf>
    <xf numFmtId="168" fontId="37" fillId="13" borderId="0" xfId="1" applyNumberFormat="1" applyFont="1" applyFill="1" applyAlignment="1">
      <alignment horizontal="right" indent="1"/>
    </xf>
    <xf numFmtId="168" fontId="37" fillId="26" borderId="0" xfId="1" applyNumberFormat="1" applyFont="1" applyFill="1" applyAlignment="1">
      <alignment horizontal="right"/>
    </xf>
    <xf numFmtId="168" fontId="37" fillId="13" borderId="125" xfId="1" applyNumberFormat="1" applyFont="1" applyFill="1" applyBorder="1" applyAlignment="1">
      <alignment horizontal="right" indent="1"/>
    </xf>
    <xf numFmtId="0" fontId="37" fillId="0" borderId="57" xfId="0" applyFont="1" applyBorder="1"/>
    <xf numFmtId="173" fontId="37" fillId="0" borderId="0" xfId="0" applyNumberFormat="1" applyFont="1" applyAlignment="1">
      <alignment horizontal="right"/>
    </xf>
    <xf numFmtId="0" fontId="71" fillId="13" borderId="57" xfId="1" applyFont="1" applyFill="1" applyBorder="1" applyAlignment="1">
      <alignment horizontal="right" vertical="center"/>
    </xf>
    <xf numFmtId="168" fontId="6" fillId="13" borderId="131" xfId="1" applyNumberFormat="1" applyFont="1" applyFill="1" applyBorder="1" applyAlignment="1">
      <alignment horizontal="right" vertical="center" indent="1"/>
    </xf>
    <xf numFmtId="168" fontId="6" fillId="13" borderId="295" xfId="1" applyNumberFormat="1" applyFont="1" applyFill="1" applyBorder="1" applyAlignment="1">
      <alignment horizontal="right" vertical="center" indent="1"/>
    </xf>
    <xf numFmtId="0" fontId="37" fillId="0" borderId="57" xfId="0" applyFont="1" applyBorder="1" applyAlignment="1">
      <alignment vertical="center"/>
    </xf>
    <xf numFmtId="0" fontId="37" fillId="0" borderId="0" xfId="0" applyFont="1" applyAlignment="1">
      <alignment vertical="center"/>
    </xf>
    <xf numFmtId="173" fontId="37" fillId="0" borderId="0" xfId="0" applyNumberFormat="1" applyFont="1" applyAlignment="1">
      <alignment horizontal="right" vertical="center"/>
    </xf>
    <xf numFmtId="0" fontId="37" fillId="0" borderId="0" xfId="1" applyFont="1" applyAlignment="1">
      <alignment vertical="center"/>
    </xf>
    <xf numFmtId="0" fontId="58" fillId="13" borderId="57" xfId="1" applyFont="1" applyFill="1" applyBorder="1" applyAlignment="1">
      <alignment horizontal="left" indent="1"/>
    </xf>
    <xf numFmtId="0" fontId="71" fillId="13" borderId="57" xfId="1" applyFont="1" applyFill="1" applyBorder="1" applyAlignment="1">
      <alignment horizontal="right" vertical="top"/>
    </xf>
    <xf numFmtId="0" fontId="71" fillId="13" borderId="0" xfId="1" applyFont="1" applyFill="1" applyAlignment="1">
      <alignment horizontal="right" vertical="top"/>
    </xf>
    <xf numFmtId="168" fontId="71" fillId="13" borderId="174" xfId="1" applyNumberFormat="1" applyFont="1" applyFill="1" applyBorder="1" applyAlignment="1">
      <alignment horizontal="right" vertical="top" indent="1"/>
    </xf>
    <xf numFmtId="168" fontId="71" fillId="13" borderId="0" xfId="1" applyNumberFormat="1" applyFont="1" applyFill="1" applyAlignment="1">
      <alignment horizontal="right" vertical="top" indent="1"/>
    </xf>
    <xf numFmtId="0" fontId="71" fillId="13" borderId="0" xfId="1" applyFont="1" applyFill="1" applyAlignment="1">
      <alignment horizontal="right" vertical="top" indent="1"/>
    </xf>
    <xf numFmtId="168" fontId="58" fillId="13" borderId="83" xfId="1" applyNumberFormat="1" applyFont="1" applyFill="1" applyBorder="1" applyAlignment="1">
      <alignment horizontal="right" vertical="top" indent="1"/>
    </xf>
    <xf numFmtId="0" fontId="71" fillId="0" borderId="0" xfId="0" applyFont="1" applyAlignment="1">
      <alignment vertical="top"/>
    </xf>
    <xf numFmtId="0" fontId="6" fillId="13" borderId="57" xfId="1" applyFont="1" applyFill="1" applyBorder="1" applyAlignment="1">
      <alignment horizontal="right" indent="1"/>
    </xf>
    <xf numFmtId="0" fontId="6" fillId="13" borderId="0" xfId="1" applyFont="1" applyFill="1" applyAlignment="1">
      <alignment horizontal="right" indent="1"/>
    </xf>
    <xf numFmtId="168" fontId="6" fillId="13" borderId="247" xfId="1" applyNumberFormat="1" applyFont="1" applyFill="1" applyBorder="1" applyAlignment="1">
      <alignment horizontal="right" indent="1"/>
    </xf>
    <xf numFmtId="168" fontId="31" fillId="13" borderId="233" xfId="1" applyNumberFormat="1" applyFont="1" applyFill="1" applyBorder="1" applyAlignment="1">
      <alignment horizontal="right" indent="1"/>
    </xf>
    <xf numFmtId="0" fontId="6" fillId="0" borderId="0" xfId="0" applyFont="1" applyAlignment="1">
      <alignment horizontal="right" indent="1"/>
    </xf>
    <xf numFmtId="173" fontId="11" fillId="0" borderId="0" xfId="0" applyNumberFormat="1" applyFont="1" applyAlignment="1">
      <alignment horizontal="right" indent="1"/>
    </xf>
    <xf numFmtId="0" fontId="58" fillId="13" borderId="57" xfId="1" applyFont="1" applyFill="1" applyBorder="1" applyAlignment="1">
      <alignment horizontal="left"/>
    </xf>
    <xf numFmtId="0" fontId="81" fillId="11" borderId="57" xfId="0" applyFont="1" applyFill="1" applyBorder="1"/>
    <xf numFmtId="0" fontId="81" fillId="13" borderId="57" xfId="1" applyFont="1" applyFill="1" applyBorder="1" applyAlignment="1">
      <alignment horizontal="left" indent="1"/>
    </xf>
    <xf numFmtId="168" fontId="81" fillId="13" borderId="125" xfId="1" applyNumberFormat="1" applyFont="1" applyFill="1" applyBorder="1" applyAlignment="1">
      <alignment horizontal="right" vertical="center" indent="1"/>
    </xf>
    <xf numFmtId="168" fontId="71" fillId="13" borderId="93" xfId="1" applyNumberFormat="1" applyFont="1" applyFill="1" applyBorder="1" applyAlignment="1">
      <alignment horizontal="right" vertical="center" indent="1"/>
    </xf>
    <xf numFmtId="168" fontId="58" fillId="13" borderId="233" xfId="1" applyNumberFormat="1" applyFont="1" applyFill="1" applyBorder="1" applyAlignment="1">
      <alignment horizontal="right" vertical="center" indent="1"/>
    </xf>
    <xf numFmtId="0" fontId="71" fillId="0" borderId="0" xfId="0" applyFont="1" applyAlignment="1">
      <alignment vertical="center"/>
    </xf>
    <xf numFmtId="173" fontId="11" fillId="0" borderId="0" xfId="0" applyNumberFormat="1" applyFont="1" applyAlignment="1">
      <alignment horizontal="right" vertical="center"/>
    </xf>
    <xf numFmtId="0" fontId="18" fillId="13" borderId="54" xfId="1" applyFont="1" applyFill="1" applyBorder="1"/>
    <xf numFmtId="0" fontId="49" fillId="13" borderId="55" xfId="1" applyFill="1" applyBorder="1"/>
    <xf numFmtId="168" fontId="49" fillId="13" borderId="55" xfId="1" applyNumberFormat="1" applyFill="1" applyBorder="1" applyAlignment="1">
      <alignment horizontal="right" vertical="center"/>
    </xf>
    <xf numFmtId="168" fontId="49" fillId="13" borderId="55" xfId="1" applyNumberFormat="1" applyFill="1" applyBorder="1" applyAlignment="1">
      <alignment horizontal="right"/>
    </xf>
    <xf numFmtId="171" fontId="14" fillId="13" borderId="55" xfId="1" applyNumberFormat="1" applyFont="1" applyFill="1" applyBorder="1" applyAlignment="1">
      <alignment horizontal="right" wrapText="1"/>
    </xf>
    <xf numFmtId="0" fontId="49" fillId="13" borderId="55" xfId="1" applyFill="1" applyBorder="1" applyAlignment="1">
      <alignment horizontal="right"/>
    </xf>
    <xf numFmtId="168" fontId="48" fillId="13" borderId="56" xfId="1" applyNumberFormat="1" applyFont="1" applyFill="1" applyBorder="1" applyAlignment="1">
      <alignment horizontal="right"/>
    </xf>
    <xf numFmtId="168" fontId="48" fillId="13" borderId="138" xfId="1" applyNumberFormat="1" applyFont="1" applyFill="1" applyBorder="1" applyAlignment="1">
      <alignment horizontal="right" vertical="center" indent="1"/>
    </xf>
    <xf numFmtId="168" fontId="49" fillId="13" borderId="171" xfId="1" applyNumberFormat="1" applyFill="1" applyBorder="1" applyAlignment="1">
      <alignment horizontal="right" vertical="center" indent="1"/>
    </xf>
    <xf numFmtId="168" fontId="31" fillId="13" borderId="171" xfId="1" applyNumberFormat="1" applyFont="1" applyFill="1" applyBorder="1" applyAlignment="1">
      <alignment horizontal="right" vertical="center" indent="1"/>
    </xf>
    <xf numFmtId="168" fontId="58" fillId="13" borderId="172" xfId="1" applyNumberFormat="1" applyFont="1" applyFill="1" applyBorder="1" applyAlignment="1">
      <alignment horizontal="right" vertical="center" indent="1"/>
    </xf>
    <xf numFmtId="171" fontId="14" fillId="13" borderId="0" xfId="1" applyNumberFormat="1" applyFont="1" applyFill="1" applyAlignment="1">
      <alignment horizontal="right" wrapText="1" indent="1"/>
    </xf>
    <xf numFmtId="168" fontId="48" fillId="13" borderId="138" xfId="1" applyNumberFormat="1" applyFont="1" applyFill="1" applyBorder="1" applyAlignment="1">
      <alignment horizontal="right" indent="1"/>
    </xf>
    <xf numFmtId="168" fontId="49" fillId="13" borderId="171" xfId="1" applyNumberFormat="1" applyFill="1" applyBorder="1" applyAlignment="1">
      <alignment horizontal="right" vertical="top" indent="1"/>
    </xf>
    <xf numFmtId="168" fontId="58" fillId="13" borderId="251" xfId="1" applyNumberFormat="1" applyFont="1" applyFill="1" applyBorder="1" applyAlignment="1">
      <alignment horizontal="right" vertical="top" indent="1"/>
    </xf>
    <xf numFmtId="173" fontId="0" fillId="0" borderId="0" xfId="0" applyNumberFormat="1" applyAlignment="1">
      <alignment horizontal="center" vertical="top"/>
    </xf>
    <xf numFmtId="0" fontId="31" fillId="0" borderId="0" xfId="1" applyFont="1" applyAlignment="1">
      <alignment horizontal="right" vertical="center" indent="1"/>
    </xf>
    <xf numFmtId="168" fontId="31" fillId="0" borderId="0" xfId="1" applyNumberFormat="1" applyFont="1" applyAlignment="1">
      <alignment horizontal="right" vertical="center"/>
    </xf>
    <xf numFmtId="168" fontId="32" fillId="0" borderId="0" xfId="1" applyNumberFormat="1" applyFont="1" applyAlignment="1">
      <alignment horizontal="right" vertical="center"/>
    </xf>
    <xf numFmtId="168" fontId="31" fillId="0" borderId="0" xfId="1" applyNumberFormat="1" applyFont="1" applyAlignment="1">
      <alignment horizontal="center" vertical="center"/>
    </xf>
    <xf numFmtId="175" fontId="8" fillId="0" borderId="29" xfId="1" applyNumberFormat="1" applyFont="1" applyBorder="1" applyAlignment="1" applyProtection="1">
      <alignment horizontal="center" vertical="center"/>
      <protection locked="0"/>
    </xf>
    <xf numFmtId="0" fontId="0" fillId="0" borderId="72" xfId="1" applyFont="1" applyBorder="1" applyAlignment="1" applyProtection="1">
      <alignment horizontal="center"/>
      <protection locked="0"/>
    </xf>
    <xf numFmtId="0" fontId="0" fillId="0" borderId="79" xfId="1" applyFont="1" applyBorder="1" applyAlignment="1" applyProtection="1">
      <alignment horizontal="center"/>
      <protection locked="0"/>
    </xf>
    <xf numFmtId="0" fontId="43" fillId="0" borderId="0" xfId="1" applyFont="1" applyAlignment="1">
      <alignment horizontal="center" vertical="center"/>
    </xf>
    <xf numFmtId="17" fontId="44" fillId="0" borderId="0" xfId="1" applyNumberFormat="1" applyFont="1" applyAlignment="1">
      <alignment horizontal="center"/>
    </xf>
    <xf numFmtId="0" fontId="44" fillId="0" borderId="0" xfId="1" applyFont="1" applyAlignment="1">
      <alignment horizontal="center"/>
    </xf>
    <xf numFmtId="0" fontId="45" fillId="0" borderId="0" xfId="1" applyFont="1"/>
    <xf numFmtId="0" fontId="44" fillId="0" borderId="0" xfId="1" applyFont="1"/>
    <xf numFmtId="166" fontId="45" fillId="0" borderId="0" xfId="1" applyNumberFormat="1" applyFont="1"/>
    <xf numFmtId="0" fontId="25" fillId="0" borderId="0" xfId="1" applyFont="1"/>
    <xf numFmtId="15" fontId="46" fillId="5" borderId="0" xfId="1" applyNumberFormat="1" applyFont="1" applyFill="1" applyAlignment="1">
      <alignment horizontal="center" vertical="center"/>
    </xf>
    <xf numFmtId="0" fontId="46" fillId="5" borderId="0" xfId="1" applyFont="1" applyFill="1" applyAlignment="1">
      <alignment vertical="center"/>
    </xf>
    <xf numFmtId="166" fontId="46" fillId="5" borderId="0" xfId="1" applyNumberFormat="1" applyFont="1" applyFill="1" applyAlignment="1">
      <alignment vertical="center"/>
    </xf>
    <xf numFmtId="15" fontId="49" fillId="0" borderId="0" xfId="1" applyNumberFormat="1" applyAlignment="1">
      <alignment horizontal="center"/>
    </xf>
    <xf numFmtId="166" fontId="49" fillId="0" borderId="0" xfId="1" applyNumberFormat="1"/>
    <xf numFmtId="15" fontId="34" fillId="5" borderId="67" xfId="1" applyNumberFormat="1" applyFont="1" applyFill="1" applyBorder="1" applyAlignment="1">
      <alignment horizontal="left" vertical="center"/>
    </xf>
    <xf numFmtId="0" fontId="14" fillId="5" borderId="68" xfId="1" applyFont="1" applyFill="1" applyBorder="1" applyAlignment="1">
      <alignment horizontal="left" vertical="center"/>
    </xf>
    <xf numFmtId="0" fontId="60" fillId="5" borderId="68" xfId="1" applyFont="1" applyFill="1" applyBorder="1" applyAlignment="1">
      <alignment horizontal="right" vertical="center"/>
    </xf>
    <xf numFmtId="175" fontId="60" fillId="5" borderId="68" xfId="1" applyNumberFormat="1" applyFont="1" applyFill="1" applyBorder="1" applyAlignment="1">
      <alignment horizontal="center" vertical="center"/>
    </xf>
    <xf numFmtId="0" fontId="14" fillId="5" borderId="69" xfId="1" applyFont="1" applyFill="1" applyBorder="1" applyAlignment="1">
      <alignment horizontal="left" vertical="center"/>
    </xf>
    <xf numFmtId="0" fontId="14" fillId="0" borderId="0" xfId="1" applyFont="1" applyAlignment="1">
      <alignment horizontal="left" vertical="center"/>
    </xf>
    <xf numFmtId="0" fontId="14" fillId="25" borderId="77" xfId="1" applyFont="1" applyFill="1" applyBorder="1" applyAlignment="1">
      <alignment vertical="center" wrapText="1"/>
    </xf>
    <xf numFmtId="15" fontId="0" fillId="17" borderId="27" xfId="1" applyNumberFormat="1" applyFont="1" applyFill="1" applyBorder="1" applyAlignment="1">
      <alignment horizontal="center"/>
    </xf>
    <xf numFmtId="0" fontId="0" fillId="0" borderId="0" xfId="1" applyFont="1"/>
    <xf numFmtId="0" fontId="0" fillId="5" borderId="66" xfId="1" applyFont="1" applyFill="1" applyBorder="1"/>
    <xf numFmtId="0" fontId="0" fillId="5" borderId="103" xfId="1" applyFont="1" applyFill="1" applyBorder="1"/>
    <xf numFmtId="15" fontId="0" fillId="5" borderId="62" xfId="1" applyNumberFormat="1" applyFont="1" applyFill="1" applyBorder="1" applyAlignment="1">
      <alignment horizontal="center"/>
    </xf>
    <xf numFmtId="0" fontId="0" fillId="5" borderId="70" xfId="1" applyFont="1" applyFill="1" applyBorder="1"/>
    <xf numFmtId="166" fontId="0" fillId="5" borderId="70" xfId="1" applyNumberFormat="1" applyFont="1" applyFill="1" applyBorder="1"/>
    <xf numFmtId="0" fontId="46" fillId="5" borderId="63" xfId="1" applyFont="1" applyFill="1" applyBorder="1"/>
    <xf numFmtId="0" fontId="16" fillId="0" borderId="0" xfId="1" applyFont="1"/>
    <xf numFmtId="0" fontId="16" fillId="25" borderId="78" xfId="1" applyFont="1" applyFill="1" applyBorder="1"/>
    <xf numFmtId="0" fontId="11" fillId="13" borderId="57" xfId="1" applyFont="1" applyFill="1" applyBorder="1" applyAlignment="1">
      <alignment horizontal="left" indent="1"/>
    </xf>
    <xf numFmtId="0" fontId="48" fillId="13" borderId="57" xfId="1" applyFont="1" applyFill="1" applyBorder="1"/>
    <xf numFmtId="0" fontId="11" fillId="13" borderId="57" xfId="1" applyFont="1" applyFill="1" applyBorder="1" applyAlignment="1">
      <alignment horizontal="right" vertical="center"/>
    </xf>
    <xf numFmtId="168" fontId="11" fillId="13" borderId="353" xfId="1" applyNumberFormat="1" applyFont="1" applyFill="1" applyBorder="1" applyAlignment="1">
      <alignment horizontal="right" vertical="center"/>
    </xf>
    <xf numFmtId="168" fontId="48" fillId="13" borderId="354" xfId="1" applyNumberFormat="1" applyFont="1" applyFill="1" applyBorder="1" applyAlignment="1">
      <alignment horizontal="right" vertical="center"/>
    </xf>
    <xf numFmtId="168" fontId="1" fillId="13" borderId="138" xfId="1" applyNumberFormat="1" applyFont="1" applyFill="1" applyBorder="1" applyAlignment="1">
      <alignment horizontal="right"/>
    </xf>
    <xf numFmtId="168" fontId="11" fillId="13" borderId="323" xfId="1" applyNumberFormat="1" applyFont="1" applyFill="1" applyBorder="1" applyAlignment="1">
      <alignment horizontal="right" vertical="center"/>
    </xf>
    <xf numFmtId="168" fontId="48" fillId="13" borderId="324" xfId="1" applyNumberFormat="1" applyFont="1" applyFill="1" applyBorder="1" applyAlignment="1">
      <alignment horizontal="right" vertical="center"/>
    </xf>
    <xf numFmtId="168" fontId="14" fillId="13" borderId="125" xfId="1" applyNumberFormat="1" applyFont="1" applyFill="1" applyBorder="1" applyAlignment="1">
      <alignment horizontal="center" wrapText="1"/>
    </xf>
    <xf numFmtId="0" fontId="11" fillId="13" borderId="57" xfId="1" applyFont="1" applyFill="1" applyBorder="1" applyAlignment="1">
      <alignment vertical="center"/>
    </xf>
    <xf numFmtId="0" fontId="49" fillId="13" borderId="125" xfId="1" applyFill="1" applyBorder="1" applyAlignment="1">
      <alignment vertical="center"/>
    </xf>
    <xf numFmtId="168" fontId="11" fillId="13" borderId="125" xfId="1" applyNumberFormat="1" applyFont="1" applyFill="1" applyBorder="1" applyAlignment="1">
      <alignment horizontal="right" vertical="center"/>
    </xf>
    <xf numFmtId="168" fontId="31" fillId="13" borderId="131" xfId="1" applyNumberFormat="1" applyFont="1" applyFill="1" applyBorder="1" applyAlignment="1">
      <alignment horizontal="right" vertical="top"/>
    </xf>
    <xf numFmtId="168" fontId="31" fillId="13" borderId="0" xfId="1" applyNumberFormat="1" applyFont="1" applyFill="1" applyAlignment="1">
      <alignment horizontal="right" vertical="top"/>
    </xf>
    <xf numFmtId="168" fontId="31" fillId="13" borderId="122" xfId="1" applyNumberFormat="1" applyFont="1" applyFill="1" applyBorder="1" applyAlignment="1">
      <alignment horizontal="right" vertical="top"/>
    </xf>
    <xf numFmtId="168" fontId="49" fillId="13" borderId="125" xfId="1" applyNumberFormat="1" applyFill="1" applyBorder="1" applyAlignment="1">
      <alignment horizontal="right" vertical="center"/>
    </xf>
    <xf numFmtId="168" fontId="47" fillId="13" borderId="0" xfId="1" applyNumberFormat="1" applyFont="1" applyFill="1" applyAlignment="1">
      <alignment horizontal="right"/>
    </xf>
    <xf numFmtId="168" fontId="47" fillId="13" borderId="0" xfId="1" quotePrefix="1" applyNumberFormat="1" applyFont="1" applyFill="1" applyAlignment="1">
      <alignment horizontal="right"/>
    </xf>
    <xf numFmtId="168" fontId="11" fillId="13" borderId="125" xfId="1" applyNumberFormat="1" applyFont="1" applyFill="1" applyBorder="1" applyAlignment="1">
      <alignment horizontal="right"/>
    </xf>
    <xf numFmtId="168" fontId="47" fillId="13" borderId="0" xfId="1" applyNumberFormat="1" applyFont="1" applyFill="1" applyAlignment="1">
      <alignment horizontal="right" vertical="center"/>
    </xf>
    <xf numFmtId="0" fontId="31" fillId="13" borderId="84" xfId="1" applyFont="1" applyFill="1" applyBorder="1" applyAlignment="1">
      <alignment horizontal="right" vertical="center" indent="1"/>
    </xf>
    <xf numFmtId="0" fontId="31" fillId="13" borderId="59" xfId="1" applyFont="1" applyFill="1" applyBorder="1" applyAlignment="1">
      <alignment vertical="center"/>
    </xf>
    <xf numFmtId="168" fontId="31" fillId="13" borderId="132" xfId="1" applyNumberFormat="1" applyFont="1" applyFill="1" applyBorder="1" applyAlignment="1">
      <alignment horizontal="right" vertical="center"/>
    </xf>
    <xf numFmtId="168" fontId="31" fillId="13" borderId="59" xfId="1" applyNumberFormat="1" applyFont="1" applyFill="1" applyBorder="1" applyAlignment="1">
      <alignment horizontal="right" vertical="center"/>
    </xf>
    <xf numFmtId="168" fontId="31" fillId="13" borderId="133" xfId="1" applyNumberFormat="1" applyFont="1" applyFill="1" applyBorder="1" applyAlignment="1">
      <alignment horizontal="right" vertical="center"/>
    </xf>
    <xf numFmtId="168" fontId="31" fillId="13" borderId="0" xfId="1" applyNumberFormat="1" applyFont="1" applyFill="1" applyAlignment="1">
      <alignment horizontal="right" vertical="center"/>
    </xf>
    <xf numFmtId="168" fontId="31" fillId="13" borderId="319" xfId="1" applyNumberFormat="1" applyFont="1" applyFill="1" applyBorder="1" applyAlignment="1">
      <alignment horizontal="right" vertical="center"/>
    </xf>
    <xf numFmtId="0" fontId="6" fillId="13" borderId="0" xfId="1" applyFont="1" applyFill="1" applyAlignment="1">
      <alignment horizontal="right" vertical="center"/>
    </xf>
    <xf numFmtId="168" fontId="6" fillId="13" borderId="0" xfId="1" applyNumberFormat="1" applyFont="1" applyFill="1" applyAlignment="1">
      <alignment horizontal="right" vertical="center"/>
    </xf>
    <xf numFmtId="168" fontId="6" fillId="13" borderId="0" xfId="1" applyNumberFormat="1" applyFont="1" applyFill="1" applyAlignment="1">
      <alignment horizontal="right"/>
    </xf>
    <xf numFmtId="171" fontId="6" fillId="13" borderId="0" xfId="1" applyNumberFormat="1" applyFont="1" applyFill="1" applyAlignment="1">
      <alignment horizontal="center" wrapText="1"/>
    </xf>
    <xf numFmtId="168" fontId="21" fillId="13" borderId="0" xfId="1" applyNumberFormat="1" applyFont="1" applyFill="1" applyAlignment="1">
      <alignment horizontal="right" vertical="center"/>
    </xf>
    <xf numFmtId="0" fontId="49" fillId="13" borderId="0" xfId="1" applyFill="1" applyAlignment="1">
      <alignment horizontal="right"/>
    </xf>
    <xf numFmtId="171" fontId="6" fillId="13" borderId="0" xfId="1" applyNumberFormat="1" applyFont="1" applyFill="1" applyAlignment="1">
      <alignment horizontal="right" wrapText="1"/>
    </xf>
    <xf numFmtId="0" fontId="6" fillId="13" borderId="0" xfId="1" applyFont="1" applyFill="1" applyAlignment="1">
      <alignment horizontal="right"/>
    </xf>
    <xf numFmtId="168" fontId="11" fillId="13" borderId="319" xfId="1" applyNumberFormat="1" applyFont="1" applyFill="1" applyBorder="1"/>
    <xf numFmtId="168" fontId="48" fillId="13" borderId="354" xfId="1" applyNumberFormat="1" applyFont="1" applyFill="1" applyBorder="1" applyAlignment="1">
      <alignment horizontal="center"/>
    </xf>
    <xf numFmtId="168" fontId="49" fillId="11" borderId="0" xfId="1" applyNumberFormat="1" applyFill="1" applyAlignment="1">
      <alignment horizontal="right" vertical="center"/>
    </xf>
    <xf numFmtId="0" fontId="49" fillId="13" borderId="0" xfId="1" applyFill="1" applyAlignment="1">
      <alignment vertical="top"/>
    </xf>
    <xf numFmtId="168" fontId="11" fillId="13" borderId="0" xfId="1" applyNumberFormat="1" applyFont="1" applyFill="1" applyAlignment="1">
      <alignment horizontal="right" vertical="top"/>
    </xf>
    <xf numFmtId="168" fontId="49" fillId="13" borderId="0" xfId="1" applyNumberFormat="1" applyFill="1" applyAlignment="1">
      <alignment horizontal="right" vertical="top"/>
    </xf>
    <xf numFmtId="168" fontId="11" fillId="13" borderId="319" xfId="1" applyNumberFormat="1" applyFont="1" applyFill="1" applyBorder="1" applyAlignment="1">
      <alignment horizontal="right" vertical="top"/>
    </xf>
    <xf numFmtId="0" fontId="11" fillId="13" borderId="0" xfId="1" applyFont="1" applyFill="1" applyAlignment="1">
      <alignment vertical="top"/>
    </xf>
    <xf numFmtId="168" fontId="48" fillId="13" borderId="355" xfId="1" applyNumberFormat="1" applyFont="1" applyFill="1" applyBorder="1" applyAlignment="1">
      <alignment horizontal="right" vertical="top"/>
    </xf>
    <xf numFmtId="168" fontId="48" fillId="13" borderId="138" xfId="1" applyNumberFormat="1" applyFont="1" applyFill="1" applyBorder="1" applyAlignment="1">
      <alignment horizontal="right"/>
    </xf>
    <xf numFmtId="0" fontId="37" fillId="0" borderId="57" xfId="1" applyFont="1" applyBorder="1"/>
    <xf numFmtId="0" fontId="11" fillId="13" borderId="0" xfId="1" applyFont="1" applyFill="1" applyAlignment="1">
      <alignment vertical="center"/>
    </xf>
    <xf numFmtId="168" fontId="58" fillId="13" borderId="355" xfId="1" applyNumberFormat="1" applyFont="1" applyFill="1" applyBorder="1" applyAlignment="1">
      <alignment horizontal="right" vertical="center"/>
    </xf>
    <xf numFmtId="168" fontId="58" fillId="13" borderId="354" xfId="1" applyNumberFormat="1" applyFont="1" applyFill="1" applyBorder="1" applyAlignment="1">
      <alignment horizontal="right" vertical="center"/>
    </xf>
    <xf numFmtId="168" fontId="71" fillId="13" borderId="138" xfId="1" applyNumberFormat="1" applyFont="1" applyFill="1" applyBorder="1" applyAlignment="1">
      <alignment horizontal="right" vertical="center"/>
    </xf>
    <xf numFmtId="171" fontId="11" fillId="13" borderId="0" xfId="1" applyNumberFormat="1" applyFont="1" applyFill="1" applyAlignment="1">
      <alignment horizontal="right" wrapText="1"/>
    </xf>
    <xf numFmtId="0" fontId="11" fillId="13" borderId="0" xfId="1" applyFont="1" applyFill="1" applyAlignment="1">
      <alignment horizontal="right"/>
    </xf>
    <xf numFmtId="0" fontId="49" fillId="13" borderId="209" xfId="1" applyFill="1" applyBorder="1"/>
    <xf numFmtId="171" fontId="49" fillId="13" borderId="210" xfId="1" applyNumberFormat="1" applyFill="1" applyBorder="1" applyAlignment="1">
      <alignment horizontal="right"/>
    </xf>
    <xf numFmtId="168" fontId="49" fillId="13" borderId="316" xfId="1" applyNumberFormat="1" applyFill="1" applyBorder="1"/>
    <xf numFmtId="168" fontId="31" fillId="13" borderId="356" xfId="1" applyNumberFormat="1" applyFont="1" applyFill="1" applyBorder="1"/>
    <xf numFmtId="168" fontId="31" fillId="13" borderId="230" xfId="1" applyNumberFormat="1" applyFont="1" applyFill="1" applyBorder="1" applyAlignment="1">
      <alignment vertical="center"/>
    </xf>
    <xf numFmtId="168" fontId="58" fillId="13" borderId="251" xfId="1" applyNumberFormat="1" applyFont="1" applyFill="1" applyBorder="1" applyAlignment="1">
      <alignment vertical="center"/>
    </xf>
    <xf numFmtId="168" fontId="31" fillId="13" borderId="357" xfId="1" applyNumberFormat="1" applyFont="1" applyFill="1" applyBorder="1"/>
    <xf numFmtId="168" fontId="58" fillId="13" borderId="358" xfId="1" applyNumberFormat="1" applyFont="1" applyFill="1" applyBorder="1"/>
    <xf numFmtId="168" fontId="21" fillId="13" borderId="249" xfId="1" applyNumberFormat="1" applyFont="1" applyFill="1" applyBorder="1"/>
    <xf numFmtId="168" fontId="21" fillId="0" borderId="249" xfId="1" applyNumberFormat="1" applyFont="1" applyBorder="1"/>
    <xf numFmtId="168" fontId="81" fillId="13" borderId="295" xfId="1" applyNumberFormat="1" applyFont="1" applyFill="1" applyBorder="1"/>
    <xf numFmtId="168" fontId="6" fillId="13" borderId="359" xfId="1" applyNumberFormat="1" applyFont="1" applyFill="1" applyBorder="1" applyAlignment="1">
      <alignment vertical="center"/>
    </xf>
    <xf numFmtId="168" fontId="71" fillId="13" borderId="360" xfId="1" applyNumberFormat="1" applyFont="1" applyFill="1" applyBorder="1" applyAlignment="1">
      <alignment vertical="center"/>
    </xf>
    <xf numFmtId="168" fontId="1" fillId="13" borderId="125" xfId="1" applyNumberFormat="1" applyFont="1" applyFill="1" applyBorder="1" applyAlignment="1">
      <alignment horizontal="right" vertical="center"/>
    </xf>
    <xf numFmtId="0" fontId="11" fillId="0" borderId="209" xfId="1" applyFont="1" applyBorder="1" applyAlignment="1">
      <alignment horizontal="right" vertical="center" indent="1"/>
    </xf>
    <xf numFmtId="0" fontId="11" fillId="0" borderId="210" xfId="1" applyFont="1" applyBorder="1" applyAlignment="1">
      <alignment vertical="center"/>
    </xf>
    <xf numFmtId="168" fontId="11" fillId="0" borderId="210" xfId="1" applyNumberFormat="1" applyFont="1" applyBorder="1" applyAlignment="1">
      <alignment vertical="center"/>
    </xf>
    <xf numFmtId="168" fontId="48" fillId="0" borderId="316" xfId="1" applyNumberFormat="1" applyFont="1" applyBorder="1" applyAlignment="1">
      <alignment vertical="center"/>
    </xf>
    <xf numFmtId="0" fontId="0" fillId="10" borderId="46" xfId="1" applyFont="1" applyFill="1" applyBorder="1" applyAlignment="1">
      <alignment horizontal="center" vertical="center" wrapText="1"/>
    </xf>
    <xf numFmtId="0" fontId="10" fillId="10" borderId="46" xfId="1" applyFont="1" applyFill="1" applyBorder="1" applyAlignment="1">
      <alignment horizontal="center" vertical="center" wrapText="1"/>
    </xf>
    <xf numFmtId="0" fontId="0" fillId="4" borderId="342" xfId="1" applyFont="1" applyFill="1" applyBorder="1" applyAlignment="1">
      <alignment horizontal="center" vertical="center" wrapText="1"/>
    </xf>
    <xf numFmtId="0" fontId="0" fillId="4" borderId="0" xfId="1" applyFont="1" applyFill="1" applyAlignment="1">
      <alignment horizontal="center" vertical="center" wrapText="1"/>
    </xf>
    <xf numFmtId="0" fontId="0" fillId="3" borderId="311" xfId="1" applyFont="1" applyFill="1" applyBorder="1" applyAlignment="1">
      <alignment horizontal="center"/>
    </xf>
    <xf numFmtId="0" fontId="0" fillId="3" borderId="312" xfId="1" applyFont="1" applyFill="1" applyBorder="1" applyAlignment="1">
      <alignment horizontal="center"/>
    </xf>
    <xf numFmtId="0" fontId="14" fillId="23" borderId="118" xfId="1" applyFont="1" applyFill="1" applyBorder="1" applyAlignment="1">
      <alignment horizontal="center" vertical="center" wrapText="1"/>
    </xf>
    <xf numFmtId="0" fontId="14" fillId="23" borderId="0" xfId="1" applyFont="1" applyFill="1" applyAlignment="1">
      <alignment horizontal="center" vertical="center" wrapText="1"/>
    </xf>
    <xf numFmtId="0" fontId="14" fillId="23" borderId="28" xfId="1" applyFont="1" applyFill="1" applyBorder="1" applyAlignment="1">
      <alignment horizontal="center" vertical="center" wrapText="1"/>
    </xf>
    <xf numFmtId="0" fontId="14" fillId="23" borderId="119" xfId="1" applyFont="1" applyFill="1" applyBorder="1" applyAlignment="1">
      <alignment horizontal="center" vertical="center" wrapText="1"/>
    </xf>
    <xf numFmtId="0" fontId="14" fillId="23" borderId="120" xfId="1" applyFont="1" applyFill="1" applyBorder="1" applyAlignment="1">
      <alignment horizontal="center" vertical="center" wrapText="1"/>
    </xf>
    <xf numFmtId="0" fontId="14" fillId="23" borderId="121" xfId="1" applyFont="1" applyFill="1" applyBorder="1" applyAlignment="1">
      <alignment horizontal="center" vertical="center" wrapText="1"/>
    </xf>
    <xf numFmtId="0" fontId="11" fillId="4" borderId="115" xfId="1" applyFont="1" applyFill="1" applyBorder="1" applyAlignment="1">
      <alignment horizontal="center" vertical="center"/>
    </xf>
    <xf numFmtId="0" fontId="11" fillId="4" borderId="116" xfId="1" applyFont="1" applyFill="1" applyBorder="1" applyAlignment="1">
      <alignment horizontal="center" vertical="center"/>
    </xf>
    <xf numFmtId="0" fontId="11" fillId="4" borderId="117" xfId="1" applyFont="1" applyFill="1" applyBorder="1" applyAlignment="1">
      <alignment horizontal="center" vertical="center"/>
    </xf>
    <xf numFmtId="15" fontId="13" fillId="0" borderId="0" xfId="1" applyNumberFormat="1" applyFont="1" applyAlignment="1">
      <alignment vertical="center"/>
    </xf>
    <xf numFmtId="15" fontId="18" fillId="0" borderId="0" xfId="1" applyNumberFormat="1" applyFont="1" applyAlignment="1">
      <alignment horizontal="right" vertical="center"/>
    </xf>
    <xf numFmtId="15" fontId="18" fillId="0" borderId="0" xfId="1" applyNumberFormat="1" applyFont="1" applyAlignment="1">
      <alignment horizontal="left" vertical="center"/>
    </xf>
    <xf numFmtId="15" fontId="18" fillId="0" borderId="1" xfId="1" applyNumberFormat="1" applyFont="1" applyBorder="1" applyAlignment="1">
      <alignment horizontal="left" vertical="center"/>
    </xf>
    <xf numFmtId="0" fontId="11" fillId="4" borderId="114" xfId="1" applyFont="1" applyFill="1" applyBorder="1" applyAlignment="1">
      <alignment horizontal="left" vertical="center"/>
    </xf>
    <xf numFmtId="166" fontId="13" fillId="23" borderId="220" xfId="1" applyNumberFormat="1" applyFont="1" applyFill="1" applyBorder="1" applyAlignment="1">
      <alignment horizontal="center" vertical="center"/>
    </xf>
    <xf numFmtId="166" fontId="13" fillId="23" borderId="221" xfId="1" applyNumberFormat="1" applyFont="1" applyFill="1" applyBorder="1" applyAlignment="1">
      <alignment horizontal="center" vertical="center"/>
    </xf>
    <xf numFmtId="0" fontId="11" fillId="4" borderId="45" xfId="1" applyFont="1" applyFill="1" applyBorder="1" applyAlignment="1">
      <alignment horizontal="left" vertical="center"/>
    </xf>
    <xf numFmtId="0" fontId="11" fillId="4" borderId="47" xfId="1" applyFont="1" applyFill="1" applyBorder="1" applyAlignment="1">
      <alignment horizontal="left" vertical="center"/>
    </xf>
    <xf numFmtId="15" fontId="13" fillId="0" borderId="0" xfId="1" applyNumberFormat="1" applyFont="1" applyAlignment="1">
      <alignment horizontal="right" vertical="center"/>
    </xf>
    <xf numFmtId="15" fontId="13" fillId="0" borderId="0" xfId="1" applyNumberFormat="1" applyFont="1" applyAlignment="1">
      <alignment horizontal="left" vertical="center"/>
    </xf>
    <xf numFmtId="15" fontId="13" fillId="0" borderId="1" xfId="1" applyNumberFormat="1" applyFont="1" applyBorder="1" applyAlignment="1">
      <alignment horizontal="left" vertical="center"/>
    </xf>
    <xf numFmtId="172" fontId="49" fillId="3" borderId="0" xfId="1" applyNumberFormat="1" applyFill="1" applyAlignment="1">
      <alignment horizontal="center" vertical="center"/>
    </xf>
    <xf numFmtId="0" fontId="13" fillId="13" borderId="0" xfId="1" applyFont="1" applyFill="1" applyAlignment="1">
      <alignment horizontal="left" vertical="center"/>
    </xf>
    <xf numFmtId="168" fontId="13" fillId="13" borderId="0" xfId="1" applyNumberFormat="1" applyFont="1" applyFill="1" applyAlignment="1">
      <alignment horizontal="right" vertical="center"/>
    </xf>
    <xf numFmtId="15" fontId="13" fillId="13" borderId="0" xfId="1" applyNumberFormat="1" applyFont="1" applyFill="1" applyAlignment="1" applyProtection="1">
      <alignment horizontal="center" vertical="center"/>
      <protection locked="0"/>
    </xf>
    <xf numFmtId="0" fontId="26" fillId="10" borderId="10" xfId="1" applyFont="1" applyFill="1" applyBorder="1" applyAlignment="1">
      <alignment horizontal="center" vertical="center"/>
    </xf>
    <xf numFmtId="0" fontId="26" fillId="10" borderId="19" xfId="1" applyFont="1" applyFill="1" applyBorder="1" applyAlignment="1">
      <alignment horizontal="center" vertical="center"/>
    </xf>
    <xf numFmtId="0" fontId="30" fillId="21" borderId="185" xfId="1" applyFont="1" applyFill="1" applyBorder="1" applyAlignment="1">
      <alignment horizontal="center" vertical="center" wrapText="1"/>
    </xf>
    <xf numFmtId="0" fontId="30" fillId="21" borderId="134" xfId="1" applyFont="1" applyFill="1" applyBorder="1" applyAlignment="1">
      <alignment horizontal="center" vertical="center" wrapText="1"/>
    </xf>
    <xf numFmtId="0" fontId="30" fillId="21" borderId="135" xfId="1" applyFont="1" applyFill="1" applyBorder="1" applyAlignment="1">
      <alignment horizontal="center" vertical="center" wrapText="1"/>
    </xf>
    <xf numFmtId="0" fontId="30" fillId="21" borderId="186" xfId="1" applyFont="1" applyFill="1" applyBorder="1" applyAlignment="1">
      <alignment horizontal="center" vertical="center" wrapText="1"/>
    </xf>
    <xf numFmtId="0" fontId="30" fillId="21" borderId="176" xfId="1" applyFont="1" applyFill="1" applyBorder="1" applyAlignment="1">
      <alignment horizontal="center" vertical="center" wrapText="1"/>
    </xf>
    <xf numFmtId="0" fontId="30" fillId="21" borderId="187" xfId="1" applyFont="1" applyFill="1" applyBorder="1" applyAlignment="1">
      <alignment horizontal="center" vertical="center" wrapText="1"/>
    </xf>
    <xf numFmtId="168" fontId="0" fillId="17" borderId="0" xfId="1" applyNumberFormat="1" applyFont="1" applyFill="1" applyAlignment="1">
      <alignment horizontal="center" vertical="center"/>
    </xf>
    <xf numFmtId="168" fontId="0" fillId="17" borderId="136" xfId="1" applyNumberFormat="1" applyFont="1" applyFill="1" applyBorder="1" applyAlignment="1">
      <alignment horizontal="center" vertical="center"/>
    </xf>
    <xf numFmtId="168" fontId="0" fillId="17" borderId="176" xfId="1" applyNumberFormat="1" applyFont="1" applyFill="1" applyBorder="1" applyAlignment="1">
      <alignment horizontal="center" vertical="center"/>
    </xf>
    <xf numFmtId="168" fontId="0" fillId="17" borderId="187" xfId="1" applyNumberFormat="1" applyFont="1" applyFill="1" applyBorder="1" applyAlignment="1">
      <alignment horizontal="center" vertical="center"/>
    </xf>
    <xf numFmtId="0" fontId="18" fillId="14" borderId="48" xfId="1" applyFont="1" applyFill="1" applyBorder="1" applyAlignment="1">
      <alignment horizontal="center" vertical="center"/>
    </xf>
    <xf numFmtId="0" fontId="0" fillId="13" borderId="57" xfId="0" applyFill="1" applyBorder="1" applyAlignment="1">
      <alignment horizontal="center" vertical="center"/>
    </xf>
    <xf numFmtId="0" fontId="0" fillId="13" borderId="334" xfId="0" applyFill="1" applyBorder="1" applyAlignment="1">
      <alignment horizontal="center" vertical="center"/>
    </xf>
    <xf numFmtId="0" fontId="4" fillId="0" borderId="0" xfId="0" applyFont="1" applyAlignment="1">
      <alignment horizontal="center" vertical="center"/>
    </xf>
    <xf numFmtId="0" fontId="0" fillId="13" borderId="290" xfId="0" applyFill="1" applyBorder="1" applyAlignment="1">
      <alignment horizontal="center"/>
    </xf>
    <xf numFmtId="0" fontId="0" fillId="13" borderId="326" xfId="0" applyFill="1" applyBorder="1" applyAlignment="1">
      <alignment horizontal="center"/>
    </xf>
    <xf numFmtId="15" fontId="6" fillId="13" borderId="328" xfId="1" applyNumberFormat="1" applyFont="1" applyFill="1" applyBorder="1" applyAlignment="1">
      <alignment horizontal="center" vertical="center"/>
    </xf>
    <xf numFmtId="15" fontId="6" fillId="13" borderId="312" xfId="1" applyNumberFormat="1" applyFont="1" applyFill="1" applyBorder="1" applyAlignment="1">
      <alignment horizontal="center" vertical="center"/>
    </xf>
    <xf numFmtId="6" fontId="0" fillId="13" borderId="209" xfId="0" applyNumberFormat="1" applyFill="1" applyBorder="1" applyAlignment="1">
      <alignment horizontal="center"/>
    </xf>
    <xf numFmtId="0" fontId="0" fillId="13" borderId="65" xfId="0" applyFill="1" applyBorder="1" applyAlignment="1">
      <alignment horizontal="center"/>
    </xf>
    <xf numFmtId="0" fontId="0" fillId="13" borderId="290" xfId="0" applyFill="1" applyBorder="1" applyAlignment="1">
      <alignment horizontal="center" vertical="center"/>
    </xf>
    <xf numFmtId="0" fontId="0" fillId="13" borderId="336" xfId="0" applyFill="1" applyBorder="1" applyAlignment="1">
      <alignment horizontal="center" vertical="center"/>
    </xf>
    <xf numFmtId="0" fontId="37" fillId="17" borderId="350" xfId="0" applyFont="1" applyFill="1" applyBorder="1" applyAlignment="1">
      <alignment horizontal="center" vertical="center" wrapText="1"/>
    </xf>
    <xf numFmtId="0" fontId="0" fillId="17" borderId="351" xfId="0" applyFill="1" applyBorder="1" applyAlignment="1">
      <alignment horizontal="center" vertical="center" wrapText="1"/>
    </xf>
    <xf numFmtId="0" fontId="0" fillId="17" borderId="352" xfId="0" applyFill="1" applyBorder="1" applyAlignment="1">
      <alignment horizontal="center" vertical="center" wrapText="1"/>
    </xf>
    <xf numFmtId="0" fontId="61" fillId="15" borderId="290" xfId="0" applyFont="1" applyFill="1" applyBorder="1" applyAlignment="1">
      <alignment horizontal="center" vertical="center"/>
    </xf>
    <xf numFmtId="0" fontId="61" fillId="15" borderId="291" xfId="0" applyFont="1" applyFill="1" applyBorder="1" applyAlignment="1">
      <alignment horizontal="center" vertical="center"/>
    </xf>
    <xf numFmtId="0" fontId="61" fillId="15" borderId="292" xfId="0" applyFont="1" applyFill="1" applyBorder="1" applyAlignment="1">
      <alignment horizontal="center" vertical="center"/>
    </xf>
    <xf numFmtId="0" fontId="18" fillId="13" borderId="290" xfId="1" applyFont="1" applyFill="1" applyBorder="1" applyAlignment="1">
      <alignment horizontal="left" vertical="center"/>
    </xf>
    <xf numFmtId="0" fontId="18" fillId="13" borderId="291" xfId="1" applyFont="1" applyFill="1" applyBorder="1" applyAlignment="1">
      <alignment horizontal="left" vertical="center"/>
    </xf>
    <xf numFmtId="174" fontId="54" fillId="15" borderId="234" xfId="0" applyNumberFormat="1" applyFont="1" applyFill="1" applyBorder="1" applyAlignment="1">
      <alignment horizontal="center" vertical="center"/>
    </xf>
    <xf numFmtId="174" fontId="54" fillId="15" borderId="245" xfId="0" applyNumberFormat="1" applyFont="1" applyFill="1" applyBorder="1" applyAlignment="1">
      <alignment horizontal="center" vertical="center"/>
    </xf>
    <xf numFmtId="174" fontId="54" fillId="15" borderId="239" xfId="0" applyNumberFormat="1" applyFont="1" applyFill="1" applyBorder="1" applyAlignment="1">
      <alignment horizontal="center" vertical="center"/>
    </xf>
    <xf numFmtId="0" fontId="54" fillId="15" borderId="241" xfId="0" applyFont="1" applyFill="1" applyBorder="1" applyAlignment="1">
      <alignment horizontal="center" vertical="center"/>
    </xf>
    <xf numFmtId="0" fontId="54" fillId="15" borderId="242" xfId="0" applyFont="1" applyFill="1" applyBorder="1" applyAlignment="1">
      <alignment horizontal="center" vertical="center"/>
    </xf>
    <xf numFmtId="0" fontId="54" fillId="15" borderId="243" xfId="0" applyFont="1" applyFill="1" applyBorder="1" applyAlignment="1">
      <alignment horizontal="center" vertical="center"/>
    </xf>
    <xf numFmtId="0" fontId="11" fillId="0" borderId="55" xfId="0" applyFont="1" applyBorder="1" applyAlignment="1">
      <alignment horizontal="center"/>
    </xf>
    <xf numFmtId="15" fontId="31" fillId="0" borderId="49" xfId="1" applyNumberFormat="1" applyFont="1" applyBorder="1" applyAlignment="1">
      <alignment horizontal="center" vertical="center"/>
    </xf>
    <xf numFmtId="0" fontId="57" fillId="19" borderId="252" xfId="1" applyFont="1" applyFill="1" applyBorder="1" applyAlignment="1">
      <alignment horizontal="left" vertical="center" indent="1"/>
    </xf>
    <xf numFmtId="0" fontId="57" fillId="19" borderId="253" xfId="1" applyFont="1" applyFill="1" applyBorder="1" applyAlignment="1">
      <alignment horizontal="left" vertical="center" indent="1"/>
    </xf>
    <xf numFmtId="0" fontId="57" fillId="19" borderId="254" xfId="1" applyFont="1" applyFill="1" applyBorder="1" applyAlignment="1">
      <alignment horizontal="left" vertical="center" indent="1"/>
    </xf>
    <xf numFmtId="0" fontId="56" fillId="19" borderId="169" xfId="1" applyFont="1" applyFill="1" applyBorder="1" applyAlignment="1">
      <alignment horizontal="left" vertical="center" wrapText="1" indent="1"/>
    </xf>
    <xf numFmtId="0" fontId="56" fillId="19" borderId="210" xfId="1" applyFont="1" applyFill="1" applyBorder="1" applyAlignment="1">
      <alignment horizontal="left" vertical="center" wrapText="1" indent="1"/>
    </xf>
    <xf numFmtId="0" fontId="56" fillId="19" borderId="170" xfId="1" applyFont="1" applyFill="1" applyBorder="1" applyAlignment="1">
      <alignment horizontal="left" vertical="center" wrapText="1" indent="1"/>
    </xf>
    <xf numFmtId="166" fontId="21" fillId="17" borderId="23" xfId="1" applyNumberFormat="1" applyFont="1" applyFill="1" applyBorder="1" applyAlignment="1">
      <alignment horizontal="center" vertical="center"/>
    </xf>
    <xf numFmtId="166" fontId="21" fillId="17" borderId="24" xfId="1" applyNumberFormat="1" applyFont="1" applyFill="1" applyBorder="1" applyAlignment="1">
      <alignment horizontal="center" vertical="center"/>
    </xf>
    <xf numFmtId="15" fontId="42" fillId="5" borderId="0" xfId="1" applyNumberFormat="1" applyFont="1" applyFill="1" applyAlignment="1">
      <alignment horizontal="center"/>
    </xf>
    <xf numFmtId="15" fontId="59" fillId="6" borderId="50" xfId="1" applyNumberFormat="1" applyFont="1" applyFill="1" applyBorder="1" applyAlignment="1">
      <alignment horizontal="center" vertical="center" wrapText="1"/>
    </xf>
    <xf numFmtId="15" fontId="59" fillId="6" borderId="51" xfId="1" applyNumberFormat="1" applyFont="1" applyFill="1" applyBorder="1" applyAlignment="1">
      <alignment horizontal="center" vertical="center" wrapText="1"/>
    </xf>
    <xf numFmtId="15" fontId="59" fillId="6" borderId="52" xfId="1" applyNumberFormat="1" applyFont="1" applyFill="1" applyBorder="1" applyAlignment="1">
      <alignment horizontal="center" vertical="center" wrapText="1"/>
    </xf>
    <xf numFmtId="0" fontId="14" fillId="0" borderId="76" xfId="1" applyFont="1" applyBorder="1" applyAlignment="1">
      <alignment horizontal="center" vertical="center" wrapText="1"/>
    </xf>
    <xf numFmtId="0" fontId="14" fillId="0" borderId="77" xfId="1" applyFont="1" applyBorder="1" applyAlignment="1">
      <alignment horizontal="center" vertical="center" wrapText="1"/>
    </xf>
    <xf numFmtId="168" fontId="11" fillId="13" borderId="353" xfId="1" applyNumberFormat="1" applyFont="1" applyFill="1" applyBorder="1" applyAlignment="1">
      <alignment horizontal="center"/>
    </xf>
    <xf numFmtId="0" fontId="80" fillId="15" borderId="80" xfId="1" applyFont="1" applyFill="1" applyBorder="1" applyAlignment="1">
      <alignment horizontal="center" vertical="center"/>
    </xf>
    <xf numFmtId="0" fontId="80" fillId="15" borderId="81" xfId="1" applyFont="1" applyFill="1" applyBorder="1" applyAlignment="1">
      <alignment horizontal="center" vertical="center"/>
    </xf>
    <xf numFmtId="0" fontId="80" fillId="15" borderId="82" xfId="1" applyFont="1" applyFill="1" applyBorder="1" applyAlignment="1">
      <alignment horizontal="center" vertical="center"/>
    </xf>
    <xf numFmtId="168" fontId="11" fillId="13" borderId="37" xfId="1" applyNumberFormat="1" applyFont="1" applyFill="1" applyBorder="1" applyAlignment="1">
      <alignment horizontal="center"/>
    </xf>
    <xf numFmtId="0" fontId="80" fillId="15" borderId="54" xfId="1" applyFont="1" applyFill="1" applyBorder="1" applyAlignment="1">
      <alignment horizontal="center" vertical="center"/>
    </xf>
    <xf numFmtId="0" fontId="80" fillId="15" borderId="55" xfId="1" applyFont="1" applyFill="1" applyBorder="1" applyAlignment="1">
      <alignment horizontal="center" vertical="center"/>
    </xf>
    <xf numFmtId="0" fontId="80" fillId="15" borderId="56" xfId="1" applyFont="1" applyFill="1" applyBorder="1" applyAlignment="1">
      <alignment horizontal="center" vertical="center"/>
    </xf>
    <xf numFmtId="0" fontId="64" fillId="15" borderId="80" xfId="1" applyFont="1" applyFill="1" applyBorder="1" applyAlignment="1">
      <alignment horizontal="center" vertical="center"/>
    </xf>
    <xf numFmtId="0" fontId="64" fillId="15" borderId="81" xfId="1" applyFont="1" applyFill="1" applyBorder="1" applyAlignment="1">
      <alignment horizontal="center" vertical="center"/>
    </xf>
    <xf numFmtId="0" fontId="64" fillId="15" borderId="82" xfId="1" applyFont="1" applyFill="1" applyBorder="1" applyAlignment="1">
      <alignment horizontal="center" vertical="center"/>
    </xf>
    <xf numFmtId="168" fontId="11" fillId="13" borderId="173" xfId="1" applyNumberFormat="1" applyFont="1" applyFill="1" applyBorder="1" applyAlignment="1">
      <alignment horizontal="center"/>
    </xf>
    <xf numFmtId="0" fontId="80" fillId="15" borderId="320" xfId="1" applyFont="1" applyFill="1" applyBorder="1" applyAlignment="1">
      <alignment horizontal="center" vertical="center"/>
    </xf>
    <xf numFmtId="0" fontId="80" fillId="15" borderId="321" xfId="1" applyFont="1" applyFill="1" applyBorder="1" applyAlignment="1">
      <alignment horizontal="center" vertical="center"/>
    </xf>
    <xf numFmtId="0" fontId="80" fillId="15" borderId="322" xfId="1" applyFont="1" applyFill="1" applyBorder="1" applyAlignment="1">
      <alignment horizontal="center" vertical="center"/>
    </xf>
    <xf numFmtId="0" fontId="18" fillId="13" borderId="325" xfId="1" applyFont="1" applyFill="1" applyBorder="1" applyAlignment="1">
      <alignment horizontal="left" vertical="center"/>
    </xf>
    <xf numFmtId="0" fontId="18" fillId="13" borderId="57" xfId="1" applyFont="1" applyFill="1" applyBorder="1" applyAlignment="1">
      <alignment horizontal="left" vertical="center"/>
    </xf>
    <xf numFmtId="0" fontId="68" fillId="17" borderId="94" xfId="0" applyFont="1" applyFill="1" applyBorder="1" applyAlignment="1">
      <alignment horizontal="right" vertical="center" wrapText="1" indent="1"/>
    </xf>
    <xf numFmtId="0" fontId="68" fillId="17" borderId="95" xfId="0" applyFont="1" applyFill="1" applyBorder="1" applyAlignment="1">
      <alignment horizontal="right" vertical="center" wrapText="1" indent="1"/>
    </xf>
    <xf numFmtId="0" fontId="72" fillId="16" borderId="84" xfId="0" applyFont="1" applyFill="1" applyBorder="1" applyAlignment="1">
      <alignment horizontal="center"/>
    </xf>
    <xf numFmtId="0" fontId="72" fillId="16" borderId="85" xfId="0" applyFont="1" applyFill="1" applyBorder="1" applyAlignment="1">
      <alignment horizontal="center"/>
    </xf>
    <xf numFmtId="0" fontId="72" fillId="16" borderId="59" xfId="0" applyFont="1" applyFill="1" applyBorder="1" applyAlignment="1">
      <alignment horizontal="center"/>
    </xf>
    <xf numFmtId="0" fontId="72" fillId="16" borderId="87" xfId="0" applyFont="1" applyFill="1" applyBorder="1" applyAlignment="1">
      <alignment horizontal="center"/>
    </xf>
    <xf numFmtId="0" fontId="73" fillId="15" borderId="201" xfId="0" applyFont="1" applyFill="1" applyBorder="1" applyAlignment="1">
      <alignment horizontal="center" vertical="center"/>
    </xf>
    <xf numFmtId="0" fontId="73" fillId="15" borderId="202" xfId="0" applyFont="1" applyFill="1" applyBorder="1" applyAlignment="1">
      <alignment horizontal="center" vertical="center"/>
    </xf>
    <xf numFmtId="0" fontId="73" fillId="15" borderId="203" xfId="0" applyFont="1" applyFill="1" applyBorder="1" applyAlignment="1">
      <alignment horizontal="center" vertical="center"/>
    </xf>
    <xf numFmtId="0" fontId="68" fillId="13" borderId="154" xfId="0" applyFont="1" applyFill="1" applyBorder="1" applyAlignment="1">
      <alignment horizontal="center"/>
    </xf>
    <xf numFmtId="0" fontId="68" fillId="13" borderId="155" xfId="0" applyFont="1" applyFill="1" applyBorder="1" applyAlignment="1">
      <alignment horizontal="center"/>
    </xf>
    <xf numFmtId="0" fontId="68" fillId="13" borderId="156" xfId="0" applyFont="1" applyFill="1" applyBorder="1" applyAlignment="1">
      <alignment horizontal="center"/>
    </xf>
    <xf numFmtId="0" fontId="73" fillId="15" borderId="54" xfId="0" applyFont="1" applyFill="1" applyBorder="1" applyAlignment="1">
      <alignment horizontal="center" vertical="center"/>
    </xf>
    <xf numFmtId="0" fontId="73" fillId="15" borderId="55" xfId="0" applyFont="1" applyFill="1" applyBorder="1" applyAlignment="1">
      <alignment horizontal="center" vertical="center"/>
    </xf>
    <xf numFmtId="0" fontId="73" fillId="15" borderId="56" xfId="0" applyFont="1" applyFill="1" applyBorder="1" applyAlignment="1">
      <alignment horizontal="center" vertical="center"/>
    </xf>
    <xf numFmtId="0" fontId="68" fillId="13" borderId="157" xfId="0" applyFont="1" applyFill="1" applyBorder="1" applyAlignment="1">
      <alignment horizontal="center"/>
    </xf>
    <xf numFmtId="0" fontId="11" fillId="4" borderId="279" xfId="1" applyFont="1" applyFill="1" applyBorder="1" applyAlignment="1">
      <alignment horizontal="left" vertical="center"/>
    </xf>
    <xf numFmtId="0" fontId="11" fillId="4" borderId="229" xfId="1" applyFont="1" applyFill="1" applyBorder="1" applyAlignment="1">
      <alignment horizontal="center" vertical="center"/>
    </xf>
    <xf numFmtId="0" fontId="11" fillId="4" borderId="230" xfId="1" applyFont="1" applyFill="1" applyBorder="1" applyAlignment="1">
      <alignment horizontal="center" vertical="center"/>
    </xf>
    <xf numFmtId="0" fontId="11" fillId="4" borderId="231" xfId="1" applyFont="1" applyFill="1" applyBorder="1" applyAlignment="1">
      <alignment horizontal="center" vertical="center"/>
    </xf>
    <xf numFmtId="166" fontId="85" fillId="23" borderId="220" xfId="1" applyNumberFormat="1" applyFont="1" applyFill="1" applyBorder="1" applyAlignment="1">
      <alignment horizontal="center" vertical="center"/>
    </xf>
    <xf numFmtId="166" fontId="85" fillId="23" borderId="221" xfId="1" applyNumberFormat="1" applyFont="1" applyFill="1" applyBorder="1" applyAlignment="1">
      <alignment horizontal="center" vertical="center"/>
    </xf>
    <xf numFmtId="0" fontId="14" fillId="23" borderId="27" xfId="1" applyFont="1" applyFill="1" applyBorder="1" applyAlignment="1">
      <alignment horizontal="center" vertical="center" wrapText="1"/>
    </xf>
    <xf numFmtId="0" fontId="14" fillId="23" borderId="144" xfId="1" applyFont="1" applyFill="1" applyBorder="1" applyAlignment="1">
      <alignment horizontal="center" vertical="center" wrapText="1"/>
    </xf>
    <xf numFmtId="0" fontId="14" fillId="23" borderId="284" xfId="1" applyFont="1" applyFill="1" applyBorder="1" applyAlignment="1">
      <alignment horizontal="center" vertical="center" wrapText="1"/>
    </xf>
    <xf numFmtId="0" fontId="14" fillId="23" borderId="256" xfId="1" applyFont="1" applyFill="1" applyBorder="1" applyAlignment="1">
      <alignment horizontal="center" vertical="center" wrapText="1"/>
    </xf>
    <xf numFmtId="0" fontId="14" fillId="23" borderId="285" xfId="1" applyFont="1" applyFill="1" applyBorder="1" applyAlignment="1">
      <alignment horizontal="center" vertical="center" wrapText="1"/>
    </xf>
    <xf numFmtId="15" fontId="13" fillId="13" borderId="288" xfId="1" applyNumberFormat="1" applyFont="1" applyFill="1" applyBorder="1" applyAlignment="1">
      <alignment vertical="center"/>
    </xf>
    <xf numFmtId="15" fontId="13" fillId="13" borderId="286" xfId="1" applyNumberFormat="1" applyFont="1" applyFill="1" applyBorder="1" applyAlignment="1">
      <alignment vertical="center"/>
    </xf>
    <xf numFmtId="15" fontId="18" fillId="13" borderId="286" xfId="1" applyNumberFormat="1" applyFont="1" applyFill="1" applyBorder="1" applyAlignment="1">
      <alignment horizontal="left" vertical="center"/>
    </xf>
    <xf numFmtId="15" fontId="18" fillId="13" borderId="287" xfId="1" applyNumberFormat="1" applyFont="1" applyFill="1" applyBorder="1" applyAlignment="1">
      <alignment horizontal="left" vertical="center"/>
    </xf>
    <xf numFmtId="0" fontId="14" fillId="0" borderId="274" xfId="1" applyFont="1" applyBorder="1" applyAlignment="1">
      <alignment horizontal="center" vertical="center" wrapText="1"/>
    </xf>
    <xf numFmtId="0" fontId="14" fillId="0" borderId="275" xfId="1" applyFont="1" applyBorder="1" applyAlignment="1">
      <alignment horizontal="center" vertical="center" wrapText="1"/>
    </xf>
    <xf numFmtId="0" fontId="31" fillId="0" borderId="276" xfId="1" applyFont="1" applyBorder="1" applyAlignment="1">
      <alignment horizontal="center" vertical="center" wrapText="1"/>
    </xf>
    <xf numFmtId="0" fontId="31" fillId="0" borderId="55" xfId="1" applyFont="1" applyBorder="1" applyAlignment="1">
      <alignment horizontal="center" vertical="center" wrapText="1"/>
    </xf>
    <xf numFmtId="0" fontId="14" fillId="0" borderId="55" xfId="1" applyFont="1" applyBorder="1" applyAlignment="1">
      <alignment horizontal="center" vertical="center" wrapText="1"/>
    </xf>
    <xf numFmtId="0" fontId="14" fillId="0" borderId="64" xfId="1" applyFont="1" applyBorder="1" applyAlignment="1">
      <alignment horizontal="center" vertical="center" wrapText="1"/>
    </xf>
  </cellXfs>
  <cellStyles count="7">
    <cellStyle name="Excel Built-in Normal" xfId="1" xr:uid="{00000000-0005-0000-0000-000000000000}"/>
    <cellStyle name="Hyperlink" xfId="2" builtinId="8"/>
    <cellStyle name="Normal" xfId="0" builtinId="0"/>
    <cellStyle name="OverDate" xfId="3" xr:uid="{00000000-0005-0000-0000-000003000000}"/>
    <cellStyle name="Untitled1" xfId="4" xr:uid="{00000000-0005-0000-0000-000004000000}"/>
    <cellStyle name="Untitled2" xfId="5" xr:uid="{00000000-0005-0000-0000-000005000000}"/>
    <cellStyle name="Untitled3" xfId="6" xr:uid="{00000000-0005-0000-0000-000006000000}"/>
  </cellStyles>
  <dxfs count="16">
    <dxf>
      <font>
        <b/>
        <i val="0"/>
        <color rgb="FFFFFF00"/>
      </font>
      <fill>
        <patternFill>
          <bgColor rgb="FFFF0000"/>
        </patternFill>
      </fill>
    </dxf>
    <dxf>
      <font>
        <b val="0"/>
        <i/>
        <condense val="0"/>
        <extend val="0"/>
        <sz val="9"/>
      </font>
    </dxf>
    <dxf>
      <font>
        <b val="0"/>
        <i/>
        <condense val="0"/>
        <extend val="0"/>
      </font>
      <fill>
        <patternFill patternType="solid">
          <fgColor indexed="53"/>
          <bgColor indexed="52"/>
        </patternFill>
      </fill>
    </dxf>
    <dxf>
      <fill>
        <patternFill>
          <bgColor theme="9" tint="0.59996337778862885"/>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val="0"/>
        <i/>
        <condense val="0"/>
        <extend val="0"/>
        <sz val="9"/>
      </font>
    </dxf>
    <dxf>
      <font>
        <b val="0"/>
        <i/>
        <condense val="0"/>
        <extend val="0"/>
      </font>
      <fill>
        <patternFill patternType="solid">
          <fgColor indexed="53"/>
          <bgColor indexed="52"/>
        </patternFill>
      </fill>
    </dxf>
    <dxf>
      <font>
        <b val="0"/>
        <i/>
        <condense val="0"/>
        <extend val="0"/>
        <sz val="9"/>
      </font>
    </dxf>
    <dxf>
      <font>
        <b val="0"/>
        <i/>
        <condense val="0"/>
        <extend val="0"/>
      </font>
      <fill>
        <patternFill patternType="solid">
          <fgColor indexed="53"/>
          <bgColor indexed="52"/>
        </patternFill>
      </fill>
    </dxf>
    <dxf>
      <font>
        <b val="0"/>
        <i/>
        <condense val="0"/>
        <extend val="0"/>
        <sz val="9"/>
      </font>
    </dxf>
    <dxf>
      <font>
        <b val="0"/>
        <i/>
        <condense val="0"/>
        <extend val="0"/>
      </font>
      <fill>
        <patternFill patternType="solid">
          <fgColor indexed="53"/>
          <bgColor indexed="52"/>
        </patternFill>
      </fill>
    </dxf>
    <dxf>
      <font>
        <b val="0"/>
        <i/>
        <condense val="0"/>
        <extend val="0"/>
        <sz val="9"/>
      </font>
    </dxf>
    <dxf>
      <font>
        <b val="0"/>
        <i/>
        <condense val="0"/>
        <extend val="0"/>
      </font>
      <fill>
        <patternFill patternType="solid">
          <fgColor indexed="53"/>
          <bgColor indexed="52"/>
        </patternFill>
      </fill>
    </dxf>
    <dxf>
      <fill>
        <patternFill>
          <bgColor theme="9"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DDDDD"/>
      <rgbColor rgb="00FFFF66"/>
      <rgbColor rgb="00BFBFBF"/>
      <rgbColor rgb="00FF99CC"/>
      <rgbColor rgb="00B3B3B3"/>
      <rgbColor rgb="00D9D9D9"/>
      <rgbColor rgb="003366FF"/>
      <rgbColor rgb="0033CCCC"/>
      <rgbColor rgb="0099CC00"/>
      <rgbColor rgb="00FFCC00"/>
      <rgbColor rgb="00FF950E"/>
      <rgbColor rgb="00FF6600"/>
      <rgbColor rgb="00666699"/>
      <rgbColor rgb="007F7F7F"/>
      <rgbColor rgb="00003366"/>
      <rgbColor rgb="00339966"/>
      <rgbColor rgb="00003300"/>
      <rgbColor rgb="004C4C4C"/>
      <rgbColor rgb="00DD0806"/>
      <rgbColor rgb="00993366"/>
      <rgbColor rgb="00333399"/>
      <rgbColor rgb="00333333"/>
    </indexedColors>
    <mruColors>
      <color rgb="FFE010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Cash</a:t>
            </a:r>
            <a:r>
              <a:rPr lang="en-US" sz="2400" baseline="0"/>
              <a:t> Flow:  R&amp;P &amp; Accruals </a:t>
            </a:r>
            <a:r>
              <a:rPr lang="en-US" sz="2400" i="1" baseline="0"/>
              <a:t>vs </a:t>
            </a:r>
            <a:r>
              <a:rPr lang="en-US" sz="2400" baseline="0"/>
              <a:t>Budget</a:t>
            </a:r>
            <a:endParaRPr lang="en-US" sz="2400"/>
          </a:p>
        </c:rich>
      </c:tx>
      <c:layout>
        <c:manualLayout>
          <c:xMode val="edge"/>
          <c:yMode val="edge"/>
          <c:x val="0.22478360880375062"/>
          <c:y val="0"/>
        </c:manualLayout>
      </c:layout>
      <c:overlay val="0"/>
    </c:title>
    <c:autoTitleDeleted val="0"/>
    <c:plotArea>
      <c:layout>
        <c:manualLayout>
          <c:layoutTarget val="inner"/>
          <c:xMode val="edge"/>
          <c:yMode val="edge"/>
          <c:x val="0.10751958170583008"/>
          <c:y val="0.12328875812168656"/>
          <c:w val="0.76646464959596583"/>
          <c:h val="0.68803344427506863"/>
        </c:manualLayout>
      </c:layout>
      <c:barChart>
        <c:barDir val="col"/>
        <c:grouping val="clustered"/>
        <c:varyColors val="0"/>
        <c:ser>
          <c:idx val="0"/>
          <c:order val="0"/>
          <c:tx>
            <c:v>Budget (Receipts)</c:v>
          </c:tx>
          <c:spPr>
            <a:solidFill>
              <a:schemeClr val="tx2">
                <a:lumMod val="20000"/>
                <a:lumOff val="80000"/>
              </a:schemeClr>
            </a:solidFill>
            <a:ln>
              <a:solidFill>
                <a:schemeClr val="tx1"/>
              </a:solidFill>
            </a:ln>
          </c:spPr>
          <c:invertIfNegative val="0"/>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CashFlow!$C$5:$O$5</c:f>
              <c:numCache>
                <c:formatCode>#,##0_ ;[Red]\-#,##0\ </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3780-4D74-B160-1D9D860F8851}"/>
            </c:ext>
          </c:extLst>
        </c:ser>
        <c:ser>
          <c:idx val="2"/>
          <c:order val="1"/>
          <c:tx>
            <c:v>Budget (Payments)</c:v>
          </c:tx>
          <c:spPr>
            <a:solidFill>
              <a:schemeClr val="accent6">
                <a:lumMod val="40000"/>
                <a:lumOff val="60000"/>
              </a:schemeClr>
            </a:solidFill>
            <a:ln>
              <a:solidFill>
                <a:schemeClr val="tx1"/>
              </a:solidFill>
            </a:ln>
          </c:spPr>
          <c:invertIfNegative val="0"/>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CashFlow!$C$6:$O$6</c:f>
              <c:numCache>
                <c:formatCode>#,##0_ ;[Red]\-#,##0\ </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3780-4D74-B160-1D9D860F8851}"/>
            </c:ext>
          </c:extLst>
        </c:ser>
        <c:ser>
          <c:idx val="1"/>
          <c:order val="2"/>
          <c:tx>
            <c:v>Actual (Receipts)</c:v>
          </c:tx>
          <c:spPr>
            <a:solidFill>
              <a:schemeClr val="tx2">
                <a:lumMod val="60000"/>
                <a:lumOff val="40000"/>
              </a:schemeClr>
            </a:solidFill>
            <a:ln>
              <a:solidFill>
                <a:schemeClr val="tx1"/>
              </a:solidFill>
            </a:ln>
          </c:spPr>
          <c:invertIfNegative val="0"/>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CashFlow!$C$11:$O$11</c:f>
              <c:numCache>
                <c:formatCode>#,##0_ ;[Red]\-#,##0\ </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3780-4D74-B160-1D9D860F8851}"/>
            </c:ext>
          </c:extLst>
        </c:ser>
        <c:ser>
          <c:idx val="3"/>
          <c:order val="3"/>
          <c:tx>
            <c:v>Actual (Paymentsl)</c:v>
          </c:tx>
          <c:spPr>
            <a:solidFill>
              <a:schemeClr val="accent6">
                <a:lumMod val="75000"/>
              </a:schemeClr>
            </a:solidFill>
            <a:ln>
              <a:solidFill>
                <a:schemeClr val="tx1"/>
              </a:solidFill>
            </a:ln>
          </c:spPr>
          <c:invertIfNegative val="0"/>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CashFlow!$C$12:$O$12</c:f>
              <c:numCache>
                <c:formatCode>#,##0_ ;[Red]\-#,##0\ </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3780-4D74-B160-1D9D860F8851}"/>
            </c:ext>
          </c:extLst>
        </c:ser>
        <c:dLbls>
          <c:showLegendKey val="0"/>
          <c:showVal val="0"/>
          <c:showCatName val="0"/>
          <c:showSerName val="0"/>
          <c:showPercent val="0"/>
          <c:showBubbleSize val="0"/>
        </c:dLbls>
        <c:gapWidth val="67"/>
        <c:overlap val="45"/>
        <c:axId val="94793728"/>
        <c:axId val="94795264"/>
      </c:barChart>
      <c:lineChart>
        <c:grouping val="standard"/>
        <c:varyColors val="0"/>
        <c:ser>
          <c:idx val="4"/>
          <c:order val="4"/>
          <c:tx>
            <c:v>Budget</c:v>
          </c:tx>
          <c:spPr>
            <a:ln w="31750">
              <a:solidFill>
                <a:srgbClr val="E010C2"/>
              </a:solidFill>
              <a:prstDash val="solid"/>
            </a:ln>
          </c:spPr>
          <c:marker>
            <c:symbol val="none"/>
          </c:marker>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CashFlow!$C$14:$O$14</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3780-4D74-B160-1D9D860F8851}"/>
            </c:ext>
          </c:extLst>
        </c:ser>
        <c:ser>
          <c:idx val="5"/>
          <c:order val="5"/>
          <c:tx>
            <c:v>R&amp;P</c:v>
          </c:tx>
          <c:spPr>
            <a:ln w="50800">
              <a:solidFill>
                <a:srgbClr val="7030A0"/>
              </a:solidFill>
              <a:prstDash val="sysDot"/>
            </a:ln>
          </c:spPr>
          <c:marker>
            <c:symbol val="none"/>
          </c:marker>
          <c:cat>
            <c:numRef>
              <c:f>CashFlow!$C$4:$O$4</c:f>
              <c:numCache>
                <c:formatCode>mmm\-yy</c:formatCode>
                <c:ptCount val="13"/>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pt idx="12">
                  <c:v>45291</c:v>
                </c:pt>
              </c:numCache>
            </c:numRef>
          </c:cat>
          <c:val>
            <c:numRef>
              <c:f>CashFlow!$C$16:$O$16</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3780-4D74-B160-1D9D860F8851}"/>
            </c:ext>
          </c:extLst>
        </c:ser>
        <c:ser>
          <c:idx val="6"/>
          <c:order val="6"/>
          <c:tx>
            <c:v>Accruals</c:v>
          </c:tx>
          <c:spPr>
            <a:ln w="50800">
              <a:solidFill>
                <a:srgbClr val="7030A0"/>
              </a:solidFill>
              <a:prstDash val="sysDash"/>
            </a:ln>
          </c:spPr>
          <c:marker>
            <c:symbol val="none"/>
          </c:marker>
          <c:val>
            <c:numRef>
              <c:f>CashFlow!$C$15:$O$15</c:f>
              <c:numCache>
                <c:formatCode>#,##0_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3780-4D74-B160-1D9D860F8851}"/>
            </c:ext>
          </c:extLst>
        </c:ser>
        <c:dLbls>
          <c:showLegendKey val="0"/>
          <c:showVal val="0"/>
          <c:showCatName val="0"/>
          <c:showSerName val="0"/>
          <c:showPercent val="0"/>
          <c:showBubbleSize val="0"/>
        </c:dLbls>
        <c:marker val="1"/>
        <c:smooth val="0"/>
        <c:axId val="94799360"/>
        <c:axId val="94797184"/>
      </c:lineChart>
      <c:dateAx>
        <c:axId val="94793728"/>
        <c:scaling>
          <c:orientation val="minMax"/>
        </c:scaling>
        <c:delete val="0"/>
        <c:axPos val="b"/>
        <c:numFmt formatCode="mmm\-yy" sourceLinked="1"/>
        <c:majorTickMark val="none"/>
        <c:minorTickMark val="none"/>
        <c:tickLblPos val="low"/>
        <c:txPr>
          <a:bodyPr anchor="b" anchorCtr="0"/>
          <a:lstStyle/>
          <a:p>
            <a:pPr>
              <a:defRPr sz="1050" baseline="0"/>
            </a:pPr>
            <a:endParaRPr lang="en-US"/>
          </a:p>
        </c:txPr>
        <c:crossAx val="94795264"/>
        <c:crosses val="autoZero"/>
        <c:auto val="1"/>
        <c:lblOffset val="100"/>
        <c:baseTimeUnit val="months"/>
      </c:dateAx>
      <c:valAx>
        <c:axId val="94795264"/>
        <c:scaling>
          <c:orientation val="minMax"/>
        </c:scaling>
        <c:delete val="0"/>
        <c:axPos val="l"/>
        <c:majorGridlines/>
        <c:title>
          <c:tx>
            <c:rich>
              <a:bodyPr rot="-5400000" vert="horz"/>
              <a:lstStyle/>
              <a:p>
                <a:pPr>
                  <a:defRPr sz="1600"/>
                </a:pPr>
                <a:r>
                  <a:rPr lang="en-US" sz="1600"/>
                  <a:t>Monthly Receipts &amp; Payments</a:t>
                </a:r>
              </a:p>
            </c:rich>
          </c:tx>
          <c:layout>
            <c:manualLayout>
              <c:xMode val="edge"/>
              <c:yMode val="edge"/>
              <c:x val="1.4961435035344511E-2"/>
              <c:y val="0.12576875014111136"/>
            </c:manualLayout>
          </c:layout>
          <c:overlay val="0"/>
        </c:title>
        <c:numFmt formatCode="&quot;£&quot;#,##0_);[Red]\(&quot;£&quot;#,##0\)" sourceLinked="0"/>
        <c:majorTickMark val="out"/>
        <c:minorTickMark val="none"/>
        <c:tickLblPos val="nextTo"/>
        <c:txPr>
          <a:bodyPr/>
          <a:lstStyle/>
          <a:p>
            <a:pPr>
              <a:defRPr sz="900"/>
            </a:pPr>
            <a:endParaRPr lang="en-US"/>
          </a:p>
        </c:txPr>
        <c:crossAx val="94793728"/>
        <c:crosses val="autoZero"/>
        <c:crossBetween val="between"/>
      </c:valAx>
      <c:valAx>
        <c:axId val="94797184"/>
        <c:scaling>
          <c:orientation val="minMax"/>
        </c:scaling>
        <c:delete val="0"/>
        <c:axPos val="r"/>
        <c:title>
          <c:tx>
            <c:rich>
              <a:bodyPr rot="-5400000" vert="horz"/>
              <a:lstStyle/>
              <a:p>
                <a:pPr>
                  <a:defRPr sz="1600"/>
                </a:pPr>
                <a:r>
                  <a:rPr lang="en-US" sz="1600"/>
                  <a:t>Net Monthly Cash Assets</a:t>
                </a:r>
              </a:p>
            </c:rich>
          </c:tx>
          <c:layout>
            <c:manualLayout>
              <c:xMode val="edge"/>
              <c:yMode val="edge"/>
              <c:x val="0.94377037226174942"/>
              <c:y val="0.19520118307763137"/>
            </c:manualLayout>
          </c:layout>
          <c:overlay val="0"/>
        </c:title>
        <c:numFmt formatCode="&quot;£&quot;#,##0_);[Red]\(&quot;£&quot;#,##0\)" sourceLinked="0"/>
        <c:majorTickMark val="out"/>
        <c:minorTickMark val="none"/>
        <c:tickLblPos val="nextTo"/>
        <c:txPr>
          <a:bodyPr/>
          <a:lstStyle/>
          <a:p>
            <a:pPr>
              <a:defRPr sz="1000"/>
            </a:pPr>
            <a:endParaRPr lang="en-US"/>
          </a:p>
        </c:txPr>
        <c:crossAx val="94799360"/>
        <c:crosses val="max"/>
        <c:crossBetween val="between"/>
      </c:valAx>
      <c:dateAx>
        <c:axId val="94799360"/>
        <c:scaling>
          <c:orientation val="minMax"/>
        </c:scaling>
        <c:delete val="1"/>
        <c:axPos val="b"/>
        <c:numFmt formatCode="mmm\-yy" sourceLinked="1"/>
        <c:majorTickMark val="out"/>
        <c:minorTickMark val="none"/>
        <c:tickLblPos val="nextTo"/>
        <c:crossAx val="94797184"/>
        <c:crosses val="autoZero"/>
        <c:auto val="1"/>
        <c:lblOffset val="100"/>
        <c:baseTimeUnit val="months"/>
      </c:dateAx>
    </c:plotArea>
    <c:legend>
      <c:legendPos val="b"/>
      <c:layout>
        <c:manualLayout>
          <c:xMode val="edge"/>
          <c:yMode val="edge"/>
          <c:x val="4.7786239834774744E-2"/>
          <c:y val="0.90617902297762809"/>
          <c:w val="0.87609822886312438"/>
          <c:h val="8.8190656086112401E-2"/>
        </c:manualLayout>
      </c:layout>
      <c:overlay val="0"/>
      <c:txPr>
        <a:bodyPr/>
        <a:lstStyle/>
        <a:p>
          <a:pPr>
            <a:defRPr sz="1200"/>
          </a:pPr>
          <a:endParaRPr lang="en-US"/>
        </a:p>
      </c:txPr>
    </c:legend>
    <c:plotVisOnly val="1"/>
    <c:dispBlanksAs val="gap"/>
    <c:showDLblsOverMax val="0"/>
  </c:chart>
  <c:spPr>
    <a:ln w="31750">
      <a:solidFill>
        <a:schemeClr val="tx1"/>
      </a:solid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1554953</xdr:colOff>
      <xdr:row>12</xdr:row>
      <xdr:rowOff>771525</xdr:rowOff>
    </xdr:from>
    <xdr:to>
      <xdr:col>0</xdr:col>
      <xdr:colOff>4288628</xdr:colOff>
      <xdr:row>14</xdr:row>
      <xdr:rowOff>152400</xdr:rowOff>
    </xdr:to>
    <xdr:pic>
      <xdr:nvPicPr>
        <xdr:cNvPr id="1115" name="Picture 1">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4953" y="5438775"/>
          <a:ext cx="2733675" cy="65484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114301</xdr:rowOff>
    </xdr:from>
    <xdr:to>
      <xdr:col>2</xdr:col>
      <xdr:colOff>346710</xdr:colOff>
      <xdr:row>0</xdr:row>
      <xdr:rowOff>1085851</xdr:rowOff>
    </xdr:to>
    <xdr:pic>
      <xdr:nvPicPr>
        <xdr:cNvPr id="2" name="Picture 1">
          <a:extLst>
            <a:ext uri="{FF2B5EF4-FFF2-40B4-BE49-F238E27FC236}">
              <a16:creationId xmlns:a16="http://schemas.microsoft.com/office/drawing/2014/main" id="{FAFC0547-3BCB-4A08-92B5-95D1F98DD9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14301"/>
          <a:ext cx="6299835" cy="971550"/>
        </a:xfrm>
        <a:prstGeom prst="rect">
          <a:avLst/>
        </a:prstGeom>
      </xdr:spPr>
    </xdr:pic>
    <xdr:clientData/>
  </xdr:twoCellAnchor>
  <xdr:twoCellAnchor>
    <xdr:from>
      <xdr:col>1</xdr:col>
      <xdr:colOff>5591175</xdr:colOff>
      <xdr:row>1</xdr:row>
      <xdr:rowOff>9524</xdr:rowOff>
    </xdr:from>
    <xdr:to>
      <xdr:col>1</xdr:col>
      <xdr:colOff>6293885</xdr:colOff>
      <xdr:row>2</xdr:row>
      <xdr:rowOff>52274</xdr:rowOff>
    </xdr:to>
    <xdr:pic>
      <xdr:nvPicPr>
        <xdr:cNvPr id="3" name="Picture 10">
          <a:extLst>
            <a:ext uri="{FF2B5EF4-FFF2-40B4-BE49-F238E27FC236}">
              <a16:creationId xmlns:a16="http://schemas.microsoft.com/office/drawing/2014/main" id="{0B396058-3F42-45E4-8E49-7FEB9287D6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7425" y="1276349"/>
          <a:ext cx="0" cy="9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133350</xdr:colOff>
      <xdr:row>1</xdr:row>
      <xdr:rowOff>9524</xdr:rowOff>
    </xdr:from>
    <xdr:to>
      <xdr:col>1</xdr:col>
      <xdr:colOff>359810</xdr:colOff>
      <xdr:row>2</xdr:row>
      <xdr:rowOff>52274</xdr:rowOff>
    </xdr:to>
    <xdr:pic>
      <xdr:nvPicPr>
        <xdr:cNvPr id="4" name="Picture 10">
          <a:extLst>
            <a:ext uri="{FF2B5EF4-FFF2-40B4-BE49-F238E27FC236}">
              <a16:creationId xmlns:a16="http://schemas.microsoft.com/office/drawing/2014/main" id="{0EEB782B-078D-439B-BF3F-3353A5FDE2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33350" y="1276349"/>
          <a:ext cx="702710" cy="9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5248275</xdr:colOff>
      <xdr:row>1</xdr:row>
      <xdr:rowOff>19049</xdr:rowOff>
    </xdr:from>
    <xdr:to>
      <xdr:col>2</xdr:col>
      <xdr:colOff>359810</xdr:colOff>
      <xdr:row>2</xdr:row>
      <xdr:rowOff>61799</xdr:rowOff>
    </xdr:to>
    <xdr:pic>
      <xdr:nvPicPr>
        <xdr:cNvPr id="5" name="Picture 10">
          <a:extLst>
            <a:ext uri="{FF2B5EF4-FFF2-40B4-BE49-F238E27FC236}">
              <a16:creationId xmlns:a16="http://schemas.microsoft.com/office/drawing/2014/main" id="{4450E18B-49C2-427A-9A91-F990F3328D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24525" y="1285874"/>
          <a:ext cx="702710" cy="9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1790700</xdr:colOff>
      <xdr:row>10</xdr:row>
      <xdr:rowOff>28575</xdr:rowOff>
    </xdr:from>
    <xdr:to>
      <xdr:col>1</xdr:col>
      <xdr:colOff>3829050</xdr:colOff>
      <xdr:row>10</xdr:row>
      <xdr:rowOff>742950</xdr:rowOff>
    </xdr:to>
    <xdr:pic>
      <xdr:nvPicPr>
        <xdr:cNvPr id="6" name="Picture 13" descr="Image result for creative commons by-nc-sa">
          <a:extLst>
            <a:ext uri="{FF2B5EF4-FFF2-40B4-BE49-F238E27FC236}">
              <a16:creationId xmlns:a16="http://schemas.microsoft.com/office/drawing/2014/main" id="{55B2FA2A-6B7B-45A1-A339-A73BADF258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6950" y="6934200"/>
          <a:ext cx="20383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9524</xdr:rowOff>
    </xdr:from>
    <xdr:to>
      <xdr:col>15</xdr:col>
      <xdr:colOff>0</xdr:colOff>
      <xdr:row>41</xdr:row>
      <xdr:rowOff>137160</xdr:rowOff>
    </xdr:to>
    <xdr:graphicFrame macro="">
      <xdr:nvGraphicFramePr>
        <xdr:cNvPr id="2" name="Chart 1">
          <a:extLst>
            <a:ext uri="{FF2B5EF4-FFF2-40B4-BE49-F238E27FC236}">
              <a16:creationId xmlns:a16="http://schemas.microsoft.com/office/drawing/2014/main" id="{852AB352-328E-4DE3-9A1F-C7D076C5C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SfSC@smallcharitysupport.uk?subject=Request%20Permission%20to%20Use%20Simple%20Accounts%20Spreadshe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selection activeCell="A2" sqref="A2"/>
    </sheetView>
  </sheetViews>
  <sheetFormatPr defaultColWidth="8.88671875" defaultRowHeight="12.75" customHeight="1" x14ac:dyDescent="0.25"/>
  <cols>
    <col min="1" max="1" width="87.109375" style="1" customWidth="1"/>
    <col min="2" max="2" width="2.44140625" style="1" customWidth="1"/>
    <col min="3" max="16384" width="8.88671875" style="1"/>
  </cols>
  <sheetData>
    <row r="1" spans="1:13" ht="14.1" customHeight="1" x14ac:dyDescent="0.25">
      <c r="A1" s="2"/>
      <c r="B1" s="964"/>
    </row>
    <row r="2" spans="1:13" ht="28.2" x14ac:dyDescent="0.5">
      <c r="A2" s="962" t="s">
        <v>333</v>
      </c>
      <c r="B2" s="964"/>
    </row>
    <row r="3" spans="1:13" ht="20.399999999999999" x14ac:dyDescent="0.35">
      <c r="A3" s="963" t="s">
        <v>0</v>
      </c>
      <c r="B3" s="964"/>
    </row>
    <row r="4" spans="1:13" ht="13.2" x14ac:dyDescent="0.25">
      <c r="A4" s="3"/>
      <c r="B4" s="964"/>
    </row>
    <row r="5" spans="1:13" ht="15.6" x14ac:dyDescent="0.3">
      <c r="A5" s="4"/>
      <c r="B5" s="964"/>
    </row>
    <row r="6" spans="1:13" s="966" customFormat="1" ht="85.2" customHeight="1" x14ac:dyDescent="0.7">
      <c r="A6" s="5" t="s">
        <v>355</v>
      </c>
      <c r="B6" s="965"/>
      <c r="D6" s="1285" t="s">
        <v>1</v>
      </c>
      <c r="E6" s="1285"/>
    </row>
    <row r="7" spans="1:13" ht="14.1" customHeight="1" x14ac:dyDescent="0.25">
      <c r="A7" s="27" t="s">
        <v>179</v>
      </c>
      <c r="B7" s="964"/>
      <c r="M7" s="7"/>
    </row>
    <row r="8" spans="1:13" ht="56.7" customHeight="1" x14ac:dyDescent="0.25">
      <c r="A8" s="3"/>
      <c r="B8" s="964"/>
    </row>
    <row r="9" spans="1:13" s="969" customFormat="1" ht="33.9" customHeight="1" x14ac:dyDescent="0.5">
      <c r="A9" s="967" t="s">
        <v>352</v>
      </c>
      <c r="B9" s="968"/>
    </row>
    <row r="10" spans="1:13" s="969" customFormat="1" ht="33.9" customHeight="1" x14ac:dyDescent="0.5">
      <c r="A10" s="967" t="s">
        <v>2</v>
      </c>
      <c r="B10" s="968"/>
    </row>
    <row r="11" spans="1:13" s="971" customFormat="1" ht="42.6" customHeight="1" x14ac:dyDescent="0.5">
      <c r="A11" s="6">
        <v>45291</v>
      </c>
      <c r="B11" s="970"/>
      <c r="D11" s="1285" t="s">
        <v>3</v>
      </c>
      <c r="E11" s="1285"/>
    </row>
    <row r="12" spans="1:13" ht="14.1" customHeight="1" x14ac:dyDescent="0.25">
      <c r="A12" s="697"/>
      <c r="B12" s="964"/>
    </row>
    <row r="13" spans="1:13" ht="87" customHeight="1" x14ac:dyDescent="0.25">
      <c r="A13" s="3"/>
      <c r="B13" s="964"/>
      <c r="D13" s="1286" t="s">
        <v>4</v>
      </c>
      <c r="E13" s="1286"/>
    </row>
    <row r="14" spans="1:13" ht="14.1" customHeight="1" x14ac:dyDescent="0.25">
      <c r="A14" s="3"/>
      <c r="B14" s="964"/>
    </row>
    <row r="15" spans="1:13" ht="14.1" customHeight="1" x14ac:dyDescent="0.25">
      <c r="A15" s="3"/>
      <c r="B15" s="964"/>
    </row>
    <row r="16" spans="1:13" ht="12.75" customHeight="1" x14ac:dyDescent="0.25">
      <c r="A16" s="697" t="s">
        <v>356</v>
      </c>
      <c r="B16" s="964"/>
    </row>
    <row r="17" spans="1:2" ht="12.75" customHeight="1" x14ac:dyDescent="0.25">
      <c r="A17" s="3" t="s">
        <v>5</v>
      </c>
      <c r="B17" s="964"/>
    </row>
    <row r="18" spans="1:2" ht="12.75" customHeight="1" x14ac:dyDescent="0.25">
      <c r="A18" s="3"/>
      <c r="B18" s="964"/>
    </row>
    <row r="19" spans="1:2" ht="12.75" customHeight="1" x14ac:dyDescent="0.25">
      <c r="A19" s="3" t="s">
        <v>6</v>
      </c>
      <c r="B19" s="964"/>
    </row>
    <row r="20" spans="1:2" ht="12.75" customHeight="1" x14ac:dyDescent="0.25">
      <c r="A20" s="3" t="s">
        <v>7</v>
      </c>
      <c r="B20" s="964"/>
    </row>
    <row r="21" spans="1:2" ht="12.75" customHeight="1" x14ac:dyDescent="0.25">
      <c r="A21" s="3" t="s">
        <v>8</v>
      </c>
      <c r="B21" s="964"/>
    </row>
    <row r="22" spans="1:2" ht="12.75" customHeight="1" x14ac:dyDescent="0.25">
      <c r="A22" s="972" t="s">
        <v>81</v>
      </c>
      <c r="B22" s="964"/>
    </row>
    <row r="23" spans="1:2" ht="12.75" customHeight="1" x14ac:dyDescent="0.25">
      <c r="A23" s="3"/>
      <c r="B23" s="964"/>
    </row>
    <row r="24" spans="1:2" ht="12.75" customHeight="1" x14ac:dyDescent="0.25">
      <c r="A24" s="3" t="s">
        <v>9</v>
      </c>
      <c r="B24" s="964"/>
    </row>
    <row r="25" spans="1:2" ht="12.75" customHeight="1" x14ac:dyDescent="0.25">
      <c r="A25" s="3" t="s">
        <v>10</v>
      </c>
      <c r="B25" s="964"/>
    </row>
    <row r="26" spans="1:2" ht="12.75" customHeight="1" x14ac:dyDescent="0.25">
      <c r="A26" s="3" t="s">
        <v>11</v>
      </c>
      <c r="B26" s="964"/>
    </row>
    <row r="27" spans="1:2" ht="12.75" customHeight="1" x14ac:dyDescent="0.25">
      <c r="A27" s="3" t="s">
        <v>12</v>
      </c>
      <c r="B27" s="964"/>
    </row>
    <row r="28" spans="1:2" ht="12.75" customHeight="1" thickBot="1" x14ac:dyDescent="0.3">
      <c r="A28" s="973" t="s">
        <v>423</v>
      </c>
      <c r="B28" s="974"/>
    </row>
    <row r="29" spans="1:2" ht="12.75" customHeight="1" thickTop="1" x14ac:dyDescent="0.25"/>
    <row r="33" spans="1:5" ht="12.75" customHeight="1" thickBot="1" x14ac:dyDescent="0.3"/>
    <row r="34" spans="1:5" ht="12.75" customHeight="1" thickTop="1" x14ac:dyDescent="0.25">
      <c r="A34" s="1" t="s">
        <v>13</v>
      </c>
      <c r="D34" s="1287" t="s">
        <v>14</v>
      </c>
      <c r="E34" s="1287"/>
    </row>
    <row r="35" spans="1:5" ht="12.75" customHeight="1" x14ac:dyDescent="0.25">
      <c r="A35" s="975">
        <f>DATE(YEAR(FYEDate)-1,MONTH(FYEDate),DAY(FYEDate))+1</f>
        <v>44927</v>
      </c>
      <c r="D35" s="1288"/>
      <c r="E35" s="1288"/>
    </row>
    <row r="36" spans="1:5" ht="12.75" customHeight="1" x14ac:dyDescent="0.25">
      <c r="D36" s="1288"/>
      <c r="E36" s="1288"/>
    </row>
    <row r="37" spans="1:5" ht="12.75" customHeight="1" x14ac:dyDescent="0.25">
      <c r="A37" s="7" t="s">
        <v>87</v>
      </c>
      <c r="D37" s="1288"/>
      <c r="E37" s="1288"/>
    </row>
    <row r="38" spans="1:5" ht="12.75" customHeight="1" x14ac:dyDescent="0.25">
      <c r="A38" s="1" t="str">
        <f>TEXT(A35,"mmm'yy")&amp;"-"&amp;TEXT(A11,"mmm'yy")</f>
        <v>Jan'23-Dec'23</v>
      </c>
      <c r="D38" s="1288"/>
      <c r="E38" s="1288"/>
    </row>
    <row r="39" spans="1:5" ht="12.75" customHeight="1" x14ac:dyDescent="0.25">
      <c r="D39" s="1288"/>
      <c r="E39" s="1288"/>
    </row>
    <row r="40" spans="1:5" ht="12.75" customHeight="1" x14ac:dyDescent="0.25">
      <c r="A40" s="1" t="s">
        <v>424</v>
      </c>
      <c r="D40" s="1288"/>
      <c r="E40" s="1288"/>
    </row>
    <row r="41" spans="1:5" ht="12.75" customHeight="1" x14ac:dyDescent="0.25">
      <c r="A41" s="1" t="s">
        <v>246</v>
      </c>
      <c r="D41" s="1288"/>
      <c r="E41" s="1288"/>
    </row>
    <row r="42" spans="1:5" ht="12.75" customHeight="1" x14ac:dyDescent="0.25">
      <c r="A42" s="975">
        <v>45222</v>
      </c>
      <c r="D42" s="1288"/>
      <c r="E42" s="1288"/>
    </row>
    <row r="43" spans="1:5" ht="12.75" customHeight="1" x14ac:dyDescent="0.25">
      <c r="A43" s="7" t="s">
        <v>425</v>
      </c>
    </row>
    <row r="44" spans="1:5" ht="12.75" customHeight="1" x14ac:dyDescent="0.25">
      <c r="A44" s="976" t="s">
        <v>359</v>
      </c>
    </row>
    <row r="45" spans="1:5" ht="12.75" customHeight="1" x14ac:dyDescent="0.25">
      <c r="A45" s="1" t="s">
        <v>426</v>
      </c>
    </row>
    <row r="47" spans="1:5" ht="12.75" customHeight="1" x14ac:dyDescent="0.25">
      <c r="A47" s="975"/>
    </row>
    <row r="48" spans="1:5" ht="12.75" customHeight="1" x14ac:dyDescent="0.25">
      <c r="A48" s="7"/>
    </row>
    <row r="49" spans="1:1" ht="12.75" customHeight="1" x14ac:dyDescent="0.25">
      <c r="A49" s="975"/>
    </row>
    <row r="52" spans="1:1" ht="12.75" customHeight="1" x14ac:dyDescent="0.25">
      <c r="A52" s="975"/>
    </row>
  </sheetData>
  <sheetProtection algorithmName="SHA-512" hashValue="LouOF8it/meKaUvgv5CaPicWVKy11KbZAqexXgFRn/ShQ1cNb4yR3+5EEx3sNXU0Zw9FR+XUgO9RAjvVcc4LBw==" saltValue="yhc2P/E+hlQUIWzB5cr6GQ==" spinCount="100000" sheet="1" objects="1" scenarios="1" selectLockedCells="1"/>
  <mergeCells count="4">
    <mergeCell ref="D6:E6"/>
    <mergeCell ref="D11:E11"/>
    <mergeCell ref="D13:E13"/>
    <mergeCell ref="D34:E42"/>
  </mergeCells>
  <hyperlinks>
    <hyperlink ref="A22" r:id="rId1" display="Please write to SASfSC@smallcharitysupport.org" xr:uid="{00000000-0004-0000-0000-000000000000}"/>
  </hyperlinks>
  <pageMargins left="0.74791666666666667" right="0.74791666666666667" top="0.98402777777777772" bottom="0.98402777777777772" header="0.51180555555555551" footer="0.51180555555555551"/>
  <pageSetup paperSize="9" scale="99" firstPageNumber="0"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88F5D-B430-48A7-9A72-36321C3B5954}">
  <dimension ref="A1:P44"/>
  <sheetViews>
    <sheetView workbookViewId="0">
      <selection activeCell="O1" sqref="O1"/>
    </sheetView>
  </sheetViews>
  <sheetFormatPr defaultRowHeight="13.2" x14ac:dyDescent="0.25"/>
  <cols>
    <col min="1" max="1" width="28.33203125" customWidth="1"/>
    <col min="2" max="7" width="11.33203125" style="40" customWidth="1"/>
    <col min="8" max="13" width="11.33203125" customWidth="1"/>
  </cols>
  <sheetData>
    <row r="1" spans="1:16" ht="18" thickTop="1" x14ac:dyDescent="0.3">
      <c r="A1" s="845" t="str">
        <f>CharityName</f>
        <v>Name of Charity</v>
      </c>
      <c r="B1" s="846"/>
      <c r="C1" s="846"/>
      <c r="D1" s="846"/>
      <c r="E1" s="847"/>
      <c r="F1" s="848"/>
      <c r="G1" s="848"/>
      <c r="H1" s="849"/>
      <c r="I1" s="850"/>
      <c r="J1" s="850"/>
      <c r="K1" s="850"/>
      <c r="L1" s="850"/>
      <c r="M1" s="851" t="str">
        <f>"Restricted Funds Report at: "&amp;TEXT(ReportDate,"dd-mmm-yy")</f>
        <v>Restricted Funds Report at: 31-Dec-23</v>
      </c>
      <c r="N1" s="852"/>
      <c r="O1" s="40"/>
      <c r="P1" s="40"/>
    </row>
    <row r="2" spans="1:16" s="859" customFormat="1" ht="24.75" customHeight="1" x14ac:dyDescent="0.25">
      <c r="A2" s="853" t="s">
        <v>24</v>
      </c>
      <c r="B2" s="854" t="s">
        <v>51</v>
      </c>
      <c r="C2" s="855" t="s">
        <v>95</v>
      </c>
      <c r="D2" s="856" t="str">
        <f>Funds!A42</f>
        <v>RF-Rename or Hide</v>
      </c>
      <c r="E2" s="856" t="str">
        <f>Funds!A43</f>
        <v>RF-Rename or Hide</v>
      </c>
      <c r="F2" s="856" t="str">
        <f>Funds!A44</f>
        <v>RF-Rename or Hide</v>
      </c>
      <c r="G2" s="856" t="str">
        <f>Funds!A45</f>
        <v>RF-Rename or Hide</v>
      </c>
      <c r="H2" s="857" t="str">
        <f>Funds!A46</f>
        <v>RF-Rename or Hide</v>
      </c>
      <c r="I2" s="857" t="str">
        <f>Funds!A47</f>
        <v>RF-Rename or Hide</v>
      </c>
      <c r="J2" s="857" t="str">
        <f>Funds!A48</f>
        <v>RF-Rename or Hide</v>
      </c>
      <c r="K2" s="857" t="str">
        <f>Funds!A49</f>
        <v>RF-Rename or Hide</v>
      </c>
      <c r="L2" s="857" t="str">
        <f>Funds!A50</f>
        <v>RF-Rename or Hide</v>
      </c>
      <c r="M2" s="858" t="str">
        <f>Funds!A51</f>
        <v>RF-Other</v>
      </c>
    </row>
    <row r="3" spans="1:16" s="866" customFormat="1" ht="18.75" customHeight="1" x14ac:dyDescent="0.25">
      <c r="A3" s="860" t="s">
        <v>248</v>
      </c>
      <c r="B3" s="861"/>
      <c r="C3" s="862"/>
      <c r="D3" s="863"/>
      <c r="E3" s="863"/>
      <c r="F3" s="863"/>
      <c r="G3" s="863"/>
      <c r="H3" s="864"/>
      <c r="I3" s="864"/>
      <c r="J3" s="864"/>
      <c r="K3" s="864"/>
      <c r="L3" s="864"/>
      <c r="M3" s="865"/>
    </row>
    <row r="4" spans="1:16" x14ac:dyDescent="0.25">
      <c r="A4" s="265" t="str">
        <f>Categories!A62</f>
        <v>_R4R-Rename or Hide</v>
      </c>
      <c r="B4" s="867">
        <f>SUM(C4:M4)</f>
        <v>0</v>
      </c>
      <c r="C4" s="868">
        <f>SUMIFS(Acc1Amnt,Acc1Date,"&lt;="&amp;ReportDate,Acc1Catgs,$A4,Acc1Fund,"")+SUMIFS(Acc2Amnt,Acc2Date,"&lt;="&amp;ReportDate,Acc2Catgs,$A4,Acc2Fund,"")+SUMIFS(Acc3Amnt,Acc3Date,"&lt;="&amp;ReportDate,Acc3Catgs,$A4,Acc3Fund,"")+SUMIFS(Acc4Amnt,Acc4Date,"&lt;="&amp;ReportDate,Acc4Catgs,$A4,Acc4Fund,"")</f>
        <v>0</v>
      </c>
      <c r="D4" s="869">
        <f>SUMIFS(Acc1Amnt,Acc1Date,"&lt;="&amp;ReportDate,Acc1Catgs,$A4,Acc1Fund,D$2)+SUMIFS(Acc2Amnt,Acc2Date,"&lt;="&amp;ReportDate,Acc2Catgs,$A4,Acc2Fund,D$2)+SUMIFS(Acc3Amnt,Acc3Date,"&lt;="&amp;ReportDate,Acc3Catgs,$A4,Acc3Fund,D$2)+SUMIFS(Acc4Amnt,Acc4Date,"&lt;="&amp;ReportDate,Acc4Catgs,$A4,Acc4Fund,D$2)</f>
        <v>0</v>
      </c>
      <c r="E4" s="869">
        <f t="shared" ref="E4:M19" si="0">SUMIFS(Acc1Amnt,Acc1Date,"&lt;="&amp;ReportDate,Acc1Catgs,$A4,Acc1Fund,E$2)</f>
        <v>0</v>
      </c>
      <c r="F4" s="869">
        <f t="shared" si="0"/>
        <v>0</v>
      </c>
      <c r="G4" s="869">
        <f t="shared" si="0"/>
        <v>0</v>
      </c>
      <c r="H4" s="869">
        <f t="shared" si="0"/>
        <v>0</v>
      </c>
      <c r="I4" s="869">
        <f t="shared" si="0"/>
        <v>0</v>
      </c>
      <c r="J4" s="869">
        <f t="shared" si="0"/>
        <v>0</v>
      </c>
      <c r="K4" s="869">
        <f t="shared" si="0"/>
        <v>0</v>
      </c>
      <c r="L4" s="869">
        <f t="shared" si="0"/>
        <v>0</v>
      </c>
      <c r="M4" s="870">
        <f t="shared" si="0"/>
        <v>0</v>
      </c>
    </row>
    <row r="5" spans="1:16" x14ac:dyDescent="0.25">
      <c r="A5" s="265" t="str">
        <f>Categories!A63</f>
        <v>_R4R-Rename or Hide</v>
      </c>
      <c r="B5" s="867">
        <f>SUM(C5:M5)</f>
        <v>0</v>
      </c>
      <c r="C5" s="868">
        <f t="shared" ref="C5:C19" si="1">SUMIFS(Acc1Amnt,Acc1Date,"&lt;="&amp;ReportDate,Acc1Catgs,$A5,Acc1Fund,"")</f>
        <v>0</v>
      </c>
      <c r="D5" s="869">
        <f t="shared" ref="D5:D19" si="2">SUMIFS(Acc1Amnt,Acc1Date,"&lt;="&amp;ReportDate,Acc1Catgs,$A5,Acc1Fund,D$2)</f>
        <v>0</v>
      </c>
      <c r="E5" s="869">
        <f t="shared" si="0"/>
        <v>0</v>
      </c>
      <c r="F5" s="869">
        <f t="shared" si="0"/>
        <v>0</v>
      </c>
      <c r="G5" s="869">
        <f t="shared" si="0"/>
        <v>0</v>
      </c>
      <c r="H5" s="869">
        <f t="shared" si="0"/>
        <v>0</v>
      </c>
      <c r="I5" s="869">
        <f t="shared" si="0"/>
        <v>0</v>
      </c>
      <c r="J5" s="869">
        <f t="shared" si="0"/>
        <v>0</v>
      </c>
      <c r="K5" s="869">
        <f t="shared" si="0"/>
        <v>0</v>
      </c>
      <c r="L5" s="869">
        <f t="shared" si="0"/>
        <v>0</v>
      </c>
      <c r="M5" s="870">
        <f t="shared" si="0"/>
        <v>0</v>
      </c>
    </row>
    <row r="6" spans="1:16" x14ac:dyDescent="0.25">
      <c r="A6" s="265" t="str">
        <f>Categories!A64</f>
        <v>_R4R-Rename or Hide</v>
      </c>
      <c r="B6" s="867">
        <f t="shared" ref="B6" si="3">SUM(C6:M6)</f>
        <v>0</v>
      </c>
      <c r="C6" s="868">
        <f t="shared" si="1"/>
        <v>0</v>
      </c>
      <c r="D6" s="869">
        <f t="shared" si="2"/>
        <v>0</v>
      </c>
      <c r="E6" s="869">
        <f t="shared" si="0"/>
        <v>0</v>
      </c>
      <c r="F6" s="869">
        <f t="shared" si="0"/>
        <v>0</v>
      </c>
      <c r="G6" s="869">
        <f t="shared" si="0"/>
        <v>0</v>
      </c>
      <c r="H6" s="869">
        <f t="shared" si="0"/>
        <v>0</v>
      </c>
      <c r="I6" s="869">
        <f t="shared" si="0"/>
        <v>0</v>
      </c>
      <c r="J6" s="869">
        <f t="shared" si="0"/>
        <v>0</v>
      </c>
      <c r="K6" s="869">
        <f t="shared" si="0"/>
        <v>0</v>
      </c>
      <c r="L6" s="869">
        <f t="shared" si="0"/>
        <v>0</v>
      </c>
      <c r="M6" s="870">
        <f t="shared" si="0"/>
        <v>0</v>
      </c>
    </row>
    <row r="7" spans="1:16" x14ac:dyDescent="0.25">
      <c r="A7" s="265" t="str">
        <f>Categories!A65</f>
        <v>_R4R-Rename or Hide</v>
      </c>
      <c r="B7" s="867">
        <f t="shared" ref="B7:B18" si="4">SUM(C7:M7)</f>
        <v>0</v>
      </c>
      <c r="C7" s="868">
        <f t="shared" si="1"/>
        <v>0</v>
      </c>
      <c r="D7" s="869">
        <f t="shared" si="2"/>
        <v>0</v>
      </c>
      <c r="E7" s="869">
        <f t="shared" si="0"/>
        <v>0</v>
      </c>
      <c r="F7" s="869">
        <f t="shared" si="0"/>
        <v>0</v>
      </c>
      <c r="G7" s="869">
        <f t="shared" si="0"/>
        <v>0</v>
      </c>
      <c r="H7" s="869">
        <f t="shared" si="0"/>
        <v>0</v>
      </c>
      <c r="I7" s="869">
        <f t="shared" si="0"/>
        <v>0</v>
      </c>
      <c r="J7" s="869">
        <f t="shared" si="0"/>
        <v>0</v>
      </c>
      <c r="K7" s="869">
        <f t="shared" si="0"/>
        <v>0</v>
      </c>
      <c r="L7" s="869">
        <f t="shared" si="0"/>
        <v>0</v>
      </c>
      <c r="M7" s="870">
        <f t="shared" si="0"/>
        <v>0</v>
      </c>
    </row>
    <row r="8" spans="1:16" x14ac:dyDescent="0.25">
      <c r="A8" s="265" t="str">
        <f>Categories!A66</f>
        <v>_R4R-Rename or Hide</v>
      </c>
      <c r="B8" s="867">
        <f t="shared" si="4"/>
        <v>0</v>
      </c>
      <c r="C8" s="868">
        <f t="shared" si="1"/>
        <v>0</v>
      </c>
      <c r="D8" s="869">
        <f t="shared" si="2"/>
        <v>0</v>
      </c>
      <c r="E8" s="869">
        <f t="shared" si="0"/>
        <v>0</v>
      </c>
      <c r="F8" s="869">
        <f t="shared" si="0"/>
        <v>0</v>
      </c>
      <c r="G8" s="869">
        <f t="shared" si="0"/>
        <v>0</v>
      </c>
      <c r="H8" s="869">
        <f t="shared" si="0"/>
        <v>0</v>
      </c>
      <c r="I8" s="869">
        <f t="shared" si="0"/>
        <v>0</v>
      </c>
      <c r="J8" s="869">
        <f t="shared" si="0"/>
        <v>0</v>
      </c>
      <c r="K8" s="869">
        <f t="shared" si="0"/>
        <v>0</v>
      </c>
      <c r="L8" s="869">
        <f t="shared" si="0"/>
        <v>0</v>
      </c>
      <c r="M8" s="870">
        <f t="shared" si="0"/>
        <v>0</v>
      </c>
    </row>
    <row r="9" spans="1:16" x14ac:dyDescent="0.25">
      <c r="A9" s="265" t="str">
        <f>Categories!A67</f>
        <v>_R4R-Rename or Hide</v>
      </c>
      <c r="B9" s="867">
        <f t="shared" si="4"/>
        <v>0</v>
      </c>
      <c r="C9" s="868">
        <f t="shared" si="1"/>
        <v>0</v>
      </c>
      <c r="D9" s="869">
        <f t="shared" si="2"/>
        <v>0</v>
      </c>
      <c r="E9" s="869">
        <f t="shared" si="0"/>
        <v>0</v>
      </c>
      <c r="F9" s="869">
        <f t="shared" si="0"/>
        <v>0</v>
      </c>
      <c r="G9" s="869">
        <f t="shared" si="0"/>
        <v>0</v>
      </c>
      <c r="H9" s="869">
        <f t="shared" si="0"/>
        <v>0</v>
      </c>
      <c r="I9" s="869">
        <f t="shared" si="0"/>
        <v>0</v>
      </c>
      <c r="J9" s="869">
        <f t="shared" si="0"/>
        <v>0</v>
      </c>
      <c r="K9" s="869">
        <f t="shared" si="0"/>
        <v>0</v>
      </c>
      <c r="L9" s="869">
        <f t="shared" si="0"/>
        <v>0</v>
      </c>
      <c r="M9" s="870">
        <f t="shared" si="0"/>
        <v>0</v>
      </c>
    </row>
    <row r="10" spans="1:16" x14ac:dyDescent="0.25">
      <c r="A10" s="265" t="str">
        <f>Categories!A68</f>
        <v>_R4R-Rename or Hide</v>
      </c>
      <c r="B10" s="867">
        <f t="shared" si="4"/>
        <v>0</v>
      </c>
      <c r="C10" s="868">
        <f t="shared" si="1"/>
        <v>0</v>
      </c>
      <c r="D10" s="869">
        <f t="shared" si="2"/>
        <v>0</v>
      </c>
      <c r="E10" s="869">
        <f t="shared" si="0"/>
        <v>0</v>
      </c>
      <c r="F10" s="869">
        <f t="shared" si="0"/>
        <v>0</v>
      </c>
      <c r="G10" s="869">
        <f t="shared" si="0"/>
        <v>0</v>
      </c>
      <c r="H10" s="869">
        <f t="shared" si="0"/>
        <v>0</v>
      </c>
      <c r="I10" s="869">
        <f t="shared" si="0"/>
        <v>0</v>
      </c>
      <c r="J10" s="869">
        <f t="shared" si="0"/>
        <v>0</v>
      </c>
      <c r="K10" s="869">
        <f t="shared" si="0"/>
        <v>0</v>
      </c>
      <c r="L10" s="869">
        <f t="shared" si="0"/>
        <v>0</v>
      </c>
      <c r="M10" s="870">
        <f t="shared" si="0"/>
        <v>0</v>
      </c>
    </row>
    <row r="11" spans="1:16" x14ac:dyDescent="0.25">
      <c r="A11" s="265" t="str">
        <f>Categories!A69</f>
        <v>_R4R-Rename or Hide</v>
      </c>
      <c r="B11" s="867">
        <f t="shared" si="4"/>
        <v>0</v>
      </c>
      <c r="C11" s="868">
        <f t="shared" si="1"/>
        <v>0</v>
      </c>
      <c r="D11" s="869">
        <f t="shared" si="2"/>
        <v>0</v>
      </c>
      <c r="E11" s="869">
        <f t="shared" si="0"/>
        <v>0</v>
      </c>
      <c r="F11" s="869">
        <f t="shared" si="0"/>
        <v>0</v>
      </c>
      <c r="G11" s="869">
        <f t="shared" si="0"/>
        <v>0</v>
      </c>
      <c r="H11" s="869">
        <f t="shared" si="0"/>
        <v>0</v>
      </c>
      <c r="I11" s="869">
        <f t="shared" si="0"/>
        <v>0</v>
      </c>
      <c r="J11" s="869">
        <f t="shared" si="0"/>
        <v>0</v>
      </c>
      <c r="K11" s="869">
        <f t="shared" si="0"/>
        <v>0</v>
      </c>
      <c r="L11" s="869">
        <f t="shared" si="0"/>
        <v>0</v>
      </c>
      <c r="M11" s="870">
        <f t="shared" si="0"/>
        <v>0</v>
      </c>
    </row>
    <row r="12" spans="1:16" x14ac:dyDescent="0.25">
      <c r="A12" s="265" t="str">
        <f>Categories!A70</f>
        <v>_R4R-Rename or Hide</v>
      </c>
      <c r="B12" s="867">
        <f t="shared" si="4"/>
        <v>0</v>
      </c>
      <c r="C12" s="868">
        <f t="shared" si="1"/>
        <v>0</v>
      </c>
      <c r="D12" s="869">
        <f t="shared" si="2"/>
        <v>0</v>
      </c>
      <c r="E12" s="869">
        <f t="shared" si="0"/>
        <v>0</v>
      </c>
      <c r="F12" s="869">
        <f t="shared" si="0"/>
        <v>0</v>
      </c>
      <c r="G12" s="869">
        <f t="shared" si="0"/>
        <v>0</v>
      </c>
      <c r="H12" s="869">
        <f t="shared" si="0"/>
        <v>0</v>
      </c>
      <c r="I12" s="869">
        <f t="shared" si="0"/>
        <v>0</v>
      </c>
      <c r="J12" s="869">
        <f t="shared" si="0"/>
        <v>0</v>
      </c>
      <c r="K12" s="869">
        <f t="shared" si="0"/>
        <v>0</v>
      </c>
      <c r="L12" s="869">
        <f t="shared" si="0"/>
        <v>0</v>
      </c>
      <c r="M12" s="870">
        <f t="shared" si="0"/>
        <v>0</v>
      </c>
    </row>
    <row r="13" spans="1:16" x14ac:dyDescent="0.25">
      <c r="A13" s="265" t="str">
        <f>Categories!A71</f>
        <v>_R4R-Rename or Hide</v>
      </c>
      <c r="B13" s="867">
        <f t="shared" si="4"/>
        <v>0</v>
      </c>
      <c r="C13" s="868">
        <f t="shared" si="1"/>
        <v>0</v>
      </c>
      <c r="D13" s="869">
        <f t="shared" si="2"/>
        <v>0</v>
      </c>
      <c r="E13" s="869">
        <f t="shared" si="0"/>
        <v>0</v>
      </c>
      <c r="F13" s="869">
        <f t="shared" si="0"/>
        <v>0</v>
      </c>
      <c r="G13" s="869">
        <f t="shared" si="0"/>
        <v>0</v>
      </c>
      <c r="H13" s="869">
        <f t="shared" si="0"/>
        <v>0</v>
      </c>
      <c r="I13" s="869">
        <f t="shared" si="0"/>
        <v>0</v>
      </c>
      <c r="J13" s="869">
        <f t="shared" si="0"/>
        <v>0</v>
      </c>
      <c r="K13" s="869">
        <f t="shared" si="0"/>
        <v>0</v>
      </c>
      <c r="L13" s="869">
        <f t="shared" si="0"/>
        <v>0</v>
      </c>
      <c r="M13" s="870">
        <f t="shared" si="0"/>
        <v>0</v>
      </c>
    </row>
    <row r="14" spans="1:16" x14ac:dyDescent="0.25">
      <c r="A14" s="265" t="str">
        <f>Categories!A72</f>
        <v>_R4R-Rename or Hide</v>
      </c>
      <c r="B14" s="867">
        <f t="shared" si="4"/>
        <v>0</v>
      </c>
      <c r="C14" s="868">
        <f t="shared" si="1"/>
        <v>0</v>
      </c>
      <c r="D14" s="869">
        <f t="shared" si="2"/>
        <v>0</v>
      </c>
      <c r="E14" s="869">
        <f t="shared" si="0"/>
        <v>0</v>
      </c>
      <c r="F14" s="869">
        <f t="shared" si="0"/>
        <v>0</v>
      </c>
      <c r="G14" s="869">
        <f t="shared" si="0"/>
        <v>0</v>
      </c>
      <c r="H14" s="869">
        <f t="shared" si="0"/>
        <v>0</v>
      </c>
      <c r="I14" s="869">
        <f t="shared" si="0"/>
        <v>0</v>
      </c>
      <c r="J14" s="869">
        <f t="shared" si="0"/>
        <v>0</v>
      </c>
      <c r="K14" s="869">
        <f t="shared" si="0"/>
        <v>0</v>
      </c>
      <c r="L14" s="869">
        <f t="shared" si="0"/>
        <v>0</v>
      </c>
      <c r="M14" s="870">
        <f t="shared" si="0"/>
        <v>0</v>
      </c>
    </row>
    <row r="15" spans="1:16" x14ac:dyDescent="0.25">
      <c r="A15" s="265" t="str">
        <f>Categories!A73</f>
        <v>_R4R-Rename or Hide</v>
      </c>
      <c r="B15" s="867">
        <f t="shared" si="4"/>
        <v>0</v>
      </c>
      <c r="C15" s="868">
        <f t="shared" si="1"/>
        <v>0</v>
      </c>
      <c r="D15" s="869">
        <f t="shared" si="2"/>
        <v>0</v>
      </c>
      <c r="E15" s="869">
        <f t="shared" si="0"/>
        <v>0</v>
      </c>
      <c r="F15" s="869">
        <f t="shared" si="0"/>
        <v>0</v>
      </c>
      <c r="G15" s="869">
        <f t="shared" si="0"/>
        <v>0</v>
      </c>
      <c r="H15" s="869">
        <f t="shared" si="0"/>
        <v>0</v>
      </c>
      <c r="I15" s="869">
        <f t="shared" si="0"/>
        <v>0</v>
      </c>
      <c r="J15" s="869">
        <f t="shared" si="0"/>
        <v>0</v>
      </c>
      <c r="K15" s="869">
        <f t="shared" si="0"/>
        <v>0</v>
      </c>
      <c r="L15" s="869">
        <f t="shared" si="0"/>
        <v>0</v>
      </c>
      <c r="M15" s="870">
        <f t="shared" si="0"/>
        <v>0</v>
      </c>
    </row>
    <row r="16" spans="1:16" x14ac:dyDescent="0.25">
      <c r="A16" s="265" t="str">
        <f>Categories!A74</f>
        <v>_R4R-Rename or Hide</v>
      </c>
      <c r="B16" s="867">
        <f t="shared" si="4"/>
        <v>0</v>
      </c>
      <c r="C16" s="868">
        <f t="shared" si="1"/>
        <v>0</v>
      </c>
      <c r="D16" s="869">
        <f t="shared" si="2"/>
        <v>0</v>
      </c>
      <c r="E16" s="869">
        <f t="shared" si="0"/>
        <v>0</v>
      </c>
      <c r="F16" s="869">
        <f t="shared" si="0"/>
        <v>0</v>
      </c>
      <c r="G16" s="869">
        <f t="shared" si="0"/>
        <v>0</v>
      </c>
      <c r="H16" s="869">
        <f t="shared" si="0"/>
        <v>0</v>
      </c>
      <c r="I16" s="869">
        <f t="shared" si="0"/>
        <v>0</v>
      </c>
      <c r="J16" s="869">
        <f t="shared" si="0"/>
        <v>0</v>
      </c>
      <c r="K16" s="869">
        <f t="shared" si="0"/>
        <v>0</v>
      </c>
      <c r="L16" s="869">
        <f t="shared" si="0"/>
        <v>0</v>
      </c>
      <c r="M16" s="870">
        <f t="shared" si="0"/>
        <v>0</v>
      </c>
    </row>
    <row r="17" spans="1:14" x14ac:dyDescent="0.25">
      <c r="A17" s="265" t="str">
        <f>Categories!A75</f>
        <v>_R4R-Rename or Hide</v>
      </c>
      <c r="B17" s="867">
        <f t="shared" si="4"/>
        <v>0</v>
      </c>
      <c r="C17" s="868">
        <f t="shared" si="1"/>
        <v>0</v>
      </c>
      <c r="D17" s="869">
        <f t="shared" si="2"/>
        <v>0</v>
      </c>
      <c r="E17" s="869">
        <f t="shared" si="0"/>
        <v>0</v>
      </c>
      <c r="F17" s="869">
        <f t="shared" si="0"/>
        <v>0</v>
      </c>
      <c r="G17" s="869">
        <f t="shared" si="0"/>
        <v>0</v>
      </c>
      <c r="H17" s="869">
        <f t="shared" si="0"/>
        <v>0</v>
      </c>
      <c r="I17" s="869">
        <f t="shared" si="0"/>
        <v>0</v>
      </c>
      <c r="J17" s="869">
        <f t="shared" si="0"/>
        <v>0</v>
      </c>
      <c r="K17" s="869">
        <f t="shared" si="0"/>
        <v>0</v>
      </c>
      <c r="L17" s="869">
        <f t="shared" si="0"/>
        <v>0</v>
      </c>
      <c r="M17" s="870">
        <f t="shared" si="0"/>
        <v>0</v>
      </c>
    </row>
    <row r="18" spans="1:14" x14ac:dyDescent="0.25">
      <c r="A18" s="265" t="str">
        <f>Categories!A76</f>
        <v>_R4R-Rename or Hide</v>
      </c>
      <c r="B18" s="867">
        <f t="shared" si="4"/>
        <v>0</v>
      </c>
      <c r="C18" s="868">
        <f t="shared" si="1"/>
        <v>0</v>
      </c>
      <c r="D18" s="869">
        <f t="shared" si="2"/>
        <v>0</v>
      </c>
      <c r="E18" s="869">
        <f t="shared" si="0"/>
        <v>0</v>
      </c>
      <c r="F18" s="869">
        <f t="shared" si="0"/>
        <v>0</v>
      </c>
      <c r="G18" s="869">
        <f t="shared" si="0"/>
        <v>0</v>
      </c>
      <c r="H18" s="869">
        <f t="shared" si="0"/>
        <v>0</v>
      </c>
      <c r="I18" s="869">
        <f t="shared" si="0"/>
        <v>0</v>
      </c>
      <c r="J18" s="869">
        <f t="shared" si="0"/>
        <v>0</v>
      </c>
      <c r="K18" s="869">
        <f t="shared" si="0"/>
        <v>0</v>
      </c>
      <c r="L18" s="869">
        <f t="shared" si="0"/>
        <v>0</v>
      </c>
      <c r="M18" s="870">
        <f t="shared" si="0"/>
        <v>0</v>
      </c>
    </row>
    <row r="19" spans="1:14" x14ac:dyDescent="0.25">
      <c r="A19" s="265" t="str">
        <f>Categories!A77</f>
        <v>_R4R-Miscellaneous</v>
      </c>
      <c r="B19" s="867">
        <f>SUM(C19:M19)</f>
        <v>0</v>
      </c>
      <c r="C19" s="868">
        <f t="shared" si="1"/>
        <v>0</v>
      </c>
      <c r="D19" s="869">
        <f t="shared" si="2"/>
        <v>0</v>
      </c>
      <c r="E19" s="869">
        <f t="shared" si="0"/>
        <v>0</v>
      </c>
      <c r="F19" s="869">
        <f t="shared" si="0"/>
        <v>0</v>
      </c>
      <c r="G19" s="869">
        <f t="shared" si="0"/>
        <v>0</v>
      </c>
      <c r="H19" s="869">
        <f t="shared" si="0"/>
        <v>0</v>
      </c>
      <c r="I19" s="869">
        <f t="shared" si="0"/>
        <v>0</v>
      </c>
      <c r="J19" s="869">
        <f t="shared" si="0"/>
        <v>0</v>
      </c>
      <c r="K19" s="869">
        <f t="shared" si="0"/>
        <v>0</v>
      </c>
      <c r="L19" s="869">
        <f t="shared" si="0"/>
        <v>0</v>
      </c>
      <c r="M19" s="870">
        <f t="shared" si="0"/>
        <v>0</v>
      </c>
    </row>
    <row r="20" spans="1:14" ht="13.8" thickBot="1" x14ac:dyDescent="0.3">
      <c r="A20" s="871" t="s">
        <v>250</v>
      </c>
      <c r="B20" s="872">
        <f t="shared" ref="B20:M20" si="5">SUBTOTAL(9,B3:B19)</f>
        <v>0</v>
      </c>
      <c r="C20" s="873">
        <f t="shared" si="5"/>
        <v>0</v>
      </c>
      <c r="D20" s="874">
        <f t="shared" si="5"/>
        <v>0</v>
      </c>
      <c r="E20" s="874">
        <f t="shared" si="5"/>
        <v>0</v>
      </c>
      <c r="F20" s="874">
        <f t="shared" si="5"/>
        <v>0</v>
      </c>
      <c r="G20" s="874">
        <f t="shared" si="5"/>
        <v>0</v>
      </c>
      <c r="H20" s="874">
        <f t="shared" si="5"/>
        <v>0</v>
      </c>
      <c r="I20" s="874">
        <f t="shared" si="5"/>
        <v>0</v>
      </c>
      <c r="J20" s="874">
        <f t="shared" si="5"/>
        <v>0</v>
      </c>
      <c r="K20" s="874">
        <f t="shared" si="5"/>
        <v>0</v>
      </c>
      <c r="L20" s="874">
        <f t="shared" si="5"/>
        <v>0</v>
      </c>
      <c r="M20" s="875">
        <f t="shared" si="5"/>
        <v>0</v>
      </c>
    </row>
    <row r="21" spans="1:14" s="866" customFormat="1" ht="18.75" customHeight="1" thickTop="1" x14ac:dyDescent="0.25">
      <c r="A21" s="860" t="s">
        <v>249</v>
      </c>
      <c r="B21" s="861"/>
      <c r="C21" s="862"/>
      <c r="D21" s="863"/>
      <c r="E21" s="863"/>
      <c r="F21" s="863"/>
      <c r="G21" s="863"/>
      <c r="H21" s="864"/>
      <c r="I21" s="864"/>
      <c r="J21" s="864"/>
      <c r="K21" s="864"/>
      <c r="L21" s="864"/>
      <c r="M21" s="865"/>
    </row>
    <row r="22" spans="1:14" x14ac:dyDescent="0.25">
      <c r="A22" s="265" t="str">
        <f>Categories!A136</f>
        <v>_P3-Rename or Hide</v>
      </c>
      <c r="B22" s="867">
        <f t="shared" ref="B22" si="6">SUM(C22:M22)</f>
        <v>0</v>
      </c>
      <c r="C22" s="868">
        <f t="shared" ref="C22:C41" si="7">SUMIFS(Acc1Amnt,Acc1Date,"&lt;="&amp;ReportDate,Acc1Catgs,$A22,Acc1Fund,"")</f>
        <v>0</v>
      </c>
      <c r="D22" s="869">
        <f t="shared" ref="D22:M41" si="8">SUMIFS(Acc1Amnt,Acc1Date,"&lt;="&amp;ReportDate,Acc1Catgs,$A22,Acc1Fund,D$2)</f>
        <v>0</v>
      </c>
      <c r="E22" s="869">
        <f t="shared" si="8"/>
        <v>0</v>
      </c>
      <c r="F22" s="869">
        <f t="shared" si="8"/>
        <v>0</v>
      </c>
      <c r="G22" s="869">
        <f t="shared" si="8"/>
        <v>0</v>
      </c>
      <c r="H22" s="869">
        <f t="shared" si="8"/>
        <v>0</v>
      </c>
      <c r="I22" s="869">
        <f t="shared" si="8"/>
        <v>0</v>
      </c>
      <c r="J22" s="869">
        <f t="shared" si="8"/>
        <v>0</v>
      </c>
      <c r="K22" s="869">
        <f t="shared" si="8"/>
        <v>0</v>
      </c>
      <c r="L22" s="869">
        <f t="shared" si="8"/>
        <v>0</v>
      </c>
      <c r="M22" s="870">
        <f t="shared" si="8"/>
        <v>0</v>
      </c>
      <c r="N22" s="852"/>
    </row>
    <row r="23" spans="1:14" x14ac:dyDescent="0.25">
      <c r="A23" s="265" t="str">
        <f>Categories!A137</f>
        <v>_P3-Rename or Hide</v>
      </c>
      <c r="B23" s="867">
        <f t="shared" ref="B23:B41" si="9">SUM(C23:M23)</f>
        <v>0</v>
      </c>
      <c r="C23" s="868">
        <f t="shared" si="7"/>
        <v>0</v>
      </c>
      <c r="D23" s="869">
        <f t="shared" si="8"/>
        <v>0</v>
      </c>
      <c r="E23" s="869">
        <f t="shared" si="8"/>
        <v>0</v>
      </c>
      <c r="F23" s="869">
        <f t="shared" si="8"/>
        <v>0</v>
      </c>
      <c r="G23" s="869">
        <f t="shared" si="8"/>
        <v>0</v>
      </c>
      <c r="H23" s="869">
        <f t="shared" si="8"/>
        <v>0</v>
      </c>
      <c r="I23" s="869">
        <f t="shared" si="8"/>
        <v>0</v>
      </c>
      <c r="J23" s="869">
        <f t="shared" si="8"/>
        <v>0</v>
      </c>
      <c r="K23" s="869">
        <f t="shared" si="8"/>
        <v>0</v>
      </c>
      <c r="L23" s="869">
        <f t="shared" si="8"/>
        <v>0</v>
      </c>
      <c r="M23" s="870">
        <f t="shared" si="8"/>
        <v>0</v>
      </c>
    </row>
    <row r="24" spans="1:14" x14ac:dyDescent="0.25">
      <c r="A24" s="265" t="str">
        <f>Categories!A138</f>
        <v>_P3-Rename or Hide</v>
      </c>
      <c r="B24" s="867">
        <f t="shared" si="9"/>
        <v>0</v>
      </c>
      <c r="C24" s="868">
        <f t="shared" si="7"/>
        <v>0</v>
      </c>
      <c r="D24" s="869">
        <f t="shared" si="8"/>
        <v>0</v>
      </c>
      <c r="E24" s="869">
        <f t="shared" si="8"/>
        <v>0</v>
      </c>
      <c r="F24" s="869">
        <f t="shared" si="8"/>
        <v>0</v>
      </c>
      <c r="G24" s="869">
        <f t="shared" si="8"/>
        <v>0</v>
      </c>
      <c r="H24" s="869">
        <f t="shared" si="8"/>
        <v>0</v>
      </c>
      <c r="I24" s="869">
        <f t="shared" si="8"/>
        <v>0</v>
      </c>
      <c r="J24" s="869">
        <f t="shared" si="8"/>
        <v>0</v>
      </c>
      <c r="K24" s="869">
        <f t="shared" si="8"/>
        <v>0</v>
      </c>
      <c r="L24" s="869">
        <f t="shared" si="8"/>
        <v>0</v>
      </c>
      <c r="M24" s="870">
        <f t="shared" si="8"/>
        <v>0</v>
      </c>
    </row>
    <row r="25" spans="1:14" x14ac:dyDescent="0.25">
      <c r="A25" s="265" t="str">
        <f>Categories!A139</f>
        <v>_P3-Rename or Hide</v>
      </c>
      <c r="B25" s="867">
        <f t="shared" si="9"/>
        <v>0</v>
      </c>
      <c r="C25" s="868">
        <f t="shared" si="7"/>
        <v>0</v>
      </c>
      <c r="D25" s="869">
        <f t="shared" si="8"/>
        <v>0</v>
      </c>
      <c r="E25" s="869">
        <f t="shared" si="8"/>
        <v>0</v>
      </c>
      <c r="F25" s="869">
        <f t="shared" si="8"/>
        <v>0</v>
      </c>
      <c r="G25" s="869">
        <f t="shared" si="8"/>
        <v>0</v>
      </c>
      <c r="H25" s="869">
        <f t="shared" si="8"/>
        <v>0</v>
      </c>
      <c r="I25" s="869">
        <f t="shared" si="8"/>
        <v>0</v>
      </c>
      <c r="J25" s="869">
        <f t="shared" si="8"/>
        <v>0</v>
      </c>
      <c r="K25" s="869">
        <f t="shared" si="8"/>
        <v>0</v>
      </c>
      <c r="L25" s="869">
        <f t="shared" si="8"/>
        <v>0</v>
      </c>
      <c r="M25" s="870">
        <f t="shared" si="8"/>
        <v>0</v>
      </c>
    </row>
    <row r="26" spans="1:14" x14ac:dyDescent="0.25">
      <c r="A26" s="265" t="str">
        <f>Categories!A140</f>
        <v>_P3-Rename or Hide</v>
      </c>
      <c r="B26" s="867">
        <f t="shared" si="9"/>
        <v>0</v>
      </c>
      <c r="C26" s="868">
        <f t="shared" si="7"/>
        <v>0</v>
      </c>
      <c r="D26" s="869">
        <f t="shared" si="8"/>
        <v>0</v>
      </c>
      <c r="E26" s="869">
        <f t="shared" si="8"/>
        <v>0</v>
      </c>
      <c r="F26" s="869">
        <f t="shared" si="8"/>
        <v>0</v>
      </c>
      <c r="G26" s="869">
        <f t="shared" si="8"/>
        <v>0</v>
      </c>
      <c r="H26" s="869">
        <f t="shared" si="8"/>
        <v>0</v>
      </c>
      <c r="I26" s="869">
        <f t="shared" si="8"/>
        <v>0</v>
      </c>
      <c r="J26" s="869">
        <f t="shared" si="8"/>
        <v>0</v>
      </c>
      <c r="K26" s="869">
        <f t="shared" si="8"/>
        <v>0</v>
      </c>
      <c r="L26" s="869">
        <f t="shared" si="8"/>
        <v>0</v>
      </c>
      <c r="M26" s="870">
        <f t="shared" si="8"/>
        <v>0</v>
      </c>
    </row>
    <row r="27" spans="1:14" x14ac:dyDescent="0.25">
      <c r="A27" s="265" t="str">
        <f>Categories!A141</f>
        <v>_P3-Rename or Hide</v>
      </c>
      <c r="B27" s="867">
        <f t="shared" si="9"/>
        <v>0</v>
      </c>
      <c r="C27" s="868">
        <f t="shared" si="7"/>
        <v>0</v>
      </c>
      <c r="D27" s="869">
        <f t="shared" si="8"/>
        <v>0</v>
      </c>
      <c r="E27" s="869">
        <f t="shared" si="8"/>
        <v>0</v>
      </c>
      <c r="F27" s="869">
        <f t="shared" si="8"/>
        <v>0</v>
      </c>
      <c r="G27" s="869">
        <f t="shared" si="8"/>
        <v>0</v>
      </c>
      <c r="H27" s="869">
        <f t="shared" si="8"/>
        <v>0</v>
      </c>
      <c r="I27" s="869">
        <f t="shared" si="8"/>
        <v>0</v>
      </c>
      <c r="J27" s="869">
        <f t="shared" si="8"/>
        <v>0</v>
      </c>
      <c r="K27" s="869">
        <f t="shared" si="8"/>
        <v>0</v>
      </c>
      <c r="L27" s="869">
        <f t="shared" si="8"/>
        <v>0</v>
      </c>
      <c r="M27" s="870">
        <f t="shared" si="8"/>
        <v>0</v>
      </c>
    </row>
    <row r="28" spans="1:14" x14ac:dyDescent="0.25">
      <c r="A28" s="265" t="str">
        <f>Categories!A142</f>
        <v>_P3-Rename or Hide</v>
      </c>
      <c r="B28" s="867">
        <f t="shared" si="9"/>
        <v>0</v>
      </c>
      <c r="C28" s="868">
        <f t="shared" si="7"/>
        <v>0</v>
      </c>
      <c r="D28" s="869">
        <f t="shared" si="8"/>
        <v>0</v>
      </c>
      <c r="E28" s="869">
        <f t="shared" si="8"/>
        <v>0</v>
      </c>
      <c r="F28" s="869">
        <f t="shared" si="8"/>
        <v>0</v>
      </c>
      <c r="G28" s="869">
        <f t="shared" si="8"/>
        <v>0</v>
      </c>
      <c r="H28" s="869">
        <f t="shared" si="8"/>
        <v>0</v>
      </c>
      <c r="I28" s="869">
        <f t="shared" si="8"/>
        <v>0</v>
      </c>
      <c r="J28" s="869">
        <f t="shared" si="8"/>
        <v>0</v>
      </c>
      <c r="K28" s="869">
        <f t="shared" si="8"/>
        <v>0</v>
      </c>
      <c r="L28" s="869">
        <f t="shared" si="8"/>
        <v>0</v>
      </c>
      <c r="M28" s="870">
        <f t="shared" si="8"/>
        <v>0</v>
      </c>
    </row>
    <row r="29" spans="1:14" x14ac:dyDescent="0.25">
      <c r="A29" s="265" t="str">
        <f>Categories!A143</f>
        <v>_P3-Rename or Hide</v>
      </c>
      <c r="B29" s="867">
        <f t="shared" si="9"/>
        <v>0</v>
      </c>
      <c r="C29" s="868">
        <f t="shared" si="7"/>
        <v>0</v>
      </c>
      <c r="D29" s="869">
        <f t="shared" si="8"/>
        <v>0</v>
      </c>
      <c r="E29" s="869">
        <f t="shared" si="8"/>
        <v>0</v>
      </c>
      <c r="F29" s="869">
        <f t="shared" si="8"/>
        <v>0</v>
      </c>
      <c r="G29" s="869">
        <f t="shared" si="8"/>
        <v>0</v>
      </c>
      <c r="H29" s="869">
        <f t="shared" si="8"/>
        <v>0</v>
      </c>
      <c r="I29" s="869">
        <f t="shared" si="8"/>
        <v>0</v>
      </c>
      <c r="J29" s="869">
        <f t="shared" si="8"/>
        <v>0</v>
      </c>
      <c r="K29" s="869">
        <f t="shared" si="8"/>
        <v>0</v>
      </c>
      <c r="L29" s="869">
        <f t="shared" si="8"/>
        <v>0</v>
      </c>
      <c r="M29" s="870">
        <f t="shared" si="8"/>
        <v>0</v>
      </c>
    </row>
    <row r="30" spans="1:14" x14ac:dyDescent="0.25">
      <c r="A30" s="265" t="str">
        <f>Categories!A144</f>
        <v>_P3-Rename or Hide</v>
      </c>
      <c r="B30" s="867">
        <f t="shared" ref="B30:B40" si="10">SUM(C30:M30)</f>
        <v>0</v>
      </c>
      <c r="C30" s="868">
        <f t="shared" si="7"/>
        <v>0</v>
      </c>
      <c r="D30" s="869">
        <f t="shared" si="8"/>
        <v>0</v>
      </c>
      <c r="E30" s="869">
        <f t="shared" si="8"/>
        <v>0</v>
      </c>
      <c r="F30" s="869">
        <f t="shared" si="8"/>
        <v>0</v>
      </c>
      <c r="G30" s="869">
        <f t="shared" si="8"/>
        <v>0</v>
      </c>
      <c r="H30" s="869">
        <f t="shared" si="8"/>
        <v>0</v>
      </c>
      <c r="I30" s="869">
        <f t="shared" si="8"/>
        <v>0</v>
      </c>
      <c r="J30" s="869">
        <f t="shared" si="8"/>
        <v>0</v>
      </c>
      <c r="K30" s="869">
        <f t="shared" si="8"/>
        <v>0</v>
      </c>
      <c r="L30" s="869">
        <f t="shared" si="8"/>
        <v>0</v>
      </c>
      <c r="M30" s="870">
        <f t="shared" si="8"/>
        <v>0</v>
      </c>
    </row>
    <row r="31" spans="1:14" x14ac:dyDescent="0.25">
      <c r="A31" s="265" t="str">
        <f>Categories!A145</f>
        <v>_P3-Rename or Hide</v>
      </c>
      <c r="B31" s="867">
        <f t="shared" si="10"/>
        <v>0</v>
      </c>
      <c r="C31" s="868">
        <f t="shared" si="7"/>
        <v>0</v>
      </c>
      <c r="D31" s="869">
        <f t="shared" si="8"/>
        <v>0</v>
      </c>
      <c r="E31" s="869">
        <f t="shared" si="8"/>
        <v>0</v>
      </c>
      <c r="F31" s="869">
        <f t="shared" si="8"/>
        <v>0</v>
      </c>
      <c r="G31" s="869">
        <f t="shared" si="8"/>
        <v>0</v>
      </c>
      <c r="H31" s="869">
        <f t="shared" si="8"/>
        <v>0</v>
      </c>
      <c r="I31" s="869">
        <f t="shared" si="8"/>
        <v>0</v>
      </c>
      <c r="J31" s="869">
        <f t="shared" si="8"/>
        <v>0</v>
      </c>
      <c r="K31" s="869">
        <f t="shared" si="8"/>
        <v>0</v>
      </c>
      <c r="L31" s="869">
        <f t="shared" si="8"/>
        <v>0</v>
      </c>
      <c r="M31" s="870">
        <f t="shared" si="8"/>
        <v>0</v>
      </c>
    </row>
    <row r="32" spans="1:14" x14ac:dyDescent="0.25">
      <c r="A32" s="265" t="str">
        <f>Categories!A146</f>
        <v>_P3-Rename or Hide</v>
      </c>
      <c r="B32" s="867">
        <f t="shared" si="10"/>
        <v>0</v>
      </c>
      <c r="C32" s="868">
        <f t="shared" si="7"/>
        <v>0</v>
      </c>
      <c r="D32" s="869">
        <f t="shared" si="8"/>
        <v>0</v>
      </c>
      <c r="E32" s="869">
        <f t="shared" si="8"/>
        <v>0</v>
      </c>
      <c r="F32" s="869">
        <f t="shared" si="8"/>
        <v>0</v>
      </c>
      <c r="G32" s="869">
        <f t="shared" si="8"/>
        <v>0</v>
      </c>
      <c r="H32" s="869">
        <f t="shared" si="8"/>
        <v>0</v>
      </c>
      <c r="I32" s="869">
        <f t="shared" si="8"/>
        <v>0</v>
      </c>
      <c r="J32" s="869">
        <f t="shared" si="8"/>
        <v>0</v>
      </c>
      <c r="K32" s="869">
        <f t="shared" si="8"/>
        <v>0</v>
      </c>
      <c r="L32" s="869">
        <f t="shared" si="8"/>
        <v>0</v>
      </c>
      <c r="M32" s="870">
        <f t="shared" si="8"/>
        <v>0</v>
      </c>
    </row>
    <row r="33" spans="1:13" x14ac:dyDescent="0.25">
      <c r="A33" s="265" t="str">
        <f>Categories!A147</f>
        <v>_P3-Rename or Hide</v>
      </c>
      <c r="B33" s="867">
        <f t="shared" si="10"/>
        <v>0</v>
      </c>
      <c r="C33" s="868">
        <f t="shared" si="7"/>
        <v>0</v>
      </c>
      <c r="D33" s="869">
        <f t="shared" si="8"/>
        <v>0</v>
      </c>
      <c r="E33" s="869">
        <f t="shared" si="8"/>
        <v>0</v>
      </c>
      <c r="F33" s="869">
        <f t="shared" si="8"/>
        <v>0</v>
      </c>
      <c r="G33" s="869">
        <f t="shared" si="8"/>
        <v>0</v>
      </c>
      <c r="H33" s="869">
        <f t="shared" si="8"/>
        <v>0</v>
      </c>
      <c r="I33" s="869">
        <f t="shared" si="8"/>
        <v>0</v>
      </c>
      <c r="J33" s="869">
        <f t="shared" si="8"/>
        <v>0</v>
      </c>
      <c r="K33" s="869">
        <f t="shared" si="8"/>
        <v>0</v>
      </c>
      <c r="L33" s="869">
        <f t="shared" si="8"/>
        <v>0</v>
      </c>
      <c r="M33" s="870">
        <f t="shared" si="8"/>
        <v>0</v>
      </c>
    </row>
    <row r="34" spans="1:13" x14ac:dyDescent="0.25">
      <c r="A34" s="265" t="str">
        <f>Categories!A148</f>
        <v>_P3-Rename or Hide</v>
      </c>
      <c r="B34" s="867">
        <f t="shared" si="10"/>
        <v>0</v>
      </c>
      <c r="C34" s="868">
        <f t="shared" si="7"/>
        <v>0</v>
      </c>
      <c r="D34" s="869">
        <f t="shared" si="8"/>
        <v>0</v>
      </c>
      <c r="E34" s="869">
        <f t="shared" si="8"/>
        <v>0</v>
      </c>
      <c r="F34" s="869">
        <f t="shared" si="8"/>
        <v>0</v>
      </c>
      <c r="G34" s="869">
        <f t="shared" si="8"/>
        <v>0</v>
      </c>
      <c r="H34" s="869">
        <f t="shared" si="8"/>
        <v>0</v>
      </c>
      <c r="I34" s="869">
        <f t="shared" si="8"/>
        <v>0</v>
      </c>
      <c r="J34" s="869">
        <f t="shared" si="8"/>
        <v>0</v>
      </c>
      <c r="K34" s="869">
        <f t="shared" si="8"/>
        <v>0</v>
      </c>
      <c r="L34" s="869">
        <f t="shared" si="8"/>
        <v>0</v>
      </c>
      <c r="M34" s="870">
        <f t="shared" si="8"/>
        <v>0</v>
      </c>
    </row>
    <row r="35" spans="1:13" x14ac:dyDescent="0.25">
      <c r="A35" s="265" t="str">
        <f>Categories!A149</f>
        <v>_P3-Rename or Hide</v>
      </c>
      <c r="B35" s="867">
        <f t="shared" si="10"/>
        <v>0</v>
      </c>
      <c r="C35" s="868">
        <f t="shared" si="7"/>
        <v>0</v>
      </c>
      <c r="D35" s="869">
        <f t="shared" si="8"/>
        <v>0</v>
      </c>
      <c r="E35" s="869">
        <f t="shared" si="8"/>
        <v>0</v>
      </c>
      <c r="F35" s="869">
        <f t="shared" si="8"/>
        <v>0</v>
      </c>
      <c r="G35" s="869">
        <f t="shared" si="8"/>
        <v>0</v>
      </c>
      <c r="H35" s="869">
        <f t="shared" si="8"/>
        <v>0</v>
      </c>
      <c r="I35" s="869">
        <f t="shared" si="8"/>
        <v>0</v>
      </c>
      <c r="J35" s="869">
        <f t="shared" si="8"/>
        <v>0</v>
      </c>
      <c r="K35" s="869">
        <f t="shared" si="8"/>
        <v>0</v>
      </c>
      <c r="L35" s="869">
        <f t="shared" si="8"/>
        <v>0</v>
      </c>
      <c r="M35" s="870">
        <f t="shared" si="8"/>
        <v>0</v>
      </c>
    </row>
    <row r="36" spans="1:13" x14ac:dyDescent="0.25">
      <c r="A36" s="265" t="str">
        <f>Categories!A150</f>
        <v>_P3-Rename or Hide</v>
      </c>
      <c r="B36" s="867">
        <f t="shared" si="10"/>
        <v>0</v>
      </c>
      <c r="C36" s="868">
        <f t="shared" si="7"/>
        <v>0</v>
      </c>
      <c r="D36" s="869">
        <f t="shared" si="8"/>
        <v>0</v>
      </c>
      <c r="E36" s="869">
        <f t="shared" si="8"/>
        <v>0</v>
      </c>
      <c r="F36" s="869">
        <f t="shared" si="8"/>
        <v>0</v>
      </c>
      <c r="G36" s="869">
        <f t="shared" si="8"/>
        <v>0</v>
      </c>
      <c r="H36" s="869">
        <f t="shared" si="8"/>
        <v>0</v>
      </c>
      <c r="I36" s="869">
        <f t="shared" si="8"/>
        <v>0</v>
      </c>
      <c r="J36" s="869">
        <f t="shared" si="8"/>
        <v>0</v>
      </c>
      <c r="K36" s="869">
        <f t="shared" si="8"/>
        <v>0</v>
      </c>
      <c r="L36" s="869">
        <f t="shared" si="8"/>
        <v>0</v>
      </c>
      <c r="M36" s="870">
        <f t="shared" si="8"/>
        <v>0</v>
      </c>
    </row>
    <row r="37" spans="1:13" x14ac:dyDescent="0.25">
      <c r="A37" s="265" t="str">
        <f>Categories!A151</f>
        <v>_P3-Rename or Hide</v>
      </c>
      <c r="B37" s="867">
        <f t="shared" si="10"/>
        <v>0</v>
      </c>
      <c r="C37" s="868">
        <f t="shared" si="7"/>
        <v>0</v>
      </c>
      <c r="D37" s="869">
        <f t="shared" si="8"/>
        <v>0</v>
      </c>
      <c r="E37" s="869">
        <f t="shared" si="8"/>
        <v>0</v>
      </c>
      <c r="F37" s="869">
        <f t="shared" si="8"/>
        <v>0</v>
      </c>
      <c r="G37" s="869">
        <f t="shared" si="8"/>
        <v>0</v>
      </c>
      <c r="H37" s="869">
        <f t="shared" si="8"/>
        <v>0</v>
      </c>
      <c r="I37" s="869">
        <f t="shared" si="8"/>
        <v>0</v>
      </c>
      <c r="J37" s="869">
        <f t="shared" si="8"/>
        <v>0</v>
      </c>
      <c r="K37" s="869">
        <f t="shared" si="8"/>
        <v>0</v>
      </c>
      <c r="L37" s="869">
        <f t="shared" si="8"/>
        <v>0</v>
      </c>
      <c r="M37" s="870">
        <f t="shared" si="8"/>
        <v>0</v>
      </c>
    </row>
    <row r="38" spans="1:13" x14ac:dyDescent="0.25">
      <c r="A38" s="265" t="str">
        <f>Categories!A152</f>
        <v>_P3-Rename or Hide</v>
      </c>
      <c r="B38" s="867">
        <f t="shared" si="10"/>
        <v>0</v>
      </c>
      <c r="C38" s="868">
        <f t="shared" si="7"/>
        <v>0</v>
      </c>
      <c r="D38" s="869">
        <f t="shared" si="8"/>
        <v>0</v>
      </c>
      <c r="E38" s="869">
        <f t="shared" si="8"/>
        <v>0</v>
      </c>
      <c r="F38" s="869">
        <f t="shared" si="8"/>
        <v>0</v>
      </c>
      <c r="G38" s="869">
        <f t="shared" si="8"/>
        <v>0</v>
      </c>
      <c r="H38" s="869">
        <f t="shared" si="8"/>
        <v>0</v>
      </c>
      <c r="I38" s="869">
        <f t="shared" si="8"/>
        <v>0</v>
      </c>
      <c r="J38" s="869">
        <f t="shared" si="8"/>
        <v>0</v>
      </c>
      <c r="K38" s="869">
        <f t="shared" si="8"/>
        <v>0</v>
      </c>
      <c r="L38" s="869">
        <f t="shared" si="8"/>
        <v>0</v>
      </c>
      <c r="M38" s="870">
        <f t="shared" si="8"/>
        <v>0</v>
      </c>
    </row>
    <row r="39" spans="1:13" x14ac:dyDescent="0.25">
      <c r="A39" s="265" t="str">
        <f>Categories!A153</f>
        <v>_P3-Rename or Hide</v>
      </c>
      <c r="B39" s="867">
        <f t="shared" si="10"/>
        <v>0</v>
      </c>
      <c r="C39" s="868">
        <f t="shared" si="7"/>
        <v>0</v>
      </c>
      <c r="D39" s="869">
        <f t="shared" si="8"/>
        <v>0</v>
      </c>
      <c r="E39" s="869">
        <f t="shared" si="8"/>
        <v>0</v>
      </c>
      <c r="F39" s="869">
        <f t="shared" si="8"/>
        <v>0</v>
      </c>
      <c r="G39" s="869">
        <f t="shared" si="8"/>
        <v>0</v>
      </c>
      <c r="H39" s="869">
        <f t="shared" si="8"/>
        <v>0</v>
      </c>
      <c r="I39" s="869">
        <f t="shared" si="8"/>
        <v>0</v>
      </c>
      <c r="J39" s="869">
        <f t="shared" si="8"/>
        <v>0</v>
      </c>
      <c r="K39" s="869">
        <f t="shared" si="8"/>
        <v>0</v>
      </c>
      <c r="L39" s="869">
        <f t="shared" si="8"/>
        <v>0</v>
      </c>
      <c r="M39" s="870">
        <f t="shared" si="8"/>
        <v>0</v>
      </c>
    </row>
    <row r="40" spans="1:13" x14ac:dyDescent="0.25">
      <c r="A40" s="265" t="str">
        <f>Categories!A154</f>
        <v>_P3-Rename or Hide</v>
      </c>
      <c r="B40" s="867">
        <f t="shared" si="10"/>
        <v>0</v>
      </c>
      <c r="C40" s="868">
        <f t="shared" si="7"/>
        <v>0</v>
      </c>
      <c r="D40" s="869">
        <f t="shared" si="8"/>
        <v>0</v>
      </c>
      <c r="E40" s="869">
        <f t="shared" si="8"/>
        <v>0</v>
      </c>
      <c r="F40" s="869">
        <f t="shared" si="8"/>
        <v>0</v>
      </c>
      <c r="G40" s="869">
        <f t="shared" si="8"/>
        <v>0</v>
      </c>
      <c r="H40" s="869">
        <f t="shared" si="8"/>
        <v>0</v>
      </c>
      <c r="I40" s="869">
        <f t="shared" si="8"/>
        <v>0</v>
      </c>
      <c r="J40" s="869">
        <f t="shared" si="8"/>
        <v>0</v>
      </c>
      <c r="K40" s="869">
        <f t="shared" si="8"/>
        <v>0</v>
      </c>
      <c r="L40" s="869">
        <f t="shared" si="8"/>
        <v>0</v>
      </c>
      <c r="M40" s="870">
        <f t="shared" si="8"/>
        <v>0</v>
      </c>
    </row>
    <row r="41" spans="1:13" x14ac:dyDescent="0.25">
      <c r="A41" s="265" t="str">
        <f>Categories!A155</f>
        <v>_P3-Miscellaneous</v>
      </c>
      <c r="B41" s="867">
        <f t="shared" si="9"/>
        <v>0</v>
      </c>
      <c r="C41" s="868">
        <f t="shared" si="7"/>
        <v>0</v>
      </c>
      <c r="D41" s="869">
        <f t="shared" si="8"/>
        <v>0</v>
      </c>
      <c r="E41" s="869">
        <f t="shared" si="8"/>
        <v>0</v>
      </c>
      <c r="F41" s="869">
        <f t="shared" si="8"/>
        <v>0</v>
      </c>
      <c r="G41" s="869">
        <f t="shared" si="8"/>
        <v>0</v>
      </c>
      <c r="H41" s="869">
        <f t="shared" si="8"/>
        <v>0</v>
      </c>
      <c r="I41" s="869">
        <f t="shared" si="8"/>
        <v>0</v>
      </c>
      <c r="J41" s="869">
        <f t="shared" si="8"/>
        <v>0</v>
      </c>
      <c r="K41" s="869">
        <f t="shared" si="8"/>
        <v>0</v>
      </c>
      <c r="L41" s="869">
        <f t="shared" si="8"/>
        <v>0</v>
      </c>
      <c r="M41" s="870">
        <f t="shared" si="8"/>
        <v>0</v>
      </c>
    </row>
    <row r="42" spans="1:13" ht="13.8" thickBot="1" x14ac:dyDescent="0.3">
      <c r="A42" s="871" t="s">
        <v>251</v>
      </c>
      <c r="B42" s="872">
        <f t="shared" ref="B42:M42" si="11">SUBTOTAL(9,B22:B41)</f>
        <v>0</v>
      </c>
      <c r="C42" s="873">
        <f t="shared" si="11"/>
        <v>0</v>
      </c>
      <c r="D42" s="874">
        <f t="shared" si="11"/>
        <v>0</v>
      </c>
      <c r="E42" s="874">
        <f t="shared" si="11"/>
        <v>0</v>
      </c>
      <c r="F42" s="874">
        <f t="shared" si="11"/>
        <v>0</v>
      </c>
      <c r="G42" s="874">
        <f t="shared" si="11"/>
        <v>0</v>
      </c>
      <c r="H42" s="874">
        <f t="shared" si="11"/>
        <v>0</v>
      </c>
      <c r="I42" s="874">
        <f t="shared" si="11"/>
        <v>0</v>
      </c>
      <c r="J42" s="874">
        <f t="shared" si="11"/>
        <v>0</v>
      </c>
      <c r="K42" s="874">
        <f t="shared" si="11"/>
        <v>0</v>
      </c>
      <c r="L42" s="874">
        <f t="shared" si="11"/>
        <v>0</v>
      </c>
      <c r="M42" s="875">
        <f t="shared" si="11"/>
        <v>0</v>
      </c>
    </row>
    <row r="43" spans="1:13" s="881" customFormat="1" ht="22.5" customHeight="1" thickTop="1" thickBot="1" x14ac:dyDescent="0.3">
      <c r="A43" s="876" t="s">
        <v>252</v>
      </c>
      <c r="B43" s="877">
        <f t="shared" ref="B43:I43" si="12">SUBTOTAL(9,B3:B42)</f>
        <v>0</v>
      </c>
      <c r="C43" s="878">
        <f t="shared" si="12"/>
        <v>0</v>
      </c>
      <c r="D43" s="879">
        <f t="shared" si="12"/>
        <v>0</v>
      </c>
      <c r="E43" s="879">
        <f t="shared" si="12"/>
        <v>0</v>
      </c>
      <c r="F43" s="879">
        <f t="shared" si="12"/>
        <v>0</v>
      </c>
      <c r="G43" s="879">
        <f t="shared" si="12"/>
        <v>0</v>
      </c>
      <c r="H43" s="879">
        <f t="shared" si="12"/>
        <v>0</v>
      </c>
      <c r="I43" s="879">
        <f t="shared" si="12"/>
        <v>0</v>
      </c>
      <c r="J43" s="879">
        <f t="shared" ref="J43:L43" si="13">SUBTOTAL(9,J3:J42)</f>
        <v>0</v>
      </c>
      <c r="K43" s="879">
        <f t="shared" si="13"/>
        <v>0</v>
      </c>
      <c r="L43" s="879">
        <f t="shared" si="13"/>
        <v>0</v>
      </c>
      <c r="M43" s="880">
        <f>SUBTOTAL(9,M3:M42)</f>
        <v>0</v>
      </c>
    </row>
    <row r="44" spans="1:13" ht="13.8" thickTop="1" x14ac:dyDescent="0.25">
      <c r="A44" s="1354" t="s">
        <v>253</v>
      </c>
      <c r="B44" s="1354"/>
      <c r="C44" s="1354"/>
      <c r="D44" s="1354"/>
      <c r="E44" s="1354"/>
      <c r="F44" s="1354"/>
      <c r="G44" s="1354"/>
      <c r="H44" s="1354"/>
      <c r="I44" s="1354"/>
      <c r="J44" s="1354"/>
      <c r="K44" s="1354"/>
      <c r="L44" s="1354"/>
      <c r="M44" s="1354"/>
    </row>
  </sheetData>
  <sheetProtection algorithmName="SHA-512" hashValue="uJepJ1a8m0WCvY+x3W4zPFu9KJ+qqSymtSCquu/r/gfHopFlNk4U6GhFs0Rmf9w8vB1bfmTs62K9bypgjkuliw==" saltValue="h/eGqWj6Ehktx2AbAtebHw==" spinCount="100000" sheet="1" objects="1" scenarios="1" selectLockedCells="1" selectUnlockedCells="1"/>
  <mergeCells count="1">
    <mergeCell ref="A44:M44"/>
  </mergeCells>
  <dataValidations count="1">
    <dataValidation operator="equal" allowBlank="1" showInputMessage="1" showErrorMessage="1" sqref="M1" xr:uid="{A21F4BB9-FECE-4AD1-934B-D28C748A8EFD}"/>
  </dataValidations>
  <pageMargins left="0.7" right="0.7" top="0.75" bottom="0.75"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30"/>
  <sheetViews>
    <sheetView zoomScaleNormal="100" workbookViewId="0">
      <pane xSplit="1" ySplit="2" topLeftCell="B3" activePane="bottomRight" state="frozen"/>
      <selection pane="topRight" activeCell="B1" sqref="B1"/>
      <selection pane="bottomLeft" activeCell="A3" sqref="A3"/>
      <selection pane="bottomRight" activeCell="D4" sqref="D4"/>
    </sheetView>
  </sheetViews>
  <sheetFormatPr defaultColWidth="8.88671875" defaultRowHeight="13.2" x14ac:dyDescent="0.25"/>
  <cols>
    <col min="1" max="1" width="31.6640625" style="1" customWidth="1"/>
    <col min="2" max="4" width="12" style="18" customWidth="1"/>
    <col min="5" max="5" width="12" style="1" customWidth="1"/>
    <col min="6" max="17" width="8.33203125" style="838" customWidth="1"/>
    <col min="18" max="18" width="12.5546875" style="16" customWidth="1"/>
    <col min="19" max="19" width="2.5546875" style="374" customWidth="1"/>
    <col min="20" max="16384" width="8.88671875" style="374"/>
  </cols>
  <sheetData>
    <row r="1" spans="1:25" s="289" customFormat="1" ht="19.95" customHeight="1" thickTop="1" thickBot="1" x14ac:dyDescent="0.3">
      <c r="A1" s="50" t="str">
        <f>CharityName</f>
        <v>Name of Charity</v>
      </c>
      <c r="B1" s="763"/>
      <c r="C1" s="763"/>
      <c r="D1" s="764"/>
      <c r="E1" s="765"/>
      <c r="F1" s="1355" t="str">
        <f>"Monthly Budget  -  FYE: "&amp;TEXT(FYEDate,"dd-mmm-yy")</f>
        <v>Monthly Budget  -  FYE: 31-Dec-23</v>
      </c>
      <c r="G1" s="1355"/>
      <c r="H1" s="1355"/>
      <c r="I1" s="1355"/>
      <c r="J1" s="1355"/>
      <c r="K1" s="1355"/>
      <c r="L1" s="1355"/>
      <c r="M1" s="1355"/>
      <c r="N1" s="1355"/>
      <c r="O1" s="1355"/>
      <c r="P1" s="1355"/>
      <c r="Q1" s="1355"/>
      <c r="R1" s="766"/>
      <c r="T1" s="1356" t="s">
        <v>83</v>
      </c>
      <c r="U1" s="1357"/>
      <c r="V1" s="1357"/>
      <c r="W1" s="1357"/>
      <c r="X1" s="1357"/>
      <c r="Y1" s="1358"/>
    </row>
    <row r="2" spans="1:25" s="774" customFormat="1" ht="27" customHeight="1" thickBot="1" x14ac:dyDescent="0.35">
      <c r="A2" s="51" t="s">
        <v>41</v>
      </c>
      <c r="B2" s="767" t="str">
        <f>"R&amp;P To
"&amp;TEXT(ReportDate,"dd-mmm-yy")</f>
        <v>R&amp;P To
31-Dec-23</v>
      </c>
      <c r="C2" s="768" t="str">
        <f>"Accruals To
"&amp;TEXT(ReportDate,"dd-mmm-yy")</f>
        <v>Accruals To
31-Dec-23</v>
      </c>
      <c r="D2" s="769" t="s">
        <v>66</v>
      </c>
      <c r="E2" s="769" t="str">
        <f>"Budget to
"&amp;TEXT(ReportDate,"dd-mmm-yy")</f>
        <v>Budget to
31-Dec-23</v>
      </c>
      <c r="F2" s="770">
        <f>DATE(YEAR(FYSDate),MONTH(FYSDate)+1,DAY(FYSDate))-1</f>
        <v>44957</v>
      </c>
      <c r="G2" s="771">
        <f>DATE(YEAR(FYSDate),MONTH(FYSDate)+2,DAY(FYSDate))-1</f>
        <v>44985</v>
      </c>
      <c r="H2" s="771">
        <f>DATE(YEAR(FYSDate),MONTH(FYSDate)+3,DAY(FYSDate))-1</f>
        <v>45016</v>
      </c>
      <c r="I2" s="771">
        <f>DATE(YEAR(FYSDate),MONTH(FYSDate)+4,DAY(FYSDate))-1</f>
        <v>45046</v>
      </c>
      <c r="J2" s="771">
        <f>DATE(YEAR(FYSDate),MONTH(FYSDate)+5,DAY(FYSDate))-1</f>
        <v>45077</v>
      </c>
      <c r="K2" s="771">
        <f>DATE(YEAR(FYSDate),MONTH(FYSDate)+6,DAY(FYSDate))-1</f>
        <v>45107</v>
      </c>
      <c r="L2" s="771">
        <f>DATE(YEAR(FYSDate),MONTH(FYSDate)+7,DAY(FYSDate))-1</f>
        <v>45138</v>
      </c>
      <c r="M2" s="771">
        <f>DATE(YEAR(FYSDate),MONTH(FYSDate)+8,DAY(FYSDate))-1</f>
        <v>45169</v>
      </c>
      <c r="N2" s="771">
        <f>DATE(YEAR(FYSDate),MONTH(FYSDate)+9,DAY(FYSDate))-1</f>
        <v>45199</v>
      </c>
      <c r="O2" s="771">
        <f>DATE(YEAR(FYSDate),MONTH(FYSDate)+10,DAY(FYSDate))-1</f>
        <v>45230</v>
      </c>
      <c r="P2" s="771">
        <f>DATE(YEAR(FYSDate),MONTH(FYSDate)+11,DAY(FYSDate))-1</f>
        <v>45260</v>
      </c>
      <c r="Q2" s="772">
        <f>DATE(YEAR(FYSDate),MONTH(FYSDate)+12,DAY(FYSDate))-1</f>
        <v>45291</v>
      </c>
      <c r="R2" s="773" t="s">
        <v>67</v>
      </c>
      <c r="T2" s="1359" t="s">
        <v>84</v>
      </c>
      <c r="U2" s="1360"/>
      <c r="V2" s="1360"/>
      <c r="W2" s="1360"/>
      <c r="X2" s="1360"/>
      <c r="Y2" s="1361"/>
    </row>
    <row r="3" spans="1:25" s="382" customFormat="1" ht="15" customHeight="1" x14ac:dyDescent="0.25">
      <c r="A3" s="52" t="s">
        <v>42</v>
      </c>
      <c r="B3" s="775"/>
      <c r="C3" s="776"/>
      <c r="D3" s="53"/>
      <c r="E3" s="777"/>
      <c r="F3" s="778"/>
      <c r="G3" s="779"/>
      <c r="H3" s="779"/>
      <c r="I3" s="779"/>
      <c r="J3" s="779"/>
      <c r="K3" s="779"/>
      <c r="L3" s="779"/>
      <c r="M3" s="779"/>
      <c r="N3" s="779"/>
      <c r="O3" s="779"/>
      <c r="P3" s="779"/>
      <c r="Q3" s="780"/>
      <c r="R3" s="781"/>
      <c r="T3" s="289"/>
      <c r="U3" s="289"/>
    </row>
    <row r="4" spans="1:25" s="787" customFormat="1" ht="15.6" x14ac:dyDescent="0.25">
      <c r="A4" s="83" t="s">
        <v>361</v>
      </c>
      <c r="B4" s="782">
        <f t="shared" ref="B4:B15" si="0">SUMIFS(Acc1Amnt,Acc1Catgs,$A4,Acc1Rcd,"&lt;="&amp;ReportMth)+SUMIFS(Acc2Amnt,Acc2Catgs,$A4,Acc2Rcd,"&lt;="&amp;ReportMth)+SUMIFS(Acc3Amnt,Acc3Catgs,$A4,Acc3Rcd,"&lt;="&amp;ReportMth)+SUMIFS(Acc4Amnt,Acc4Catgs,$A4,Acc4Rcd,"&lt;="&amp;ReportMth)</f>
        <v>0</v>
      </c>
      <c r="C4" s="783">
        <f t="shared" ref="C4:C15" si="1">SUMIFS(Acc1Amnt,Acc1Catgs,$A4,Acc1Date,"&gt;="&amp;FYSDate,Acc1Date,"&lt;="&amp;ReportDate)+SUMIFS(Acc2Amnt,Acc2Catgs,$A4,Acc2Date,"&gt;="&amp;FYSDate,Acc2Date,"&lt;="&amp;ReportDate)+SUMIFS(Acc3Amnt,Acc3Catgs,$A4,Acc3Date,"&gt;="&amp;FYSDate,Acc3Date,"&lt;="&amp;ReportDate)+SUMIFS(Acc4Amnt,Acc4Catgs,$A4,Acc4Date,"&gt;="&amp;FYSDate,Acc4Date,"&lt;="&amp;ReportDate)</f>
        <v>0</v>
      </c>
      <c r="D4" s="49"/>
      <c r="E4" s="785">
        <f>SUMIF(F$2:Q$2,"&lt;="&amp;ReportDate,Categories!F4:Q4)</f>
        <v>0</v>
      </c>
      <c r="F4" s="35">
        <f t="shared" ref="F4:Q15" si="2">$D4/12</f>
        <v>0</v>
      </c>
      <c r="G4" s="64">
        <f t="shared" si="2"/>
        <v>0</v>
      </c>
      <c r="H4" s="64">
        <f t="shared" si="2"/>
        <v>0</v>
      </c>
      <c r="I4" s="64">
        <f t="shared" si="2"/>
        <v>0</v>
      </c>
      <c r="J4" s="64">
        <f t="shared" si="2"/>
        <v>0</v>
      </c>
      <c r="K4" s="64">
        <f t="shared" si="2"/>
        <v>0</v>
      </c>
      <c r="L4" s="64">
        <f t="shared" si="2"/>
        <v>0</v>
      </c>
      <c r="M4" s="64">
        <f t="shared" si="2"/>
        <v>0</v>
      </c>
      <c r="N4" s="64">
        <f t="shared" si="2"/>
        <v>0</v>
      </c>
      <c r="O4" s="64">
        <f t="shared" si="2"/>
        <v>0</v>
      </c>
      <c r="P4" s="64">
        <f t="shared" si="2"/>
        <v>0</v>
      </c>
      <c r="Q4" s="36">
        <f t="shared" si="2"/>
        <v>0</v>
      </c>
      <c r="R4" s="786" t="str">
        <f t="shared" ref="R4:R15" si="3">IF(SUM(F4:Q4)=D4,"OK",SUM(F4:Q4))</f>
        <v>OK</v>
      </c>
      <c r="T4" s="289"/>
      <c r="U4" s="289"/>
    </row>
    <row r="5" spans="1:25" s="787" customFormat="1" ht="15.6" x14ac:dyDescent="0.25">
      <c r="A5" s="83" t="s">
        <v>360</v>
      </c>
      <c r="B5" s="782">
        <f t="shared" si="0"/>
        <v>0</v>
      </c>
      <c r="C5" s="783">
        <f t="shared" si="1"/>
        <v>0</v>
      </c>
      <c r="D5" s="49"/>
      <c r="E5" s="785">
        <f>SUMIF(F$2:Q$2,"&lt;="&amp;ReportDate,Categories!F5:Q5)</f>
        <v>0</v>
      </c>
      <c r="F5" s="37">
        <f t="shared" si="2"/>
        <v>0</v>
      </c>
      <c r="G5" s="42">
        <f t="shared" si="2"/>
        <v>0</v>
      </c>
      <c r="H5" s="42">
        <f t="shared" si="2"/>
        <v>0</v>
      </c>
      <c r="I5" s="42">
        <f t="shared" si="2"/>
        <v>0</v>
      </c>
      <c r="J5" s="42">
        <f t="shared" si="2"/>
        <v>0</v>
      </c>
      <c r="K5" s="42">
        <f t="shared" si="2"/>
        <v>0</v>
      </c>
      <c r="L5" s="42">
        <f t="shared" si="2"/>
        <v>0</v>
      </c>
      <c r="M5" s="42">
        <f t="shared" si="2"/>
        <v>0</v>
      </c>
      <c r="N5" s="42">
        <f t="shared" si="2"/>
        <v>0</v>
      </c>
      <c r="O5" s="42">
        <f t="shared" si="2"/>
        <v>0</v>
      </c>
      <c r="P5" s="42">
        <f t="shared" si="2"/>
        <v>0</v>
      </c>
      <c r="Q5" s="38">
        <f t="shared" si="2"/>
        <v>0</v>
      </c>
      <c r="R5" s="786" t="str">
        <f t="shared" si="3"/>
        <v>OK</v>
      </c>
      <c r="T5" s="289"/>
      <c r="U5" s="289"/>
    </row>
    <row r="6" spans="1:25" s="787" customFormat="1" ht="15.6" x14ac:dyDescent="0.25">
      <c r="A6" s="83" t="s">
        <v>282</v>
      </c>
      <c r="B6" s="782">
        <f t="shared" si="0"/>
        <v>0</v>
      </c>
      <c r="C6" s="783">
        <f t="shared" si="1"/>
        <v>0</v>
      </c>
      <c r="D6" s="49"/>
      <c r="E6" s="785">
        <f>SUMIF(F$2:Q$2,"&lt;="&amp;ReportDate,Categories!F6:Q6)</f>
        <v>0</v>
      </c>
      <c r="F6" s="37">
        <f t="shared" si="2"/>
        <v>0</v>
      </c>
      <c r="G6" s="42">
        <f t="shared" si="2"/>
        <v>0</v>
      </c>
      <c r="H6" s="42">
        <f t="shared" si="2"/>
        <v>0</v>
      </c>
      <c r="I6" s="42">
        <f t="shared" si="2"/>
        <v>0</v>
      </c>
      <c r="J6" s="42">
        <f t="shared" si="2"/>
        <v>0</v>
      </c>
      <c r="K6" s="42">
        <f t="shared" si="2"/>
        <v>0</v>
      </c>
      <c r="L6" s="42">
        <f t="shared" si="2"/>
        <v>0</v>
      </c>
      <c r="M6" s="42">
        <f t="shared" si="2"/>
        <v>0</v>
      </c>
      <c r="N6" s="42">
        <f t="shared" si="2"/>
        <v>0</v>
      </c>
      <c r="O6" s="42">
        <f t="shared" si="2"/>
        <v>0</v>
      </c>
      <c r="P6" s="42">
        <f t="shared" si="2"/>
        <v>0</v>
      </c>
      <c r="Q6" s="38">
        <f t="shared" si="2"/>
        <v>0</v>
      </c>
      <c r="R6" s="786" t="str">
        <f t="shared" ref="R6:R13" si="4">IF(SUM(F6:Q6)=D6,"OK",SUM(F6:Q6))</f>
        <v>OK</v>
      </c>
      <c r="T6" s="289"/>
      <c r="U6" s="289"/>
    </row>
    <row r="7" spans="1:25" s="787" customFormat="1" ht="15.6" x14ac:dyDescent="0.25">
      <c r="A7" s="83" t="s">
        <v>398</v>
      </c>
      <c r="B7" s="782">
        <f t="shared" si="0"/>
        <v>0</v>
      </c>
      <c r="C7" s="783">
        <f t="shared" si="1"/>
        <v>0</v>
      </c>
      <c r="D7" s="49"/>
      <c r="E7" s="785">
        <f>SUMIF(F$2:Q$2,"&lt;="&amp;ReportDate,Categories!F7:Q7)</f>
        <v>0</v>
      </c>
      <c r="F7" s="37">
        <f t="shared" si="2"/>
        <v>0</v>
      </c>
      <c r="G7" s="42">
        <f t="shared" si="2"/>
        <v>0</v>
      </c>
      <c r="H7" s="42">
        <f t="shared" si="2"/>
        <v>0</v>
      </c>
      <c r="I7" s="42">
        <f t="shared" si="2"/>
        <v>0</v>
      </c>
      <c r="J7" s="42">
        <f t="shared" si="2"/>
        <v>0</v>
      </c>
      <c r="K7" s="42">
        <f t="shared" si="2"/>
        <v>0</v>
      </c>
      <c r="L7" s="42">
        <f t="shared" si="2"/>
        <v>0</v>
      </c>
      <c r="M7" s="42">
        <f t="shared" si="2"/>
        <v>0</v>
      </c>
      <c r="N7" s="42">
        <f t="shared" si="2"/>
        <v>0</v>
      </c>
      <c r="O7" s="42">
        <f t="shared" si="2"/>
        <v>0</v>
      </c>
      <c r="P7" s="42">
        <f t="shared" si="2"/>
        <v>0</v>
      </c>
      <c r="Q7" s="38">
        <f t="shared" si="2"/>
        <v>0</v>
      </c>
      <c r="R7" s="786" t="str">
        <f t="shared" si="4"/>
        <v>OK</v>
      </c>
      <c r="T7" s="289"/>
      <c r="U7" s="289"/>
    </row>
    <row r="8" spans="1:25" s="787" customFormat="1" ht="15.6" x14ac:dyDescent="0.25">
      <c r="A8" s="83" t="s">
        <v>398</v>
      </c>
      <c r="B8" s="782">
        <f t="shared" si="0"/>
        <v>0</v>
      </c>
      <c r="C8" s="783">
        <f t="shared" si="1"/>
        <v>0</v>
      </c>
      <c r="D8" s="49"/>
      <c r="E8" s="785">
        <f>SUMIF(F$2:Q$2,"&lt;="&amp;ReportDate,Categories!F8:Q8)</f>
        <v>0</v>
      </c>
      <c r="F8" s="37">
        <f t="shared" si="2"/>
        <v>0</v>
      </c>
      <c r="G8" s="42">
        <f t="shared" si="2"/>
        <v>0</v>
      </c>
      <c r="H8" s="42">
        <f t="shared" si="2"/>
        <v>0</v>
      </c>
      <c r="I8" s="42">
        <f t="shared" si="2"/>
        <v>0</v>
      </c>
      <c r="J8" s="42">
        <f t="shared" si="2"/>
        <v>0</v>
      </c>
      <c r="K8" s="42">
        <f t="shared" si="2"/>
        <v>0</v>
      </c>
      <c r="L8" s="42">
        <f t="shared" si="2"/>
        <v>0</v>
      </c>
      <c r="M8" s="42">
        <f t="shared" si="2"/>
        <v>0</v>
      </c>
      <c r="N8" s="42">
        <f t="shared" si="2"/>
        <v>0</v>
      </c>
      <c r="O8" s="42">
        <f t="shared" si="2"/>
        <v>0</v>
      </c>
      <c r="P8" s="42">
        <f t="shared" si="2"/>
        <v>0</v>
      </c>
      <c r="Q8" s="38">
        <f t="shared" si="2"/>
        <v>0</v>
      </c>
      <c r="R8" s="786" t="str">
        <f t="shared" si="4"/>
        <v>OK</v>
      </c>
      <c r="T8" s="289"/>
      <c r="U8" s="289"/>
    </row>
    <row r="9" spans="1:25" s="787" customFormat="1" ht="15.6" x14ac:dyDescent="0.25">
      <c r="A9" s="83" t="s">
        <v>398</v>
      </c>
      <c r="B9" s="782">
        <f t="shared" si="0"/>
        <v>0</v>
      </c>
      <c r="C9" s="783">
        <f t="shared" si="1"/>
        <v>0</v>
      </c>
      <c r="D9" s="49"/>
      <c r="E9" s="785">
        <f>SUMIF(F$2:Q$2,"&lt;="&amp;ReportDate,Categories!F9:Q9)</f>
        <v>0</v>
      </c>
      <c r="F9" s="37">
        <f t="shared" si="2"/>
        <v>0</v>
      </c>
      <c r="G9" s="42">
        <f t="shared" si="2"/>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38">
        <f t="shared" si="2"/>
        <v>0</v>
      </c>
      <c r="R9" s="786" t="str">
        <f t="shared" si="4"/>
        <v>OK</v>
      </c>
      <c r="T9" s="289"/>
      <c r="U9" s="289"/>
    </row>
    <row r="10" spans="1:25" s="787" customFormat="1" ht="15.6" x14ac:dyDescent="0.25">
      <c r="A10" s="83" t="s">
        <v>398</v>
      </c>
      <c r="B10" s="782">
        <f t="shared" si="0"/>
        <v>0</v>
      </c>
      <c r="C10" s="783">
        <f t="shared" si="1"/>
        <v>0</v>
      </c>
      <c r="D10" s="49"/>
      <c r="E10" s="785">
        <f>SUMIF(F$2:Q$2,"&lt;="&amp;ReportDate,Categories!F10:Q10)</f>
        <v>0</v>
      </c>
      <c r="F10" s="37">
        <f t="shared" si="2"/>
        <v>0</v>
      </c>
      <c r="G10" s="42">
        <f t="shared" si="2"/>
        <v>0</v>
      </c>
      <c r="H10" s="42">
        <f t="shared" si="2"/>
        <v>0</v>
      </c>
      <c r="I10" s="42">
        <f t="shared" si="2"/>
        <v>0</v>
      </c>
      <c r="J10" s="42">
        <f t="shared" si="2"/>
        <v>0</v>
      </c>
      <c r="K10" s="42">
        <f t="shared" si="2"/>
        <v>0</v>
      </c>
      <c r="L10" s="42">
        <f t="shared" si="2"/>
        <v>0</v>
      </c>
      <c r="M10" s="42">
        <f t="shared" si="2"/>
        <v>0</v>
      </c>
      <c r="N10" s="42">
        <f t="shared" si="2"/>
        <v>0</v>
      </c>
      <c r="O10" s="42">
        <f t="shared" si="2"/>
        <v>0</v>
      </c>
      <c r="P10" s="42">
        <f t="shared" si="2"/>
        <v>0</v>
      </c>
      <c r="Q10" s="38">
        <f t="shared" si="2"/>
        <v>0</v>
      </c>
      <c r="R10" s="786" t="str">
        <f t="shared" si="4"/>
        <v>OK</v>
      </c>
      <c r="T10" s="289"/>
      <c r="U10" s="289"/>
    </row>
    <row r="11" spans="1:25" s="787" customFormat="1" ht="15.6" x14ac:dyDescent="0.25">
      <c r="A11" s="83" t="s">
        <v>398</v>
      </c>
      <c r="B11" s="782">
        <f t="shared" si="0"/>
        <v>0</v>
      </c>
      <c r="C11" s="783">
        <f t="shared" si="1"/>
        <v>0</v>
      </c>
      <c r="D11" s="49"/>
      <c r="E11" s="785">
        <f>SUMIF(F$2:Q$2,"&lt;="&amp;ReportDate,Categories!F11:Q11)</f>
        <v>0</v>
      </c>
      <c r="F11" s="37">
        <f t="shared" si="2"/>
        <v>0</v>
      </c>
      <c r="G11" s="42">
        <f t="shared" si="2"/>
        <v>0</v>
      </c>
      <c r="H11" s="42">
        <f t="shared" si="2"/>
        <v>0</v>
      </c>
      <c r="I11" s="42">
        <f t="shared" si="2"/>
        <v>0</v>
      </c>
      <c r="J11" s="42">
        <f t="shared" si="2"/>
        <v>0</v>
      </c>
      <c r="K11" s="42">
        <f t="shared" si="2"/>
        <v>0</v>
      </c>
      <c r="L11" s="42">
        <f t="shared" si="2"/>
        <v>0</v>
      </c>
      <c r="M11" s="42">
        <f t="shared" si="2"/>
        <v>0</v>
      </c>
      <c r="N11" s="42">
        <f t="shared" si="2"/>
        <v>0</v>
      </c>
      <c r="O11" s="42">
        <f t="shared" si="2"/>
        <v>0</v>
      </c>
      <c r="P11" s="42">
        <f t="shared" si="2"/>
        <v>0</v>
      </c>
      <c r="Q11" s="38">
        <f t="shared" si="2"/>
        <v>0</v>
      </c>
      <c r="R11" s="786" t="str">
        <f t="shared" si="4"/>
        <v>OK</v>
      </c>
      <c r="T11" s="289"/>
      <c r="U11" s="289"/>
    </row>
    <row r="12" spans="1:25" s="787" customFormat="1" ht="15.6" x14ac:dyDescent="0.25">
      <c r="A12" s="83" t="s">
        <v>398</v>
      </c>
      <c r="B12" s="782">
        <f t="shared" si="0"/>
        <v>0</v>
      </c>
      <c r="C12" s="783">
        <f t="shared" si="1"/>
        <v>0</v>
      </c>
      <c r="D12" s="49"/>
      <c r="E12" s="785">
        <f>SUMIF(F$2:Q$2,"&lt;="&amp;ReportDate,Categories!F12:Q12)</f>
        <v>0</v>
      </c>
      <c r="F12" s="37">
        <f t="shared" si="2"/>
        <v>0</v>
      </c>
      <c r="G12" s="42">
        <f t="shared" si="2"/>
        <v>0</v>
      </c>
      <c r="H12" s="42">
        <f t="shared" si="2"/>
        <v>0</v>
      </c>
      <c r="I12" s="42">
        <f t="shared" si="2"/>
        <v>0</v>
      </c>
      <c r="J12" s="42">
        <f t="shared" si="2"/>
        <v>0</v>
      </c>
      <c r="K12" s="42">
        <f t="shared" si="2"/>
        <v>0</v>
      </c>
      <c r="L12" s="42">
        <f t="shared" si="2"/>
        <v>0</v>
      </c>
      <c r="M12" s="42">
        <f t="shared" si="2"/>
        <v>0</v>
      </c>
      <c r="N12" s="42">
        <f t="shared" si="2"/>
        <v>0</v>
      </c>
      <c r="O12" s="42">
        <f t="shared" si="2"/>
        <v>0</v>
      </c>
      <c r="P12" s="42">
        <f t="shared" si="2"/>
        <v>0</v>
      </c>
      <c r="Q12" s="38">
        <f t="shared" si="2"/>
        <v>0</v>
      </c>
      <c r="R12" s="786" t="str">
        <f t="shared" si="4"/>
        <v>OK</v>
      </c>
      <c r="T12" s="289"/>
      <c r="U12" s="289"/>
    </row>
    <row r="13" spans="1:25" s="787" customFormat="1" ht="15.6" x14ac:dyDescent="0.25">
      <c r="A13" s="83" t="s">
        <v>398</v>
      </c>
      <c r="B13" s="782">
        <f t="shared" si="0"/>
        <v>0</v>
      </c>
      <c r="C13" s="783">
        <f t="shared" si="1"/>
        <v>0</v>
      </c>
      <c r="D13" s="49"/>
      <c r="E13" s="785">
        <f>SUMIF(F$2:Q$2,"&lt;="&amp;ReportDate,Categories!F13:Q13)</f>
        <v>0</v>
      </c>
      <c r="F13" s="37">
        <f t="shared" si="2"/>
        <v>0</v>
      </c>
      <c r="G13" s="42">
        <f t="shared" si="2"/>
        <v>0</v>
      </c>
      <c r="H13" s="42">
        <f t="shared" si="2"/>
        <v>0</v>
      </c>
      <c r="I13" s="42">
        <f t="shared" si="2"/>
        <v>0</v>
      </c>
      <c r="J13" s="42">
        <f t="shared" si="2"/>
        <v>0</v>
      </c>
      <c r="K13" s="42">
        <f t="shared" si="2"/>
        <v>0</v>
      </c>
      <c r="L13" s="42">
        <f t="shared" si="2"/>
        <v>0</v>
      </c>
      <c r="M13" s="42">
        <f t="shared" si="2"/>
        <v>0</v>
      </c>
      <c r="N13" s="42">
        <f t="shared" si="2"/>
        <v>0</v>
      </c>
      <c r="O13" s="42">
        <f t="shared" si="2"/>
        <v>0</v>
      </c>
      <c r="P13" s="42">
        <f t="shared" si="2"/>
        <v>0</v>
      </c>
      <c r="Q13" s="38">
        <f t="shared" si="2"/>
        <v>0</v>
      </c>
      <c r="R13" s="786" t="str">
        <f t="shared" si="4"/>
        <v>OK</v>
      </c>
      <c r="T13" s="289"/>
      <c r="U13" s="289"/>
    </row>
    <row r="14" spans="1:25" s="787" customFormat="1" ht="15.6" x14ac:dyDescent="0.25">
      <c r="A14" s="83" t="s">
        <v>398</v>
      </c>
      <c r="B14" s="782">
        <f t="shared" si="0"/>
        <v>0</v>
      </c>
      <c r="C14" s="783">
        <f t="shared" si="1"/>
        <v>0</v>
      </c>
      <c r="D14" s="49"/>
      <c r="E14" s="785">
        <f>SUMIF(F$2:Q$2,"&lt;="&amp;ReportDate,Categories!F14:Q14)</f>
        <v>0</v>
      </c>
      <c r="F14" s="37">
        <f t="shared" si="2"/>
        <v>0</v>
      </c>
      <c r="G14" s="42">
        <f t="shared" si="2"/>
        <v>0</v>
      </c>
      <c r="H14" s="42">
        <f t="shared" si="2"/>
        <v>0</v>
      </c>
      <c r="I14" s="42">
        <f t="shared" si="2"/>
        <v>0</v>
      </c>
      <c r="J14" s="42">
        <f t="shared" si="2"/>
        <v>0</v>
      </c>
      <c r="K14" s="42">
        <f t="shared" si="2"/>
        <v>0</v>
      </c>
      <c r="L14" s="42">
        <f t="shared" si="2"/>
        <v>0</v>
      </c>
      <c r="M14" s="42">
        <f t="shared" si="2"/>
        <v>0</v>
      </c>
      <c r="N14" s="42">
        <f t="shared" si="2"/>
        <v>0</v>
      </c>
      <c r="O14" s="42">
        <f t="shared" si="2"/>
        <v>0</v>
      </c>
      <c r="P14" s="42">
        <f t="shared" si="2"/>
        <v>0</v>
      </c>
      <c r="Q14" s="38">
        <f t="shared" si="2"/>
        <v>0</v>
      </c>
      <c r="R14" s="786" t="str">
        <f t="shared" si="3"/>
        <v>OK</v>
      </c>
      <c r="T14" s="289"/>
      <c r="U14" s="289"/>
    </row>
    <row r="15" spans="1:25" s="289" customFormat="1" ht="14.4" thickBot="1" x14ac:dyDescent="0.3">
      <c r="A15" s="54" t="s">
        <v>364</v>
      </c>
      <c r="B15" s="782">
        <f t="shared" si="0"/>
        <v>0</v>
      </c>
      <c r="C15" s="783">
        <f t="shared" si="1"/>
        <v>0</v>
      </c>
      <c r="D15" s="49"/>
      <c r="E15" s="785">
        <f>SUMIF(F$2:Q$2,"&lt;="&amp;ReportDate,Categories!F15:Q15)</f>
        <v>0</v>
      </c>
      <c r="F15" s="37">
        <f t="shared" si="2"/>
        <v>0</v>
      </c>
      <c r="G15" s="42">
        <f t="shared" si="2"/>
        <v>0</v>
      </c>
      <c r="H15" s="42">
        <f t="shared" si="2"/>
        <v>0</v>
      </c>
      <c r="I15" s="42">
        <f t="shared" si="2"/>
        <v>0</v>
      </c>
      <c r="J15" s="42">
        <f t="shared" si="2"/>
        <v>0</v>
      </c>
      <c r="K15" s="42">
        <f t="shared" si="2"/>
        <v>0</v>
      </c>
      <c r="L15" s="42">
        <f t="shared" si="2"/>
        <v>0</v>
      </c>
      <c r="M15" s="42">
        <f t="shared" si="2"/>
        <v>0</v>
      </c>
      <c r="N15" s="42">
        <f t="shared" si="2"/>
        <v>0</v>
      </c>
      <c r="O15" s="42">
        <f t="shared" si="2"/>
        <v>0</v>
      </c>
      <c r="P15" s="42">
        <f t="shared" si="2"/>
        <v>0</v>
      </c>
      <c r="Q15" s="38">
        <f t="shared" si="2"/>
        <v>0</v>
      </c>
      <c r="R15" s="786" t="str">
        <f t="shared" si="3"/>
        <v>OK</v>
      </c>
      <c r="T15" s="788" t="s">
        <v>369</v>
      </c>
    </row>
    <row r="16" spans="1:25" s="289" customFormat="1" ht="13.8" x14ac:dyDescent="0.25">
      <c r="A16" s="52" t="s">
        <v>43</v>
      </c>
      <c r="B16" s="789"/>
      <c r="C16" s="790"/>
      <c r="D16" s="55"/>
      <c r="E16" s="791"/>
      <c r="F16" s="56"/>
      <c r="G16" s="57"/>
      <c r="H16" s="57"/>
      <c r="I16" s="57"/>
      <c r="J16" s="57"/>
      <c r="K16" s="57"/>
      <c r="L16" s="57"/>
      <c r="M16" s="57"/>
      <c r="N16" s="57"/>
      <c r="O16" s="57"/>
      <c r="P16" s="57"/>
      <c r="Q16" s="58"/>
      <c r="R16" s="792"/>
    </row>
    <row r="17" spans="1:21" s="289" customFormat="1" ht="13.8" x14ac:dyDescent="0.25">
      <c r="A17" s="62" t="s">
        <v>308</v>
      </c>
      <c r="B17" s="782">
        <f t="shared" ref="B17:B40" si="5">SUMIFS(Acc1Amnt,Acc1Catgs,$A17,Acc1Rcd,"&lt;="&amp;ReportMth)+SUMIFS(Acc2Amnt,Acc2Catgs,$A17,Acc2Rcd,"&lt;="&amp;ReportMth)+SUMIFS(Acc3Amnt,Acc3Catgs,$A17,Acc3Rcd,"&lt;="&amp;ReportMth)+SUMIFS(Acc4Amnt,Acc4Catgs,$A17,Acc4Rcd,"&lt;="&amp;ReportMth)</f>
        <v>0</v>
      </c>
      <c r="C17" s="783"/>
      <c r="D17" s="49"/>
      <c r="E17" s="785"/>
      <c r="F17" s="37"/>
      <c r="G17" s="42"/>
      <c r="H17" s="42"/>
      <c r="I17" s="42"/>
      <c r="J17" s="42"/>
      <c r="K17" s="42"/>
      <c r="L17" s="42"/>
      <c r="M17" s="42"/>
      <c r="N17" s="42"/>
      <c r="O17" s="42"/>
      <c r="P17" s="42"/>
      <c r="Q17" s="38"/>
      <c r="R17" s="786"/>
    </row>
    <row r="18" spans="1:21" s="289" customFormat="1" ht="13.8" x14ac:dyDescent="0.25">
      <c r="A18" s="54" t="s">
        <v>307</v>
      </c>
      <c r="B18" s="782">
        <f t="shared" si="5"/>
        <v>0</v>
      </c>
      <c r="C18" s="783">
        <f t="shared" ref="C18:C40" si="6">SUMIFS(Acc1Amnt,Acc1Catgs,$A18,Acc1Date,"&gt;="&amp;FYSDate,Acc1Date,"&lt;="&amp;ReportDate)+SUMIFS(Acc2Amnt,Acc2Catgs,$A18,Acc2Date,"&gt;="&amp;FYSDate,Acc2Date,"&lt;="&amp;ReportDate)+SUMIFS(Acc3Amnt,Acc3Catgs,$A18,Acc3Date,"&gt;="&amp;FYSDate,Acc3Date,"&lt;="&amp;ReportDate)+SUMIFS(Acc4Amnt,Acc4Catgs,$A18,Acc4Date,"&gt;="&amp;FYSDate,Acc4Date,"&lt;="&amp;ReportDate)</f>
        <v>0</v>
      </c>
      <c r="D18" s="49"/>
      <c r="E18" s="785">
        <f>SUMIF(F$2:Q$2,"&lt;="&amp;ReportDate,Categories!F18:Q18)</f>
        <v>0</v>
      </c>
      <c r="F18" s="37">
        <f t="shared" ref="F18:Q43" si="7">$D18/12</f>
        <v>0</v>
      </c>
      <c r="G18" s="42">
        <f t="shared" si="7"/>
        <v>0</v>
      </c>
      <c r="H18" s="42">
        <f t="shared" si="7"/>
        <v>0</v>
      </c>
      <c r="I18" s="42">
        <f t="shared" si="7"/>
        <v>0</v>
      </c>
      <c r="J18" s="42">
        <f t="shared" si="7"/>
        <v>0</v>
      </c>
      <c r="K18" s="42">
        <f t="shared" si="7"/>
        <v>0</v>
      </c>
      <c r="L18" s="42">
        <f t="shared" si="7"/>
        <v>0</v>
      </c>
      <c r="M18" s="42">
        <f t="shared" si="7"/>
        <v>0</v>
      </c>
      <c r="N18" s="42">
        <f t="shared" si="7"/>
        <v>0</v>
      </c>
      <c r="O18" s="42">
        <f t="shared" si="7"/>
        <v>0</v>
      </c>
      <c r="P18" s="42">
        <f t="shared" si="7"/>
        <v>0</v>
      </c>
      <c r="Q18" s="38">
        <f t="shared" si="7"/>
        <v>0</v>
      </c>
      <c r="R18" s="786" t="str">
        <f t="shared" ref="R18:R40" si="8">IF(SUM(F18:Q18)=D18,"OK",SUM(F18:Q18))</f>
        <v>OK</v>
      </c>
    </row>
    <row r="19" spans="1:21" s="787" customFormat="1" ht="15.6" x14ac:dyDescent="0.25">
      <c r="A19" s="83" t="s">
        <v>399</v>
      </c>
      <c r="B19" s="782">
        <f t="shared" si="5"/>
        <v>0</v>
      </c>
      <c r="C19" s="783">
        <f t="shared" si="6"/>
        <v>0</v>
      </c>
      <c r="D19" s="49"/>
      <c r="E19" s="785">
        <f>SUMIF(F$2:Q$2,"&lt;="&amp;ReportDate,Categories!F19:Q19)</f>
        <v>0</v>
      </c>
      <c r="F19" s="37">
        <f t="shared" si="7"/>
        <v>0</v>
      </c>
      <c r="G19" s="42">
        <f t="shared" si="7"/>
        <v>0</v>
      </c>
      <c r="H19" s="42">
        <f t="shared" si="7"/>
        <v>0</v>
      </c>
      <c r="I19" s="42">
        <f t="shared" si="7"/>
        <v>0</v>
      </c>
      <c r="J19" s="42">
        <f t="shared" si="7"/>
        <v>0</v>
      </c>
      <c r="K19" s="42">
        <f t="shared" si="7"/>
        <v>0</v>
      </c>
      <c r="L19" s="42">
        <f t="shared" si="7"/>
        <v>0</v>
      </c>
      <c r="M19" s="42">
        <f t="shared" si="7"/>
        <v>0</v>
      </c>
      <c r="N19" s="42">
        <f t="shared" si="7"/>
        <v>0</v>
      </c>
      <c r="O19" s="42">
        <f t="shared" si="7"/>
        <v>0</v>
      </c>
      <c r="P19" s="42">
        <f t="shared" si="7"/>
        <v>0</v>
      </c>
      <c r="Q19" s="38">
        <f t="shared" si="7"/>
        <v>0</v>
      </c>
      <c r="R19" s="786" t="str">
        <f t="shared" si="8"/>
        <v>OK</v>
      </c>
      <c r="T19" s="289"/>
      <c r="U19" s="289"/>
    </row>
    <row r="20" spans="1:21" s="787" customFormat="1" ht="15.6" x14ac:dyDescent="0.25">
      <c r="A20" s="83" t="s">
        <v>399</v>
      </c>
      <c r="B20" s="782">
        <f t="shared" si="5"/>
        <v>0</v>
      </c>
      <c r="C20" s="783">
        <f t="shared" si="6"/>
        <v>0</v>
      </c>
      <c r="D20" s="49"/>
      <c r="E20" s="785">
        <f>SUMIF(F$2:Q$2,"&lt;="&amp;ReportDate,Categories!F20:Q20)</f>
        <v>0</v>
      </c>
      <c r="F20" s="37">
        <f t="shared" si="7"/>
        <v>0</v>
      </c>
      <c r="G20" s="42">
        <f t="shared" si="7"/>
        <v>0</v>
      </c>
      <c r="H20" s="42">
        <f t="shared" si="7"/>
        <v>0</v>
      </c>
      <c r="I20" s="42">
        <f t="shared" si="7"/>
        <v>0</v>
      </c>
      <c r="J20" s="42">
        <f t="shared" si="7"/>
        <v>0</v>
      </c>
      <c r="K20" s="42">
        <f t="shared" si="7"/>
        <v>0</v>
      </c>
      <c r="L20" s="42">
        <f t="shared" si="7"/>
        <v>0</v>
      </c>
      <c r="M20" s="42">
        <f t="shared" si="7"/>
        <v>0</v>
      </c>
      <c r="N20" s="42">
        <f t="shared" si="7"/>
        <v>0</v>
      </c>
      <c r="O20" s="42">
        <f t="shared" si="7"/>
        <v>0</v>
      </c>
      <c r="P20" s="42">
        <f t="shared" si="7"/>
        <v>0</v>
      </c>
      <c r="Q20" s="38">
        <f t="shared" si="7"/>
        <v>0</v>
      </c>
      <c r="R20" s="786" t="str">
        <f t="shared" si="8"/>
        <v>OK</v>
      </c>
      <c r="T20" s="289"/>
      <c r="U20" s="289"/>
    </row>
    <row r="21" spans="1:21" s="787" customFormat="1" ht="15.6" x14ac:dyDescent="0.25">
      <c r="A21" s="83" t="s">
        <v>399</v>
      </c>
      <c r="B21" s="782">
        <f t="shared" si="5"/>
        <v>0</v>
      </c>
      <c r="C21" s="783">
        <f t="shared" si="6"/>
        <v>0</v>
      </c>
      <c r="D21" s="49"/>
      <c r="E21" s="785">
        <f>SUMIF(F$2:Q$2,"&lt;="&amp;ReportDate,Categories!F21:Q21)</f>
        <v>0</v>
      </c>
      <c r="F21" s="37">
        <f t="shared" si="7"/>
        <v>0</v>
      </c>
      <c r="G21" s="42">
        <f t="shared" si="7"/>
        <v>0</v>
      </c>
      <c r="H21" s="42">
        <f t="shared" si="7"/>
        <v>0</v>
      </c>
      <c r="I21" s="42">
        <f t="shared" si="7"/>
        <v>0</v>
      </c>
      <c r="J21" s="42">
        <f t="shared" si="7"/>
        <v>0</v>
      </c>
      <c r="K21" s="42">
        <f t="shared" si="7"/>
        <v>0</v>
      </c>
      <c r="L21" s="42">
        <f t="shared" si="7"/>
        <v>0</v>
      </c>
      <c r="M21" s="42">
        <f t="shared" si="7"/>
        <v>0</v>
      </c>
      <c r="N21" s="42">
        <f t="shared" si="7"/>
        <v>0</v>
      </c>
      <c r="O21" s="42">
        <f t="shared" si="7"/>
        <v>0</v>
      </c>
      <c r="P21" s="42">
        <f t="shared" si="7"/>
        <v>0</v>
      </c>
      <c r="Q21" s="38">
        <f t="shared" si="7"/>
        <v>0</v>
      </c>
      <c r="R21" s="786" t="str">
        <f t="shared" si="8"/>
        <v>OK</v>
      </c>
      <c r="T21" s="289"/>
      <c r="U21" s="289"/>
    </row>
    <row r="22" spans="1:21" s="787" customFormat="1" ht="15.6" x14ac:dyDescent="0.25">
      <c r="A22" s="83" t="s">
        <v>399</v>
      </c>
      <c r="B22" s="782">
        <f t="shared" si="5"/>
        <v>0</v>
      </c>
      <c r="C22" s="783">
        <f t="shared" si="6"/>
        <v>0</v>
      </c>
      <c r="D22" s="49"/>
      <c r="E22" s="785">
        <f>SUMIF(F$2:Q$2,"&lt;="&amp;ReportDate,Categories!F22:Q22)</f>
        <v>0</v>
      </c>
      <c r="F22" s="37">
        <f t="shared" si="7"/>
        <v>0</v>
      </c>
      <c r="G22" s="42">
        <f t="shared" si="7"/>
        <v>0</v>
      </c>
      <c r="H22" s="42">
        <f t="shared" si="7"/>
        <v>0</v>
      </c>
      <c r="I22" s="42">
        <f t="shared" si="7"/>
        <v>0</v>
      </c>
      <c r="J22" s="42">
        <f t="shared" si="7"/>
        <v>0</v>
      </c>
      <c r="K22" s="42">
        <f t="shared" si="7"/>
        <v>0</v>
      </c>
      <c r="L22" s="42">
        <f t="shared" si="7"/>
        <v>0</v>
      </c>
      <c r="M22" s="42">
        <f t="shared" si="7"/>
        <v>0</v>
      </c>
      <c r="N22" s="42">
        <f t="shared" si="7"/>
        <v>0</v>
      </c>
      <c r="O22" s="42">
        <f t="shared" si="7"/>
        <v>0</v>
      </c>
      <c r="P22" s="42">
        <f t="shared" si="7"/>
        <v>0</v>
      </c>
      <c r="Q22" s="38">
        <f t="shared" si="7"/>
        <v>0</v>
      </c>
      <c r="R22" s="786" t="str">
        <f t="shared" si="8"/>
        <v>OK</v>
      </c>
      <c r="T22" s="289"/>
      <c r="U22" s="289"/>
    </row>
    <row r="23" spans="1:21" s="787" customFormat="1" ht="15.6" x14ac:dyDescent="0.25">
      <c r="A23" s="83" t="s">
        <v>399</v>
      </c>
      <c r="B23" s="782">
        <f t="shared" si="5"/>
        <v>0</v>
      </c>
      <c r="C23" s="783">
        <f t="shared" si="6"/>
        <v>0</v>
      </c>
      <c r="D23" s="49"/>
      <c r="E23" s="785">
        <f>SUMIF(F$2:Q$2,"&lt;="&amp;ReportDate,Categories!F23:Q23)</f>
        <v>0</v>
      </c>
      <c r="F23" s="37">
        <f t="shared" si="7"/>
        <v>0</v>
      </c>
      <c r="G23" s="42">
        <f t="shared" si="7"/>
        <v>0</v>
      </c>
      <c r="H23" s="42">
        <f t="shared" si="7"/>
        <v>0</v>
      </c>
      <c r="I23" s="42">
        <f t="shared" si="7"/>
        <v>0</v>
      </c>
      <c r="J23" s="42">
        <f t="shared" si="7"/>
        <v>0</v>
      </c>
      <c r="K23" s="42">
        <f t="shared" si="7"/>
        <v>0</v>
      </c>
      <c r="L23" s="42">
        <f t="shared" si="7"/>
        <v>0</v>
      </c>
      <c r="M23" s="42">
        <f t="shared" si="7"/>
        <v>0</v>
      </c>
      <c r="N23" s="42">
        <f t="shared" si="7"/>
        <v>0</v>
      </c>
      <c r="O23" s="42">
        <f t="shared" si="7"/>
        <v>0</v>
      </c>
      <c r="P23" s="42">
        <f t="shared" si="7"/>
        <v>0</v>
      </c>
      <c r="Q23" s="38">
        <f t="shared" si="7"/>
        <v>0</v>
      </c>
      <c r="R23" s="786" t="str">
        <f t="shared" si="8"/>
        <v>OK</v>
      </c>
      <c r="T23" s="289"/>
      <c r="U23" s="289"/>
    </row>
    <row r="24" spans="1:21" s="289" customFormat="1" ht="13.8" x14ac:dyDescent="0.25">
      <c r="A24" s="54" t="s">
        <v>365</v>
      </c>
      <c r="B24" s="782">
        <f t="shared" si="5"/>
        <v>0</v>
      </c>
      <c r="C24" s="783">
        <f t="shared" si="6"/>
        <v>0</v>
      </c>
      <c r="D24" s="49"/>
      <c r="E24" s="785">
        <f>SUMIF(F$2:Q$2,"&lt;="&amp;ReportDate,Categories!F24:Q24)</f>
        <v>0</v>
      </c>
      <c r="F24" s="37">
        <f t="shared" si="7"/>
        <v>0</v>
      </c>
      <c r="G24" s="42">
        <f t="shared" si="7"/>
        <v>0</v>
      </c>
      <c r="H24" s="42">
        <f t="shared" si="7"/>
        <v>0</v>
      </c>
      <c r="I24" s="42">
        <f t="shared" si="7"/>
        <v>0</v>
      </c>
      <c r="J24" s="42">
        <f t="shared" si="7"/>
        <v>0</v>
      </c>
      <c r="K24" s="42">
        <f t="shared" si="7"/>
        <v>0</v>
      </c>
      <c r="L24" s="42">
        <f t="shared" si="7"/>
        <v>0</v>
      </c>
      <c r="M24" s="42">
        <f t="shared" si="7"/>
        <v>0</v>
      </c>
      <c r="N24" s="42">
        <f t="shared" si="7"/>
        <v>0</v>
      </c>
      <c r="O24" s="42">
        <f t="shared" si="7"/>
        <v>0</v>
      </c>
      <c r="P24" s="42">
        <f t="shared" si="7"/>
        <v>0</v>
      </c>
      <c r="Q24" s="38">
        <f t="shared" si="7"/>
        <v>0</v>
      </c>
      <c r="R24" s="786" t="str">
        <f t="shared" si="8"/>
        <v>OK</v>
      </c>
      <c r="T24" s="788" t="s">
        <v>369</v>
      </c>
    </row>
    <row r="25" spans="1:21" s="289" customFormat="1" ht="15.6" x14ac:dyDescent="0.3">
      <c r="A25" s="62" t="s">
        <v>362</v>
      </c>
      <c r="B25" s="793"/>
      <c r="C25" s="794"/>
      <c r="D25" s="49"/>
      <c r="E25" s="784"/>
      <c r="F25" s="37"/>
      <c r="G25" s="42"/>
      <c r="H25" s="42"/>
      <c r="I25" s="42"/>
      <c r="J25" s="42"/>
      <c r="K25" s="42"/>
      <c r="L25" s="42"/>
      <c r="M25" s="42"/>
      <c r="N25" s="42"/>
      <c r="O25" s="42"/>
      <c r="P25" s="42"/>
      <c r="Q25" s="38"/>
      <c r="R25" s="786"/>
      <c r="T25" s="774" t="s">
        <v>313</v>
      </c>
    </row>
    <row r="26" spans="1:21" s="289" customFormat="1" ht="13.8" x14ac:dyDescent="0.25">
      <c r="A26" s="54" t="s">
        <v>363</v>
      </c>
      <c r="B26" s="782">
        <f t="shared" si="5"/>
        <v>0</v>
      </c>
      <c r="C26" s="783">
        <f t="shared" si="6"/>
        <v>0</v>
      </c>
      <c r="D26" s="49"/>
      <c r="E26" s="785">
        <f>SUMIF(F$2:Q$2,"&lt;="&amp;ReportDate,Categories!F26:Q26)</f>
        <v>0</v>
      </c>
      <c r="F26" s="37">
        <f t="shared" si="7"/>
        <v>0</v>
      </c>
      <c r="G26" s="42">
        <f t="shared" si="7"/>
        <v>0</v>
      </c>
      <c r="H26" s="42">
        <f t="shared" si="7"/>
        <v>0</v>
      </c>
      <c r="I26" s="42">
        <f t="shared" si="7"/>
        <v>0</v>
      </c>
      <c r="J26" s="42">
        <f t="shared" si="7"/>
        <v>0</v>
      </c>
      <c r="K26" s="42">
        <f t="shared" si="7"/>
        <v>0</v>
      </c>
      <c r="L26" s="42">
        <f t="shared" si="7"/>
        <v>0</v>
      </c>
      <c r="M26" s="42">
        <f t="shared" si="7"/>
        <v>0</v>
      </c>
      <c r="N26" s="42">
        <f t="shared" si="7"/>
        <v>0</v>
      </c>
      <c r="O26" s="42">
        <f t="shared" si="7"/>
        <v>0</v>
      </c>
      <c r="P26" s="42">
        <f t="shared" si="7"/>
        <v>0</v>
      </c>
      <c r="Q26" s="38">
        <f t="shared" si="7"/>
        <v>0</v>
      </c>
      <c r="R26" s="786" t="str">
        <f t="shared" si="8"/>
        <v>OK</v>
      </c>
    </row>
    <row r="27" spans="1:21" s="289" customFormat="1" ht="13.8" x14ac:dyDescent="0.25">
      <c r="A27" s="54" t="s">
        <v>400</v>
      </c>
      <c r="B27" s="782">
        <f t="shared" si="5"/>
        <v>0</v>
      </c>
      <c r="C27" s="783">
        <f t="shared" si="6"/>
        <v>0</v>
      </c>
      <c r="D27" s="49"/>
      <c r="E27" s="785">
        <f>SUMIF(F$2:Q$2,"&lt;="&amp;ReportDate,Categories!F27:Q27)</f>
        <v>0</v>
      </c>
      <c r="F27" s="37">
        <f t="shared" si="7"/>
        <v>0</v>
      </c>
      <c r="G27" s="42">
        <f t="shared" si="7"/>
        <v>0</v>
      </c>
      <c r="H27" s="42">
        <f t="shared" si="7"/>
        <v>0</v>
      </c>
      <c r="I27" s="42">
        <f t="shared" si="7"/>
        <v>0</v>
      </c>
      <c r="J27" s="42">
        <f t="shared" si="7"/>
        <v>0</v>
      </c>
      <c r="K27" s="42">
        <f t="shared" si="7"/>
        <v>0</v>
      </c>
      <c r="L27" s="42">
        <f t="shared" si="7"/>
        <v>0</v>
      </c>
      <c r="M27" s="42">
        <f t="shared" si="7"/>
        <v>0</v>
      </c>
      <c r="N27" s="42">
        <f t="shared" si="7"/>
        <v>0</v>
      </c>
      <c r="O27" s="42">
        <f t="shared" si="7"/>
        <v>0</v>
      </c>
      <c r="P27" s="42">
        <f t="shared" si="7"/>
        <v>0</v>
      </c>
      <c r="Q27" s="38">
        <f t="shared" si="7"/>
        <v>0</v>
      </c>
      <c r="R27" s="786" t="str">
        <f t="shared" ref="R27:R31" si="9">IF(SUM(F27:Q27)=D27,"OK",SUM(F27:Q27))</f>
        <v>OK</v>
      </c>
    </row>
    <row r="28" spans="1:21" s="289" customFormat="1" ht="13.8" x14ac:dyDescent="0.25">
      <c r="A28" s="54" t="s">
        <v>400</v>
      </c>
      <c r="B28" s="782">
        <f t="shared" si="5"/>
        <v>0</v>
      </c>
      <c r="C28" s="783">
        <f t="shared" si="6"/>
        <v>0</v>
      </c>
      <c r="D28" s="49"/>
      <c r="E28" s="785">
        <f>SUMIF(F$2:Q$2,"&lt;="&amp;ReportDate,Categories!F28:Q28)</f>
        <v>0</v>
      </c>
      <c r="F28" s="37">
        <f t="shared" si="7"/>
        <v>0</v>
      </c>
      <c r="G28" s="42">
        <f t="shared" si="7"/>
        <v>0</v>
      </c>
      <c r="H28" s="42">
        <f t="shared" si="7"/>
        <v>0</v>
      </c>
      <c r="I28" s="42">
        <f t="shared" si="7"/>
        <v>0</v>
      </c>
      <c r="J28" s="42">
        <f t="shared" si="7"/>
        <v>0</v>
      </c>
      <c r="K28" s="42">
        <f t="shared" si="7"/>
        <v>0</v>
      </c>
      <c r="L28" s="42">
        <f t="shared" si="7"/>
        <v>0</v>
      </c>
      <c r="M28" s="42">
        <f t="shared" si="7"/>
        <v>0</v>
      </c>
      <c r="N28" s="42">
        <f t="shared" si="7"/>
        <v>0</v>
      </c>
      <c r="O28" s="42">
        <f t="shared" si="7"/>
        <v>0</v>
      </c>
      <c r="P28" s="42">
        <f t="shared" si="7"/>
        <v>0</v>
      </c>
      <c r="Q28" s="38">
        <f t="shared" si="7"/>
        <v>0</v>
      </c>
      <c r="R28" s="786" t="str">
        <f t="shared" si="9"/>
        <v>OK</v>
      </c>
    </row>
    <row r="29" spans="1:21" s="289" customFormat="1" ht="13.8" x14ac:dyDescent="0.25">
      <c r="A29" s="54" t="s">
        <v>400</v>
      </c>
      <c r="B29" s="782">
        <f t="shared" si="5"/>
        <v>0</v>
      </c>
      <c r="C29" s="783">
        <f t="shared" si="6"/>
        <v>0</v>
      </c>
      <c r="D29" s="49"/>
      <c r="E29" s="785">
        <f>SUMIF(F$2:Q$2,"&lt;="&amp;ReportDate,Categories!F29:Q29)</f>
        <v>0</v>
      </c>
      <c r="F29" s="37">
        <f t="shared" si="7"/>
        <v>0</v>
      </c>
      <c r="G29" s="42">
        <f t="shared" si="7"/>
        <v>0</v>
      </c>
      <c r="H29" s="42">
        <f t="shared" si="7"/>
        <v>0</v>
      </c>
      <c r="I29" s="42">
        <f t="shared" si="7"/>
        <v>0</v>
      </c>
      <c r="J29" s="42">
        <f t="shared" si="7"/>
        <v>0</v>
      </c>
      <c r="K29" s="42">
        <f t="shared" si="7"/>
        <v>0</v>
      </c>
      <c r="L29" s="42">
        <f t="shared" si="7"/>
        <v>0</v>
      </c>
      <c r="M29" s="42">
        <f t="shared" si="7"/>
        <v>0</v>
      </c>
      <c r="N29" s="42">
        <f t="shared" si="7"/>
        <v>0</v>
      </c>
      <c r="O29" s="42">
        <f t="shared" si="7"/>
        <v>0</v>
      </c>
      <c r="P29" s="42">
        <f t="shared" si="7"/>
        <v>0</v>
      </c>
      <c r="Q29" s="38">
        <f t="shared" si="7"/>
        <v>0</v>
      </c>
      <c r="R29" s="786" t="str">
        <f t="shared" si="9"/>
        <v>OK</v>
      </c>
    </row>
    <row r="30" spans="1:21" s="289" customFormat="1" ht="13.8" x14ac:dyDescent="0.25">
      <c r="A30" s="54" t="s">
        <v>400</v>
      </c>
      <c r="B30" s="782">
        <f t="shared" si="5"/>
        <v>0</v>
      </c>
      <c r="C30" s="783">
        <f t="shared" si="6"/>
        <v>0</v>
      </c>
      <c r="D30" s="49"/>
      <c r="E30" s="785">
        <f>SUMIF(F$2:Q$2,"&lt;="&amp;ReportDate,Categories!F30:Q30)</f>
        <v>0</v>
      </c>
      <c r="F30" s="37">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38">
        <f t="shared" si="7"/>
        <v>0</v>
      </c>
      <c r="R30" s="786" t="str">
        <f t="shared" si="9"/>
        <v>OK</v>
      </c>
    </row>
    <row r="31" spans="1:21" s="289" customFormat="1" ht="13.8" x14ac:dyDescent="0.25">
      <c r="A31" s="54" t="s">
        <v>400</v>
      </c>
      <c r="B31" s="782">
        <f t="shared" si="5"/>
        <v>0</v>
      </c>
      <c r="C31" s="783">
        <f t="shared" si="6"/>
        <v>0</v>
      </c>
      <c r="D31" s="49"/>
      <c r="E31" s="785">
        <f>SUMIF(F$2:Q$2,"&lt;="&amp;ReportDate,Categories!F31:Q31)</f>
        <v>0</v>
      </c>
      <c r="F31" s="37">
        <f t="shared" si="7"/>
        <v>0</v>
      </c>
      <c r="G31" s="42">
        <f t="shared" si="7"/>
        <v>0</v>
      </c>
      <c r="H31" s="42">
        <f t="shared" si="7"/>
        <v>0</v>
      </c>
      <c r="I31" s="42">
        <f t="shared" si="7"/>
        <v>0</v>
      </c>
      <c r="J31" s="42">
        <f t="shared" si="7"/>
        <v>0</v>
      </c>
      <c r="K31" s="42">
        <f t="shared" si="7"/>
        <v>0</v>
      </c>
      <c r="L31" s="42">
        <f t="shared" si="7"/>
        <v>0</v>
      </c>
      <c r="M31" s="42">
        <f t="shared" si="7"/>
        <v>0</v>
      </c>
      <c r="N31" s="42">
        <f t="shared" si="7"/>
        <v>0</v>
      </c>
      <c r="O31" s="42">
        <f t="shared" si="7"/>
        <v>0</v>
      </c>
      <c r="P31" s="42">
        <f t="shared" si="7"/>
        <v>0</v>
      </c>
      <c r="Q31" s="38">
        <f t="shared" si="7"/>
        <v>0</v>
      </c>
      <c r="R31" s="786" t="str">
        <f t="shared" si="9"/>
        <v>OK</v>
      </c>
    </row>
    <row r="32" spans="1:21" s="289" customFormat="1" ht="13.8" x14ac:dyDescent="0.25">
      <c r="A32" s="54" t="s">
        <v>366</v>
      </c>
      <c r="B32" s="782">
        <f t="shared" si="5"/>
        <v>0</v>
      </c>
      <c r="C32" s="783">
        <f t="shared" si="6"/>
        <v>0</v>
      </c>
      <c r="D32" s="49"/>
      <c r="E32" s="785">
        <f>SUMIF(F$2:Q$2,"&lt;="&amp;ReportDate,Categories!F32:Q32)</f>
        <v>0</v>
      </c>
      <c r="F32" s="37">
        <f t="shared" si="7"/>
        <v>0</v>
      </c>
      <c r="G32" s="42">
        <f t="shared" si="7"/>
        <v>0</v>
      </c>
      <c r="H32" s="42">
        <f t="shared" si="7"/>
        <v>0</v>
      </c>
      <c r="I32" s="42">
        <f t="shared" si="7"/>
        <v>0</v>
      </c>
      <c r="J32" s="42">
        <f t="shared" si="7"/>
        <v>0</v>
      </c>
      <c r="K32" s="42">
        <f t="shared" si="7"/>
        <v>0</v>
      </c>
      <c r="L32" s="42">
        <f t="shared" si="7"/>
        <v>0</v>
      </c>
      <c r="M32" s="42">
        <f t="shared" si="7"/>
        <v>0</v>
      </c>
      <c r="N32" s="42">
        <f t="shared" si="7"/>
        <v>0</v>
      </c>
      <c r="O32" s="42">
        <f t="shared" si="7"/>
        <v>0</v>
      </c>
      <c r="P32" s="42">
        <f t="shared" si="7"/>
        <v>0</v>
      </c>
      <c r="Q32" s="38">
        <f t="shared" si="7"/>
        <v>0</v>
      </c>
      <c r="R32" s="786" t="str">
        <f t="shared" si="8"/>
        <v>OK</v>
      </c>
      <c r="T32" s="788" t="s">
        <v>369</v>
      </c>
    </row>
    <row r="33" spans="1:20" s="289" customFormat="1" ht="13.8" x14ac:dyDescent="0.25">
      <c r="A33" s="62" t="s">
        <v>309</v>
      </c>
      <c r="B33" s="793"/>
      <c r="C33" s="794"/>
      <c r="D33" s="49"/>
      <c r="E33" s="784"/>
      <c r="F33" s="37"/>
      <c r="G33" s="42"/>
      <c r="H33" s="42"/>
      <c r="I33" s="42"/>
      <c r="J33" s="42"/>
      <c r="K33" s="42"/>
      <c r="L33" s="42"/>
      <c r="M33" s="42"/>
      <c r="N33" s="42"/>
      <c r="O33" s="42"/>
      <c r="P33" s="42"/>
      <c r="Q33" s="38"/>
      <c r="R33" s="786"/>
    </row>
    <row r="34" spans="1:20" s="289" customFormat="1" ht="15.6" x14ac:dyDescent="0.3">
      <c r="A34" s="54" t="s">
        <v>310</v>
      </c>
      <c r="B34" s="782">
        <f t="shared" si="5"/>
        <v>0</v>
      </c>
      <c r="C34" s="783">
        <f t="shared" si="6"/>
        <v>0</v>
      </c>
      <c r="D34" s="49"/>
      <c r="E34" s="785">
        <f>SUMIF(F$2:Q$2,"&lt;="&amp;ReportDate,Categories!F34:Q34)</f>
        <v>0</v>
      </c>
      <c r="F34" s="37">
        <f t="shared" si="7"/>
        <v>0</v>
      </c>
      <c r="G34" s="42">
        <f t="shared" si="7"/>
        <v>0</v>
      </c>
      <c r="H34" s="42">
        <f t="shared" si="7"/>
        <v>0</v>
      </c>
      <c r="I34" s="42">
        <f t="shared" si="7"/>
        <v>0</v>
      </c>
      <c r="J34" s="42">
        <f t="shared" si="7"/>
        <v>0</v>
      </c>
      <c r="K34" s="42">
        <f t="shared" si="7"/>
        <v>0</v>
      </c>
      <c r="L34" s="42">
        <f t="shared" si="7"/>
        <v>0</v>
      </c>
      <c r="M34" s="42">
        <f t="shared" si="7"/>
        <v>0</v>
      </c>
      <c r="N34" s="42">
        <f t="shared" si="7"/>
        <v>0</v>
      </c>
      <c r="O34" s="42">
        <f t="shared" si="7"/>
        <v>0</v>
      </c>
      <c r="P34" s="42">
        <f t="shared" si="7"/>
        <v>0</v>
      </c>
      <c r="Q34" s="38">
        <f t="shared" si="7"/>
        <v>0</v>
      </c>
      <c r="R34" s="786" t="str">
        <f t="shared" si="8"/>
        <v>OK</v>
      </c>
      <c r="T34" s="774" t="s">
        <v>285</v>
      </c>
    </row>
    <row r="35" spans="1:20" s="289" customFormat="1" ht="13.8" x14ac:dyDescent="0.25">
      <c r="A35" s="54" t="s">
        <v>401</v>
      </c>
      <c r="B35" s="782">
        <f t="shared" si="5"/>
        <v>0</v>
      </c>
      <c r="C35" s="783">
        <f t="shared" si="6"/>
        <v>0</v>
      </c>
      <c r="D35" s="49"/>
      <c r="E35" s="785">
        <f>SUMIF(F$2:Q$2,"&lt;="&amp;ReportDate,Categories!F35:Q35)</f>
        <v>0</v>
      </c>
      <c r="F35" s="37">
        <f t="shared" si="7"/>
        <v>0</v>
      </c>
      <c r="G35" s="42">
        <f t="shared" si="7"/>
        <v>0</v>
      </c>
      <c r="H35" s="42">
        <f t="shared" si="7"/>
        <v>0</v>
      </c>
      <c r="I35" s="42">
        <f t="shared" si="7"/>
        <v>0</v>
      </c>
      <c r="J35" s="42">
        <f t="shared" si="7"/>
        <v>0</v>
      </c>
      <c r="K35" s="42">
        <f t="shared" si="7"/>
        <v>0</v>
      </c>
      <c r="L35" s="42">
        <f t="shared" si="7"/>
        <v>0</v>
      </c>
      <c r="M35" s="42">
        <f t="shared" si="7"/>
        <v>0</v>
      </c>
      <c r="N35" s="42">
        <f t="shared" si="7"/>
        <v>0</v>
      </c>
      <c r="O35" s="42">
        <f t="shared" si="7"/>
        <v>0</v>
      </c>
      <c r="P35" s="42">
        <f t="shared" si="7"/>
        <v>0</v>
      </c>
      <c r="Q35" s="38">
        <f t="shared" si="7"/>
        <v>0</v>
      </c>
      <c r="R35" s="786" t="str">
        <f t="shared" si="8"/>
        <v>OK</v>
      </c>
    </row>
    <row r="36" spans="1:20" s="289" customFormat="1" ht="13.8" x14ac:dyDescent="0.25">
      <c r="A36" s="54" t="s">
        <v>401</v>
      </c>
      <c r="B36" s="782">
        <f t="shared" si="5"/>
        <v>0</v>
      </c>
      <c r="C36" s="783">
        <f t="shared" si="6"/>
        <v>0</v>
      </c>
      <c r="D36" s="49"/>
      <c r="E36" s="785">
        <f>SUMIF(F$2:Q$2,"&lt;="&amp;ReportDate,Categories!F36:Q36)</f>
        <v>0</v>
      </c>
      <c r="F36" s="37">
        <f t="shared" si="7"/>
        <v>0</v>
      </c>
      <c r="G36" s="42">
        <f t="shared" si="7"/>
        <v>0</v>
      </c>
      <c r="H36" s="42">
        <f t="shared" si="7"/>
        <v>0</v>
      </c>
      <c r="I36" s="42">
        <f t="shared" si="7"/>
        <v>0</v>
      </c>
      <c r="J36" s="42">
        <f t="shared" si="7"/>
        <v>0</v>
      </c>
      <c r="K36" s="42">
        <f t="shared" si="7"/>
        <v>0</v>
      </c>
      <c r="L36" s="42">
        <f t="shared" si="7"/>
        <v>0</v>
      </c>
      <c r="M36" s="42">
        <f t="shared" si="7"/>
        <v>0</v>
      </c>
      <c r="N36" s="42">
        <f t="shared" si="7"/>
        <v>0</v>
      </c>
      <c r="O36" s="42">
        <f t="shared" si="7"/>
        <v>0</v>
      </c>
      <c r="P36" s="42">
        <f t="shared" si="7"/>
        <v>0</v>
      </c>
      <c r="Q36" s="38">
        <f t="shared" si="7"/>
        <v>0</v>
      </c>
      <c r="R36" s="786" t="str">
        <f t="shared" si="8"/>
        <v>OK</v>
      </c>
    </row>
    <row r="37" spans="1:20" s="289" customFormat="1" ht="13.8" x14ac:dyDescent="0.25">
      <c r="A37" s="54" t="s">
        <v>401</v>
      </c>
      <c r="B37" s="782">
        <f t="shared" si="5"/>
        <v>0</v>
      </c>
      <c r="C37" s="783">
        <f t="shared" si="6"/>
        <v>0</v>
      </c>
      <c r="D37" s="49"/>
      <c r="E37" s="785">
        <f>SUMIF(F$2:Q$2,"&lt;="&amp;ReportDate,Categories!F37:Q37)</f>
        <v>0</v>
      </c>
      <c r="F37" s="37">
        <f t="shared" si="7"/>
        <v>0</v>
      </c>
      <c r="G37" s="42">
        <f t="shared" si="7"/>
        <v>0</v>
      </c>
      <c r="H37" s="42">
        <f t="shared" si="7"/>
        <v>0</v>
      </c>
      <c r="I37" s="42">
        <f t="shared" si="7"/>
        <v>0</v>
      </c>
      <c r="J37" s="42">
        <f t="shared" si="7"/>
        <v>0</v>
      </c>
      <c r="K37" s="42">
        <f t="shared" si="7"/>
        <v>0</v>
      </c>
      <c r="L37" s="42">
        <f t="shared" si="7"/>
        <v>0</v>
      </c>
      <c r="M37" s="42">
        <f t="shared" si="7"/>
        <v>0</v>
      </c>
      <c r="N37" s="42">
        <f t="shared" si="7"/>
        <v>0</v>
      </c>
      <c r="O37" s="42">
        <f t="shared" si="7"/>
        <v>0</v>
      </c>
      <c r="P37" s="42">
        <f t="shared" si="7"/>
        <v>0</v>
      </c>
      <c r="Q37" s="38">
        <f t="shared" si="7"/>
        <v>0</v>
      </c>
      <c r="R37" s="786" t="str">
        <f t="shared" si="8"/>
        <v>OK</v>
      </c>
    </row>
    <row r="38" spans="1:20" s="289" customFormat="1" ht="13.8" x14ac:dyDescent="0.25">
      <c r="A38" s="54" t="s">
        <v>401</v>
      </c>
      <c r="B38" s="782">
        <f t="shared" si="5"/>
        <v>0</v>
      </c>
      <c r="C38" s="783">
        <f t="shared" si="6"/>
        <v>0</v>
      </c>
      <c r="D38" s="49"/>
      <c r="E38" s="785">
        <f>SUMIF(F$2:Q$2,"&lt;="&amp;ReportDate,Categories!F38:Q38)</f>
        <v>0</v>
      </c>
      <c r="F38" s="37">
        <f t="shared" si="7"/>
        <v>0</v>
      </c>
      <c r="G38" s="42">
        <f t="shared" si="7"/>
        <v>0</v>
      </c>
      <c r="H38" s="42">
        <f t="shared" si="7"/>
        <v>0</v>
      </c>
      <c r="I38" s="42">
        <f t="shared" ref="F38:Q39" si="10">$D38/12</f>
        <v>0</v>
      </c>
      <c r="J38" s="42">
        <f t="shared" si="10"/>
        <v>0</v>
      </c>
      <c r="K38" s="42">
        <f t="shared" si="10"/>
        <v>0</v>
      </c>
      <c r="L38" s="42">
        <f t="shared" si="10"/>
        <v>0</v>
      </c>
      <c r="M38" s="42">
        <f t="shared" si="10"/>
        <v>0</v>
      </c>
      <c r="N38" s="42">
        <f t="shared" si="10"/>
        <v>0</v>
      </c>
      <c r="O38" s="42">
        <f t="shared" si="10"/>
        <v>0</v>
      </c>
      <c r="P38" s="42">
        <f t="shared" si="10"/>
        <v>0</v>
      </c>
      <c r="Q38" s="38">
        <f t="shared" si="10"/>
        <v>0</v>
      </c>
      <c r="R38" s="786" t="str">
        <f t="shared" si="8"/>
        <v>OK</v>
      </c>
    </row>
    <row r="39" spans="1:20" s="289" customFormat="1" ht="13.8" x14ac:dyDescent="0.25">
      <c r="A39" s="54" t="s">
        <v>401</v>
      </c>
      <c r="B39" s="782">
        <f t="shared" si="5"/>
        <v>0</v>
      </c>
      <c r="C39" s="783">
        <f t="shared" si="6"/>
        <v>0</v>
      </c>
      <c r="D39" s="49"/>
      <c r="E39" s="785">
        <f>SUMIF(F$2:Q$2,"&lt;="&amp;ReportDate,Categories!F39:Q39)</f>
        <v>0</v>
      </c>
      <c r="F39" s="37">
        <f t="shared" si="10"/>
        <v>0</v>
      </c>
      <c r="G39" s="42">
        <f t="shared" si="10"/>
        <v>0</v>
      </c>
      <c r="H39" s="42">
        <f t="shared" si="10"/>
        <v>0</v>
      </c>
      <c r="I39" s="42">
        <f t="shared" si="10"/>
        <v>0</v>
      </c>
      <c r="J39" s="42">
        <f t="shared" si="10"/>
        <v>0</v>
      </c>
      <c r="K39" s="42">
        <f t="shared" si="10"/>
        <v>0</v>
      </c>
      <c r="L39" s="42">
        <f t="shared" si="10"/>
        <v>0</v>
      </c>
      <c r="M39" s="42">
        <f t="shared" si="10"/>
        <v>0</v>
      </c>
      <c r="N39" s="42">
        <f t="shared" si="10"/>
        <v>0</v>
      </c>
      <c r="O39" s="42">
        <f t="shared" si="10"/>
        <v>0</v>
      </c>
      <c r="P39" s="42">
        <f t="shared" si="10"/>
        <v>0</v>
      </c>
      <c r="Q39" s="38">
        <f t="shared" si="10"/>
        <v>0</v>
      </c>
      <c r="R39" s="786" t="str">
        <f t="shared" si="8"/>
        <v>OK</v>
      </c>
    </row>
    <row r="40" spans="1:20" s="289" customFormat="1" ht="14.4" thickBot="1" x14ac:dyDescent="0.3">
      <c r="A40" s="54" t="s">
        <v>367</v>
      </c>
      <c r="B40" s="782">
        <f t="shared" si="5"/>
        <v>0</v>
      </c>
      <c r="C40" s="783">
        <f t="shared" si="6"/>
        <v>0</v>
      </c>
      <c r="D40" s="49"/>
      <c r="E40" s="785">
        <f>SUMIF(F$2:Q$2,"&lt;="&amp;ReportDate,Categories!F40:Q40)</f>
        <v>0</v>
      </c>
      <c r="F40" s="37">
        <f t="shared" si="7"/>
        <v>0</v>
      </c>
      <c r="G40" s="42">
        <f t="shared" si="7"/>
        <v>0</v>
      </c>
      <c r="H40" s="42">
        <f t="shared" si="7"/>
        <v>0</v>
      </c>
      <c r="I40" s="42">
        <f t="shared" si="7"/>
        <v>0</v>
      </c>
      <c r="J40" s="42">
        <f t="shared" si="7"/>
        <v>0</v>
      </c>
      <c r="K40" s="42">
        <f t="shared" si="7"/>
        <v>0</v>
      </c>
      <c r="L40" s="42">
        <f t="shared" si="7"/>
        <v>0</v>
      </c>
      <c r="M40" s="42">
        <f t="shared" si="7"/>
        <v>0</v>
      </c>
      <c r="N40" s="42">
        <f t="shared" si="7"/>
        <v>0</v>
      </c>
      <c r="O40" s="42">
        <f t="shared" si="7"/>
        <v>0</v>
      </c>
      <c r="P40" s="42">
        <f t="shared" si="7"/>
        <v>0</v>
      </c>
      <c r="Q40" s="38">
        <f t="shared" si="7"/>
        <v>0</v>
      </c>
      <c r="R40" s="786" t="str">
        <f t="shared" si="8"/>
        <v>OK</v>
      </c>
      <c r="T40" s="788" t="s">
        <v>369</v>
      </c>
    </row>
    <row r="41" spans="1:20" s="382" customFormat="1" ht="13.8" x14ac:dyDescent="0.25">
      <c r="A41" s="52" t="s">
        <v>44</v>
      </c>
      <c r="B41" s="775"/>
      <c r="C41" s="776"/>
      <c r="D41" s="53"/>
      <c r="E41" s="777"/>
      <c r="F41" s="59"/>
      <c r="G41" s="60"/>
      <c r="H41" s="60"/>
      <c r="I41" s="60"/>
      <c r="J41" s="60"/>
      <c r="K41" s="60"/>
      <c r="L41" s="60"/>
      <c r="M41" s="60"/>
      <c r="N41" s="60"/>
      <c r="O41" s="60"/>
      <c r="P41" s="60"/>
      <c r="Q41" s="61"/>
      <c r="R41" s="795"/>
    </row>
    <row r="42" spans="1:20" s="382" customFormat="1" ht="13.8" x14ac:dyDescent="0.25">
      <c r="A42" s="54" t="s">
        <v>183</v>
      </c>
      <c r="B42" s="782">
        <f>SUMIFS(Acc1Amnt,Acc1Catgs,$A42,Acc1Rcd,"&lt;="&amp;ReportMth)+SUMIFS(Acc2Amnt,Acc2Catgs,$A42,Acc2Rcd,"&lt;="&amp;ReportMth)+SUMIFS(Acc3Amnt,Acc3Catgs,$A42,Acc3Rcd,"&lt;="&amp;ReportMth)+SUMIFS(Acc4Amnt,Acc4Catgs,$A42,Acc4Rcd,"&lt;="&amp;ReportMth)</f>
        <v>0</v>
      </c>
      <c r="C42" s="783">
        <f>SUMIFS(Acc1Amnt,Acc1Catgs,$A42,Acc1Date,"&gt;="&amp;FYSDate,Acc1Date,"&lt;="&amp;ReportDate)+SUMIFS(Acc2Amnt,Acc2Catgs,$A42,Acc2Date,"&gt;="&amp;FYSDate,Acc2Date,"&lt;="&amp;ReportDate)+SUMIFS(Acc3Amnt,Acc3Catgs,$A42,Acc3Date,"&gt;="&amp;FYSDate,Acc3Date,"&lt;="&amp;ReportDate)+SUMIFS(Acc4Amnt,Acc4Catgs,$A42,Acc4Date,"&gt;="&amp;FYSDate,Acc4Date,"&lt;="&amp;ReportDate)</f>
        <v>0</v>
      </c>
      <c r="D42" s="49"/>
      <c r="E42" s="785">
        <f>SUMIF(F$2:Q$2,"&lt;="&amp;ReportDate,Categories!F42:Q42)</f>
        <v>0</v>
      </c>
      <c r="F42" s="37">
        <f t="shared" si="7"/>
        <v>0</v>
      </c>
      <c r="G42" s="42">
        <f t="shared" si="7"/>
        <v>0</v>
      </c>
      <c r="H42" s="42">
        <f t="shared" si="7"/>
        <v>0</v>
      </c>
      <c r="I42" s="42">
        <f t="shared" si="7"/>
        <v>0</v>
      </c>
      <c r="J42" s="42">
        <f t="shared" si="7"/>
        <v>0</v>
      </c>
      <c r="K42" s="42">
        <f t="shared" si="7"/>
        <v>0</v>
      </c>
      <c r="L42" s="42">
        <f t="shared" si="7"/>
        <v>0</v>
      </c>
      <c r="M42" s="42">
        <f t="shared" si="7"/>
        <v>0</v>
      </c>
      <c r="N42" s="42">
        <f t="shared" si="7"/>
        <v>0</v>
      </c>
      <c r="O42" s="42">
        <f t="shared" si="7"/>
        <v>0</v>
      </c>
      <c r="P42" s="42">
        <f t="shared" si="7"/>
        <v>0</v>
      </c>
      <c r="Q42" s="38">
        <f t="shared" si="7"/>
        <v>0</v>
      </c>
      <c r="R42" s="786" t="str">
        <f t="shared" ref="R42:R43" si="11">IF(SUM(F42:Q42)=D42,"OK",SUM(F42:Q42))</f>
        <v>OK</v>
      </c>
    </row>
    <row r="43" spans="1:20" s="289" customFormat="1" ht="14.4" thickBot="1" x14ac:dyDescent="0.3">
      <c r="A43" s="54" t="s">
        <v>375</v>
      </c>
      <c r="B43" s="782">
        <f>SUMIFS(Acc1Amnt,Acc1Catgs,$A43,Acc1Rcd,"&lt;="&amp;ReportMth)+SUMIFS(Acc2Amnt,Acc2Catgs,$A43,Acc2Rcd,"&lt;="&amp;ReportMth)+SUMIFS(Acc3Amnt,Acc3Catgs,$A43,Acc3Rcd,"&lt;="&amp;ReportMth)+SUMIFS(Acc4Amnt,Acc4Catgs,$A43,Acc4Rcd,"&lt;="&amp;ReportMth)</f>
        <v>0</v>
      </c>
      <c r="C43" s="783">
        <f>SUMIFS(Acc1Amnt,Acc1Catgs,$A43,Acc1Date,"&gt;="&amp;FYSDate,Acc1Date,"&lt;="&amp;ReportDate)+SUMIFS(Acc2Amnt,Acc2Catgs,$A43,Acc2Date,"&gt;="&amp;FYSDate,Acc2Date,"&lt;="&amp;ReportDate)+SUMIFS(Acc3Amnt,Acc3Catgs,$A43,Acc3Date,"&gt;="&amp;FYSDate,Acc3Date,"&lt;="&amp;ReportDate)+SUMIFS(Acc4Amnt,Acc4Catgs,$A43,Acc4Date,"&gt;="&amp;FYSDate,Acc4Date,"&lt;="&amp;ReportDate)</f>
        <v>0</v>
      </c>
      <c r="D43" s="49"/>
      <c r="E43" s="785">
        <f>SUMIF(F$2:Q$2,"&lt;="&amp;ReportDate,Categories!F43:Q43)</f>
        <v>0</v>
      </c>
      <c r="F43" s="37">
        <f t="shared" si="7"/>
        <v>0</v>
      </c>
      <c r="G43" s="42">
        <f t="shared" si="7"/>
        <v>0</v>
      </c>
      <c r="H43" s="42">
        <f t="shared" si="7"/>
        <v>0</v>
      </c>
      <c r="I43" s="42">
        <f t="shared" si="7"/>
        <v>0</v>
      </c>
      <c r="J43" s="42">
        <f t="shared" si="7"/>
        <v>0</v>
      </c>
      <c r="K43" s="42">
        <f t="shared" si="7"/>
        <v>0</v>
      </c>
      <c r="L43" s="42">
        <f t="shared" si="7"/>
        <v>0</v>
      </c>
      <c r="M43" s="42">
        <f t="shared" si="7"/>
        <v>0</v>
      </c>
      <c r="N43" s="42">
        <f t="shared" si="7"/>
        <v>0</v>
      </c>
      <c r="O43" s="42">
        <f t="shared" si="7"/>
        <v>0</v>
      </c>
      <c r="P43" s="42">
        <f t="shared" si="7"/>
        <v>0</v>
      </c>
      <c r="Q43" s="38">
        <f t="shared" si="7"/>
        <v>0</v>
      </c>
      <c r="R43" s="786" t="str">
        <f t="shared" si="11"/>
        <v>OK</v>
      </c>
      <c r="T43" s="788" t="s">
        <v>369</v>
      </c>
    </row>
    <row r="44" spans="1:20" s="382" customFormat="1" ht="13.8" x14ac:dyDescent="0.25">
      <c r="A44" s="52" t="s">
        <v>45</v>
      </c>
      <c r="B44" s="775"/>
      <c r="C44" s="776"/>
      <c r="D44" s="53"/>
      <c r="E44" s="777"/>
      <c r="F44" s="59"/>
      <c r="G44" s="60"/>
      <c r="H44" s="60"/>
      <c r="I44" s="60"/>
      <c r="J44" s="60"/>
      <c r="K44" s="60"/>
      <c r="L44" s="60"/>
      <c r="M44" s="60"/>
      <c r="N44" s="60"/>
      <c r="O44" s="60"/>
      <c r="P44" s="60"/>
      <c r="Q44" s="61"/>
      <c r="R44" s="795"/>
    </row>
    <row r="45" spans="1:20" s="289" customFormat="1" ht="13.8" x14ac:dyDescent="0.25">
      <c r="A45" s="62" t="s">
        <v>46</v>
      </c>
      <c r="B45" s="796"/>
      <c r="C45" s="797"/>
      <c r="D45" s="63"/>
      <c r="E45" s="798"/>
      <c r="F45" s="35"/>
      <c r="G45" s="64"/>
      <c r="H45" s="64"/>
      <c r="I45" s="64"/>
      <c r="J45" s="64"/>
      <c r="K45" s="64"/>
      <c r="L45" s="64"/>
      <c r="M45" s="64"/>
      <c r="N45" s="64"/>
      <c r="O45" s="64"/>
      <c r="P45" s="64"/>
      <c r="Q45" s="36"/>
      <c r="R45" s="799"/>
    </row>
    <row r="46" spans="1:20" s="289" customFormat="1" ht="13.8" x14ac:dyDescent="0.25">
      <c r="A46" s="11" t="s">
        <v>402</v>
      </c>
      <c r="B46" s="782">
        <f t="shared" ref="B46:B60" si="12">SUMIFS(Acc1Amnt,Acc1Catgs,$A46,Acc1Rcd,"&lt;="&amp;ReportMth)+SUMIFS(Acc2Amnt,Acc2Catgs,$A46,Acc2Rcd,"&lt;="&amp;ReportMth)+SUMIFS(Acc3Amnt,Acc3Catgs,$A46,Acc3Rcd,"&lt;="&amp;ReportMth)+SUMIFS(Acc4Amnt,Acc4Catgs,$A46,Acc4Rcd,"&lt;="&amp;ReportMth)</f>
        <v>0</v>
      </c>
      <c r="C46" s="783">
        <f t="shared" ref="C46:C60" si="13">SUMIFS(Acc1Amnt,Acc1Catgs,$A46,Acc1Date,"&gt;="&amp;FYSDate,Acc1Date,"&lt;="&amp;ReportDate)+SUMIFS(Acc2Amnt,Acc2Catgs,$A46,Acc2Date,"&gt;="&amp;FYSDate,Acc2Date,"&lt;="&amp;ReportDate)+SUMIFS(Acc3Amnt,Acc3Catgs,$A46,Acc3Date,"&gt;="&amp;FYSDate,Acc3Date,"&lt;="&amp;ReportDate)+SUMIFS(Acc4Amnt,Acc4Catgs,$A46,Acc4Date,"&gt;="&amp;FYSDate,Acc4Date,"&lt;="&amp;ReportDate)</f>
        <v>0</v>
      </c>
      <c r="D46" s="49"/>
      <c r="E46" s="785">
        <f>SUMIF(F$2:Q$2,"&lt;="&amp;ReportDate,Categories!F46:Q46)</f>
        <v>0</v>
      </c>
      <c r="F46" s="37">
        <f t="shared" ref="F46:Q60" si="14">$D46/12</f>
        <v>0</v>
      </c>
      <c r="G46" s="42">
        <f t="shared" si="14"/>
        <v>0</v>
      </c>
      <c r="H46" s="42">
        <f t="shared" si="14"/>
        <v>0</v>
      </c>
      <c r="I46" s="42">
        <f t="shared" si="14"/>
        <v>0</v>
      </c>
      <c r="J46" s="42">
        <f t="shared" si="14"/>
        <v>0</v>
      </c>
      <c r="K46" s="42">
        <f t="shared" si="14"/>
        <v>0</v>
      </c>
      <c r="L46" s="42">
        <f t="shared" si="14"/>
        <v>0</v>
      </c>
      <c r="M46" s="42">
        <f t="shared" si="14"/>
        <v>0</v>
      </c>
      <c r="N46" s="42">
        <f t="shared" si="14"/>
        <v>0</v>
      </c>
      <c r="O46" s="42">
        <f t="shared" si="14"/>
        <v>0</v>
      </c>
      <c r="P46" s="42">
        <f t="shared" si="14"/>
        <v>0</v>
      </c>
      <c r="Q46" s="38">
        <f t="shared" si="14"/>
        <v>0</v>
      </c>
      <c r="R46" s="786" t="str">
        <f t="shared" ref="R46:R60" si="15">IF(SUM(F46:Q46)=D46,"OK",SUM(F46:Q46))</f>
        <v>OK</v>
      </c>
    </row>
    <row r="47" spans="1:20" s="289" customFormat="1" ht="13.8" x14ac:dyDescent="0.25">
      <c r="A47" s="11" t="s">
        <v>402</v>
      </c>
      <c r="B47" s="782">
        <f t="shared" si="12"/>
        <v>0</v>
      </c>
      <c r="C47" s="783">
        <f t="shared" si="13"/>
        <v>0</v>
      </c>
      <c r="D47" s="49"/>
      <c r="E47" s="785">
        <f>SUMIF(F$2:Q$2,"&lt;="&amp;ReportDate,Categories!F47:Q47)</f>
        <v>0</v>
      </c>
      <c r="F47" s="37">
        <f t="shared" si="14"/>
        <v>0</v>
      </c>
      <c r="G47" s="42">
        <f t="shared" si="14"/>
        <v>0</v>
      </c>
      <c r="H47" s="42">
        <f t="shared" si="14"/>
        <v>0</v>
      </c>
      <c r="I47" s="42">
        <f t="shared" si="14"/>
        <v>0</v>
      </c>
      <c r="J47" s="42">
        <f t="shared" si="14"/>
        <v>0</v>
      </c>
      <c r="K47" s="42">
        <f t="shared" si="14"/>
        <v>0</v>
      </c>
      <c r="L47" s="42">
        <f t="shared" si="14"/>
        <v>0</v>
      </c>
      <c r="M47" s="42">
        <f t="shared" si="14"/>
        <v>0</v>
      </c>
      <c r="N47" s="42">
        <f t="shared" si="14"/>
        <v>0</v>
      </c>
      <c r="O47" s="42">
        <f t="shared" si="14"/>
        <v>0</v>
      </c>
      <c r="P47" s="42">
        <f t="shared" si="14"/>
        <v>0</v>
      </c>
      <c r="Q47" s="38">
        <f t="shared" si="14"/>
        <v>0</v>
      </c>
      <c r="R47" s="786" t="str">
        <f t="shared" si="15"/>
        <v>OK</v>
      </c>
    </row>
    <row r="48" spans="1:20" s="289" customFormat="1" ht="13.8" x14ac:dyDescent="0.25">
      <c r="A48" s="11" t="s">
        <v>402</v>
      </c>
      <c r="B48" s="782">
        <f t="shared" si="12"/>
        <v>0</v>
      </c>
      <c r="C48" s="783">
        <f t="shared" si="13"/>
        <v>0</v>
      </c>
      <c r="D48" s="49"/>
      <c r="E48" s="785">
        <f>SUMIF(F$2:Q$2,"&lt;="&amp;ReportDate,Categories!F48:Q48)</f>
        <v>0</v>
      </c>
      <c r="F48" s="37">
        <f t="shared" si="14"/>
        <v>0</v>
      </c>
      <c r="G48" s="42">
        <f t="shared" si="14"/>
        <v>0</v>
      </c>
      <c r="H48" s="42">
        <f t="shared" si="14"/>
        <v>0</v>
      </c>
      <c r="I48" s="42">
        <f t="shared" si="14"/>
        <v>0</v>
      </c>
      <c r="J48" s="42">
        <f t="shared" si="14"/>
        <v>0</v>
      </c>
      <c r="K48" s="42">
        <f t="shared" si="14"/>
        <v>0</v>
      </c>
      <c r="L48" s="42">
        <f t="shared" si="14"/>
        <v>0</v>
      </c>
      <c r="M48" s="42">
        <f t="shared" si="14"/>
        <v>0</v>
      </c>
      <c r="N48" s="42">
        <f t="shared" si="14"/>
        <v>0</v>
      </c>
      <c r="O48" s="42">
        <f t="shared" si="14"/>
        <v>0</v>
      </c>
      <c r="P48" s="42">
        <f t="shared" si="14"/>
        <v>0</v>
      </c>
      <c r="Q48" s="38">
        <f t="shared" si="14"/>
        <v>0</v>
      </c>
      <c r="R48" s="786" t="str">
        <f t="shared" ref="R48:R54" si="16">IF(SUM(F48:Q48)=D48,"OK",SUM(F48:Q48))</f>
        <v>OK</v>
      </c>
    </row>
    <row r="49" spans="1:20" s="289" customFormat="1" ht="13.8" x14ac:dyDescent="0.25">
      <c r="A49" s="11" t="s">
        <v>402</v>
      </c>
      <c r="B49" s="782">
        <f t="shared" si="12"/>
        <v>0</v>
      </c>
      <c r="C49" s="783">
        <f t="shared" si="13"/>
        <v>0</v>
      </c>
      <c r="D49" s="49"/>
      <c r="E49" s="785">
        <f>SUMIF(F$2:Q$2,"&lt;="&amp;ReportDate,Categories!F49:Q49)</f>
        <v>0</v>
      </c>
      <c r="F49" s="37">
        <f t="shared" si="14"/>
        <v>0</v>
      </c>
      <c r="G49" s="42">
        <f t="shared" si="14"/>
        <v>0</v>
      </c>
      <c r="H49" s="42">
        <f t="shared" si="14"/>
        <v>0</v>
      </c>
      <c r="I49" s="42">
        <f t="shared" si="14"/>
        <v>0</v>
      </c>
      <c r="J49" s="42">
        <f t="shared" si="14"/>
        <v>0</v>
      </c>
      <c r="K49" s="42">
        <f t="shared" si="14"/>
        <v>0</v>
      </c>
      <c r="L49" s="42">
        <f t="shared" si="14"/>
        <v>0</v>
      </c>
      <c r="M49" s="42">
        <f t="shared" si="14"/>
        <v>0</v>
      </c>
      <c r="N49" s="42">
        <f t="shared" si="14"/>
        <v>0</v>
      </c>
      <c r="O49" s="42">
        <f t="shared" si="14"/>
        <v>0</v>
      </c>
      <c r="P49" s="42">
        <f t="shared" si="14"/>
        <v>0</v>
      </c>
      <c r="Q49" s="38">
        <f t="shared" si="14"/>
        <v>0</v>
      </c>
      <c r="R49" s="786" t="str">
        <f t="shared" si="16"/>
        <v>OK</v>
      </c>
    </row>
    <row r="50" spans="1:20" s="289" customFormat="1" ht="13.8" x14ac:dyDescent="0.25">
      <c r="A50" s="11" t="s">
        <v>402</v>
      </c>
      <c r="B50" s="782">
        <f t="shared" si="12"/>
        <v>0</v>
      </c>
      <c r="C50" s="783">
        <f t="shared" si="13"/>
        <v>0</v>
      </c>
      <c r="D50" s="49"/>
      <c r="E50" s="785">
        <f>SUMIF(F$2:Q$2,"&lt;="&amp;ReportDate,Categories!F50:Q50)</f>
        <v>0</v>
      </c>
      <c r="F50" s="37">
        <f t="shared" si="14"/>
        <v>0</v>
      </c>
      <c r="G50" s="42">
        <f t="shared" si="14"/>
        <v>0</v>
      </c>
      <c r="H50" s="42">
        <f t="shared" si="14"/>
        <v>0</v>
      </c>
      <c r="I50" s="42">
        <f t="shared" si="14"/>
        <v>0</v>
      </c>
      <c r="J50" s="42">
        <f t="shared" si="14"/>
        <v>0</v>
      </c>
      <c r="K50" s="42">
        <f t="shared" si="14"/>
        <v>0</v>
      </c>
      <c r="L50" s="42">
        <f t="shared" si="14"/>
        <v>0</v>
      </c>
      <c r="M50" s="42">
        <f t="shared" si="14"/>
        <v>0</v>
      </c>
      <c r="N50" s="42">
        <f t="shared" si="14"/>
        <v>0</v>
      </c>
      <c r="O50" s="42">
        <f t="shared" si="14"/>
        <v>0</v>
      </c>
      <c r="P50" s="42">
        <f t="shared" si="14"/>
        <v>0</v>
      </c>
      <c r="Q50" s="38">
        <f t="shared" si="14"/>
        <v>0</v>
      </c>
      <c r="R50" s="786" t="str">
        <f t="shared" si="16"/>
        <v>OK</v>
      </c>
    </row>
    <row r="51" spans="1:20" s="289" customFormat="1" ht="13.8" x14ac:dyDescent="0.25">
      <c r="A51" s="11" t="s">
        <v>402</v>
      </c>
      <c r="B51" s="782">
        <f t="shared" si="12"/>
        <v>0</v>
      </c>
      <c r="C51" s="783">
        <f t="shared" si="13"/>
        <v>0</v>
      </c>
      <c r="D51" s="49"/>
      <c r="E51" s="785">
        <f>SUMIF(F$2:Q$2,"&lt;="&amp;ReportDate,Categories!F51:Q51)</f>
        <v>0</v>
      </c>
      <c r="F51" s="37">
        <f t="shared" si="14"/>
        <v>0</v>
      </c>
      <c r="G51" s="42">
        <f t="shared" si="14"/>
        <v>0</v>
      </c>
      <c r="H51" s="42">
        <f t="shared" si="14"/>
        <v>0</v>
      </c>
      <c r="I51" s="42">
        <f t="shared" si="14"/>
        <v>0</v>
      </c>
      <c r="J51" s="42">
        <f t="shared" si="14"/>
        <v>0</v>
      </c>
      <c r="K51" s="42">
        <f t="shared" si="14"/>
        <v>0</v>
      </c>
      <c r="L51" s="42">
        <f t="shared" si="14"/>
        <v>0</v>
      </c>
      <c r="M51" s="42">
        <f t="shared" si="14"/>
        <v>0</v>
      </c>
      <c r="N51" s="42">
        <f t="shared" si="14"/>
        <v>0</v>
      </c>
      <c r="O51" s="42">
        <f t="shared" si="14"/>
        <v>0</v>
      </c>
      <c r="P51" s="42">
        <f t="shared" si="14"/>
        <v>0</v>
      </c>
      <c r="Q51" s="38">
        <f t="shared" si="14"/>
        <v>0</v>
      </c>
      <c r="R51" s="786" t="str">
        <f t="shared" si="16"/>
        <v>OK</v>
      </c>
    </row>
    <row r="52" spans="1:20" s="289" customFormat="1" ht="13.8" x14ac:dyDescent="0.25">
      <c r="A52" s="11" t="s">
        <v>402</v>
      </c>
      <c r="B52" s="782">
        <f t="shared" si="12"/>
        <v>0</v>
      </c>
      <c r="C52" s="783">
        <f t="shared" si="13"/>
        <v>0</v>
      </c>
      <c r="D52" s="49"/>
      <c r="E52" s="785">
        <f>SUMIF(F$2:Q$2,"&lt;="&amp;ReportDate,Categories!F52:Q52)</f>
        <v>0</v>
      </c>
      <c r="F52" s="37">
        <f t="shared" si="14"/>
        <v>0</v>
      </c>
      <c r="G52" s="42">
        <f t="shared" si="14"/>
        <v>0</v>
      </c>
      <c r="H52" s="42">
        <f t="shared" si="14"/>
        <v>0</v>
      </c>
      <c r="I52" s="42">
        <f t="shared" si="14"/>
        <v>0</v>
      </c>
      <c r="J52" s="42">
        <f t="shared" si="14"/>
        <v>0</v>
      </c>
      <c r="K52" s="42">
        <f t="shared" si="14"/>
        <v>0</v>
      </c>
      <c r="L52" s="42">
        <f t="shared" si="14"/>
        <v>0</v>
      </c>
      <c r="M52" s="42">
        <f t="shared" si="14"/>
        <v>0</v>
      </c>
      <c r="N52" s="42">
        <f t="shared" si="14"/>
        <v>0</v>
      </c>
      <c r="O52" s="42">
        <f t="shared" si="14"/>
        <v>0</v>
      </c>
      <c r="P52" s="42">
        <f t="shared" si="14"/>
        <v>0</v>
      </c>
      <c r="Q52" s="38">
        <f t="shared" si="14"/>
        <v>0</v>
      </c>
      <c r="R52" s="786" t="str">
        <f t="shared" si="16"/>
        <v>OK</v>
      </c>
    </row>
    <row r="53" spans="1:20" s="289" customFormat="1" ht="13.8" x14ac:dyDescent="0.25">
      <c r="A53" s="11" t="s">
        <v>402</v>
      </c>
      <c r="B53" s="782">
        <f t="shared" si="12"/>
        <v>0</v>
      </c>
      <c r="C53" s="783">
        <f t="shared" si="13"/>
        <v>0</v>
      </c>
      <c r="D53" s="49"/>
      <c r="E53" s="785">
        <f>SUMIF(F$2:Q$2,"&lt;="&amp;ReportDate,Categories!F53:Q53)</f>
        <v>0</v>
      </c>
      <c r="F53" s="37">
        <f t="shared" si="14"/>
        <v>0</v>
      </c>
      <c r="G53" s="42">
        <f t="shared" si="14"/>
        <v>0</v>
      </c>
      <c r="H53" s="42">
        <f t="shared" si="14"/>
        <v>0</v>
      </c>
      <c r="I53" s="42">
        <f t="shared" si="14"/>
        <v>0</v>
      </c>
      <c r="J53" s="42">
        <f t="shared" si="14"/>
        <v>0</v>
      </c>
      <c r="K53" s="42">
        <f t="shared" si="14"/>
        <v>0</v>
      </c>
      <c r="L53" s="42">
        <f t="shared" si="14"/>
        <v>0</v>
      </c>
      <c r="M53" s="42">
        <f t="shared" si="14"/>
        <v>0</v>
      </c>
      <c r="N53" s="42">
        <f t="shared" si="14"/>
        <v>0</v>
      </c>
      <c r="O53" s="42">
        <f t="shared" si="14"/>
        <v>0</v>
      </c>
      <c r="P53" s="42">
        <f t="shared" si="14"/>
        <v>0</v>
      </c>
      <c r="Q53" s="38">
        <f t="shared" si="14"/>
        <v>0</v>
      </c>
      <c r="R53" s="786" t="str">
        <f t="shared" si="16"/>
        <v>OK</v>
      </c>
    </row>
    <row r="54" spans="1:20" s="289" customFormat="1" ht="13.8" x14ac:dyDescent="0.25">
      <c r="A54" s="11" t="s">
        <v>402</v>
      </c>
      <c r="B54" s="782">
        <f t="shared" si="12"/>
        <v>0</v>
      </c>
      <c r="C54" s="783">
        <f t="shared" si="13"/>
        <v>0</v>
      </c>
      <c r="D54" s="49"/>
      <c r="E54" s="785">
        <f>SUMIF(F$2:Q$2,"&lt;="&amp;ReportDate,Categories!F54:Q54)</f>
        <v>0</v>
      </c>
      <c r="F54" s="37">
        <f t="shared" si="14"/>
        <v>0</v>
      </c>
      <c r="G54" s="42">
        <f t="shared" si="14"/>
        <v>0</v>
      </c>
      <c r="H54" s="42">
        <f t="shared" si="14"/>
        <v>0</v>
      </c>
      <c r="I54" s="42">
        <f t="shared" si="14"/>
        <v>0</v>
      </c>
      <c r="J54" s="42">
        <f t="shared" si="14"/>
        <v>0</v>
      </c>
      <c r="K54" s="42">
        <f t="shared" si="14"/>
        <v>0</v>
      </c>
      <c r="L54" s="42">
        <f t="shared" si="14"/>
        <v>0</v>
      </c>
      <c r="M54" s="42">
        <f t="shared" si="14"/>
        <v>0</v>
      </c>
      <c r="N54" s="42">
        <f t="shared" si="14"/>
        <v>0</v>
      </c>
      <c r="O54" s="42">
        <f t="shared" si="14"/>
        <v>0</v>
      </c>
      <c r="P54" s="42">
        <f t="shared" si="14"/>
        <v>0</v>
      </c>
      <c r="Q54" s="38">
        <f t="shared" si="14"/>
        <v>0</v>
      </c>
      <c r="R54" s="786" t="str">
        <f t="shared" si="16"/>
        <v>OK</v>
      </c>
    </row>
    <row r="55" spans="1:20" s="289" customFormat="1" ht="13.8" x14ac:dyDescent="0.25">
      <c r="A55" s="11" t="s">
        <v>402</v>
      </c>
      <c r="B55" s="782">
        <f>SUMIFS(Acc1Amnt,Acc1Catgs,$A55,Acc1Rcd,"&lt;="&amp;ReportMth)+SUMIFS(Acc2Amnt,Acc2Catgs,$A55,Acc2Rcd,"&lt;="&amp;ReportMth)+SUMIFS(Acc3Amnt,Acc3Catgs,$A55,Acc3Rcd,"&lt;="&amp;ReportMth)+SUMIFS(Acc4Amnt,Acc4Catgs,$A55,Acc4Rcd,"&lt;="&amp;ReportMth)</f>
        <v>0</v>
      </c>
      <c r="C55" s="783">
        <f>SUMIFS(Acc1Amnt,Acc1Catgs,$A55,Acc1Date,"&gt;="&amp;FYSDate,Acc1Date,"&lt;="&amp;ReportDate)+SUMIFS(Acc2Amnt,Acc2Catgs,$A55,Acc2Date,"&gt;="&amp;FYSDate,Acc2Date,"&lt;="&amp;ReportDate)+SUMIFS(Acc3Amnt,Acc3Catgs,$A55,Acc3Date,"&gt;="&amp;FYSDate,Acc3Date,"&lt;="&amp;ReportDate)+SUMIFS(Acc4Amnt,Acc4Catgs,$A55,Acc4Date,"&gt;="&amp;FYSDate,Acc4Date,"&lt;="&amp;ReportDate)</f>
        <v>0</v>
      </c>
      <c r="D55" s="49"/>
      <c r="E55" s="785">
        <f>SUMIF(F$2:Q$2,"&lt;="&amp;ReportDate,Categories!F55:Q55)</f>
        <v>0</v>
      </c>
      <c r="F55" s="37">
        <f t="shared" ref="F55:Q55" si="17">$D55/12</f>
        <v>0</v>
      </c>
      <c r="G55" s="42">
        <f t="shared" si="17"/>
        <v>0</v>
      </c>
      <c r="H55" s="42">
        <f t="shared" si="17"/>
        <v>0</v>
      </c>
      <c r="I55" s="42">
        <f t="shared" si="17"/>
        <v>0</v>
      </c>
      <c r="J55" s="42">
        <f t="shared" si="17"/>
        <v>0</v>
      </c>
      <c r="K55" s="42">
        <f t="shared" si="17"/>
        <v>0</v>
      </c>
      <c r="L55" s="42">
        <f t="shared" si="17"/>
        <v>0</v>
      </c>
      <c r="M55" s="42">
        <f t="shared" si="17"/>
        <v>0</v>
      </c>
      <c r="N55" s="42">
        <f t="shared" si="17"/>
        <v>0</v>
      </c>
      <c r="O55" s="42">
        <f t="shared" si="17"/>
        <v>0</v>
      </c>
      <c r="P55" s="42">
        <f t="shared" si="17"/>
        <v>0</v>
      </c>
      <c r="Q55" s="38">
        <f t="shared" si="17"/>
        <v>0</v>
      </c>
      <c r="R55" s="786" t="str">
        <f>IF(SUM(F55:Q55)=D55,"OK",SUM(F55:Q55))</f>
        <v>OK</v>
      </c>
    </row>
    <row r="56" spans="1:20" s="289" customFormat="1" ht="13.8" x14ac:dyDescent="0.25">
      <c r="A56" s="11" t="s">
        <v>402</v>
      </c>
      <c r="B56" s="782">
        <f>SUMIFS(Acc1Amnt,Acc1Catgs,$A56,Acc1Rcd,"&lt;="&amp;ReportMth)+SUMIFS(Acc2Amnt,Acc2Catgs,$A56,Acc2Rcd,"&lt;="&amp;ReportMth)+SUMIFS(Acc3Amnt,Acc3Catgs,$A56,Acc3Rcd,"&lt;="&amp;ReportMth)+SUMIFS(Acc4Amnt,Acc4Catgs,$A56,Acc4Rcd,"&lt;="&amp;ReportMth)</f>
        <v>0</v>
      </c>
      <c r="C56" s="783">
        <f>SUMIFS(Acc1Amnt,Acc1Catgs,$A56,Acc1Date,"&gt;="&amp;FYSDate,Acc1Date,"&lt;="&amp;ReportDate)+SUMIFS(Acc2Amnt,Acc2Catgs,$A56,Acc2Date,"&gt;="&amp;FYSDate,Acc2Date,"&lt;="&amp;ReportDate)+SUMIFS(Acc3Amnt,Acc3Catgs,$A56,Acc3Date,"&gt;="&amp;FYSDate,Acc3Date,"&lt;="&amp;ReportDate)+SUMIFS(Acc4Amnt,Acc4Catgs,$A56,Acc4Date,"&gt;="&amp;FYSDate,Acc4Date,"&lt;="&amp;ReportDate)</f>
        <v>0</v>
      </c>
      <c r="D56" s="49"/>
      <c r="E56" s="785">
        <f>SUMIF(F$2:Q$2,"&lt;="&amp;ReportDate,Categories!F56:Q56)</f>
        <v>0</v>
      </c>
      <c r="F56" s="37">
        <f t="shared" ref="F56:Q59" si="18">$D56/12</f>
        <v>0</v>
      </c>
      <c r="G56" s="42">
        <f t="shared" si="18"/>
        <v>0</v>
      </c>
      <c r="H56" s="42">
        <f t="shared" si="18"/>
        <v>0</v>
      </c>
      <c r="I56" s="42">
        <f t="shared" si="18"/>
        <v>0</v>
      </c>
      <c r="J56" s="42">
        <f t="shared" si="18"/>
        <v>0</v>
      </c>
      <c r="K56" s="42">
        <f t="shared" si="18"/>
        <v>0</v>
      </c>
      <c r="L56" s="42">
        <f t="shared" si="18"/>
        <v>0</v>
      </c>
      <c r="M56" s="42">
        <f t="shared" si="18"/>
        <v>0</v>
      </c>
      <c r="N56" s="42">
        <f t="shared" si="18"/>
        <v>0</v>
      </c>
      <c r="O56" s="42">
        <f t="shared" si="18"/>
        <v>0</v>
      </c>
      <c r="P56" s="42">
        <f t="shared" si="18"/>
        <v>0</v>
      </c>
      <c r="Q56" s="38">
        <f t="shared" si="18"/>
        <v>0</v>
      </c>
      <c r="R56" s="786" t="str">
        <f t="shared" ref="R56:R59" si="19">IF(SUM(F56:Q56)=D56,"OK",SUM(F56:Q56))</f>
        <v>OK</v>
      </c>
    </row>
    <row r="57" spans="1:20" s="289" customFormat="1" ht="13.8" x14ac:dyDescent="0.25">
      <c r="A57" s="11" t="s">
        <v>402</v>
      </c>
      <c r="B57" s="782">
        <f>SUMIFS(Acc1Amnt,Acc1Catgs,$A57,Acc1Rcd,"&lt;="&amp;ReportMth)+SUMIFS(Acc2Amnt,Acc2Catgs,$A57,Acc2Rcd,"&lt;="&amp;ReportMth)+SUMIFS(Acc3Amnt,Acc3Catgs,$A57,Acc3Rcd,"&lt;="&amp;ReportMth)+SUMIFS(Acc4Amnt,Acc4Catgs,$A57,Acc4Rcd,"&lt;="&amp;ReportMth)</f>
        <v>0</v>
      </c>
      <c r="C57" s="783">
        <f>SUMIFS(Acc1Amnt,Acc1Catgs,$A57,Acc1Date,"&gt;="&amp;FYSDate,Acc1Date,"&lt;="&amp;ReportDate)+SUMIFS(Acc2Amnt,Acc2Catgs,$A57,Acc2Date,"&gt;="&amp;FYSDate,Acc2Date,"&lt;="&amp;ReportDate)+SUMIFS(Acc3Amnt,Acc3Catgs,$A57,Acc3Date,"&gt;="&amp;FYSDate,Acc3Date,"&lt;="&amp;ReportDate)+SUMIFS(Acc4Amnt,Acc4Catgs,$A57,Acc4Date,"&gt;="&amp;FYSDate,Acc4Date,"&lt;="&amp;ReportDate)</f>
        <v>0</v>
      </c>
      <c r="D57" s="49"/>
      <c r="E57" s="785">
        <f>SUMIF(F$2:Q$2,"&lt;="&amp;ReportDate,Categories!F57:Q57)</f>
        <v>0</v>
      </c>
      <c r="F57" s="37">
        <f t="shared" si="18"/>
        <v>0</v>
      </c>
      <c r="G57" s="42">
        <f t="shared" si="18"/>
        <v>0</v>
      </c>
      <c r="H57" s="42">
        <f t="shared" si="18"/>
        <v>0</v>
      </c>
      <c r="I57" s="42">
        <f t="shared" si="18"/>
        <v>0</v>
      </c>
      <c r="J57" s="42">
        <f t="shared" si="18"/>
        <v>0</v>
      </c>
      <c r="K57" s="42">
        <f t="shared" si="18"/>
        <v>0</v>
      </c>
      <c r="L57" s="42">
        <f t="shared" si="18"/>
        <v>0</v>
      </c>
      <c r="M57" s="42">
        <f t="shared" si="18"/>
        <v>0</v>
      </c>
      <c r="N57" s="42">
        <f t="shared" si="18"/>
        <v>0</v>
      </c>
      <c r="O57" s="42">
        <f t="shared" si="18"/>
        <v>0</v>
      </c>
      <c r="P57" s="42">
        <f t="shared" si="18"/>
        <v>0</v>
      </c>
      <c r="Q57" s="38">
        <f t="shared" si="18"/>
        <v>0</v>
      </c>
      <c r="R57" s="786" t="str">
        <f t="shared" si="19"/>
        <v>OK</v>
      </c>
    </row>
    <row r="58" spans="1:20" s="289" customFormat="1" ht="13.8" x14ac:dyDescent="0.25">
      <c r="A58" s="11" t="s">
        <v>402</v>
      </c>
      <c r="B58" s="782">
        <f>SUMIFS(Acc1Amnt,Acc1Catgs,$A58,Acc1Rcd,"&lt;="&amp;ReportMth)+SUMIFS(Acc2Amnt,Acc2Catgs,$A58,Acc2Rcd,"&lt;="&amp;ReportMth)+SUMIFS(Acc3Amnt,Acc3Catgs,$A58,Acc3Rcd,"&lt;="&amp;ReportMth)+SUMIFS(Acc4Amnt,Acc4Catgs,$A58,Acc4Rcd,"&lt;="&amp;ReportMth)</f>
        <v>0</v>
      </c>
      <c r="C58" s="783">
        <f>SUMIFS(Acc1Amnt,Acc1Catgs,$A58,Acc1Date,"&gt;="&amp;FYSDate,Acc1Date,"&lt;="&amp;ReportDate)+SUMIFS(Acc2Amnt,Acc2Catgs,$A58,Acc2Date,"&gt;="&amp;FYSDate,Acc2Date,"&lt;="&amp;ReportDate)+SUMIFS(Acc3Amnt,Acc3Catgs,$A58,Acc3Date,"&gt;="&amp;FYSDate,Acc3Date,"&lt;="&amp;ReportDate)+SUMIFS(Acc4Amnt,Acc4Catgs,$A58,Acc4Date,"&gt;="&amp;FYSDate,Acc4Date,"&lt;="&amp;ReportDate)</f>
        <v>0</v>
      </c>
      <c r="D58" s="49"/>
      <c r="E58" s="785">
        <f>SUMIF(F$2:Q$2,"&lt;="&amp;ReportDate,Categories!F58:Q58)</f>
        <v>0</v>
      </c>
      <c r="F58" s="37">
        <f t="shared" si="18"/>
        <v>0</v>
      </c>
      <c r="G58" s="42">
        <f t="shared" si="18"/>
        <v>0</v>
      </c>
      <c r="H58" s="42">
        <f t="shared" si="18"/>
        <v>0</v>
      </c>
      <c r="I58" s="42">
        <f t="shared" si="18"/>
        <v>0</v>
      </c>
      <c r="J58" s="42">
        <f t="shared" si="18"/>
        <v>0</v>
      </c>
      <c r="K58" s="42">
        <f t="shared" si="18"/>
        <v>0</v>
      </c>
      <c r="L58" s="42">
        <f t="shared" si="18"/>
        <v>0</v>
      </c>
      <c r="M58" s="42">
        <f t="shared" si="18"/>
        <v>0</v>
      </c>
      <c r="N58" s="42">
        <f t="shared" si="18"/>
        <v>0</v>
      </c>
      <c r="O58" s="42">
        <f t="shared" si="18"/>
        <v>0</v>
      </c>
      <c r="P58" s="42">
        <f t="shared" si="18"/>
        <v>0</v>
      </c>
      <c r="Q58" s="38">
        <f t="shared" si="18"/>
        <v>0</v>
      </c>
      <c r="R58" s="786" t="str">
        <f t="shared" si="19"/>
        <v>OK</v>
      </c>
    </row>
    <row r="59" spans="1:20" s="289" customFormat="1" ht="13.8" x14ac:dyDescent="0.25">
      <c r="A59" s="11" t="s">
        <v>402</v>
      </c>
      <c r="B59" s="782">
        <f>SUMIFS(Acc1Amnt,Acc1Catgs,$A59,Acc1Rcd,"&lt;="&amp;ReportMth)+SUMIFS(Acc2Amnt,Acc2Catgs,$A59,Acc2Rcd,"&lt;="&amp;ReportMth)+SUMIFS(Acc3Amnt,Acc3Catgs,$A59,Acc3Rcd,"&lt;="&amp;ReportMth)+SUMIFS(Acc4Amnt,Acc4Catgs,$A59,Acc4Rcd,"&lt;="&amp;ReportMth)</f>
        <v>0</v>
      </c>
      <c r="C59" s="783">
        <f>SUMIFS(Acc1Amnt,Acc1Catgs,$A59,Acc1Date,"&gt;="&amp;FYSDate,Acc1Date,"&lt;="&amp;ReportDate)+SUMIFS(Acc2Amnt,Acc2Catgs,$A59,Acc2Date,"&gt;="&amp;FYSDate,Acc2Date,"&lt;="&amp;ReportDate)+SUMIFS(Acc3Amnt,Acc3Catgs,$A59,Acc3Date,"&gt;="&amp;FYSDate,Acc3Date,"&lt;="&amp;ReportDate)+SUMIFS(Acc4Amnt,Acc4Catgs,$A59,Acc4Date,"&gt;="&amp;FYSDate,Acc4Date,"&lt;="&amp;ReportDate)</f>
        <v>0</v>
      </c>
      <c r="D59" s="49"/>
      <c r="E59" s="785">
        <f>SUMIF(F$2:Q$2,"&lt;="&amp;ReportDate,Categories!F59:Q59)</f>
        <v>0</v>
      </c>
      <c r="F59" s="37">
        <f t="shared" si="18"/>
        <v>0</v>
      </c>
      <c r="G59" s="42">
        <f t="shared" si="18"/>
        <v>0</v>
      </c>
      <c r="H59" s="42">
        <f t="shared" si="18"/>
        <v>0</v>
      </c>
      <c r="I59" s="42">
        <f t="shared" si="18"/>
        <v>0</v>
      </c>
      <c r="J59" s="42">
        <f t="shared" si="18"/>
        <v>0</v>
      </c>
      <c r="K59" s="42">
        <f t="shared" si="18"/>
        <v>0</v>
      </c>
      <c r="L59" s="42">
        <f t="shared" si="18"/>
        <v>0</v>
      </c>
      <c r="M59" s="42">
        <f t="shared" si="18"/>
        <v>0</v>
      </c>
      <c r="N59" s="42">
        <f t="shared" si="18"/>
        <v>0</v>
      </c>
      <c r="O59" s="42">
        <f t="shared" si="18"/>
        <v>0</v>
      </c>
      <c r="P59" s="42">
        <f t="shared" si="18"/>
        <v>0</v>
      </c>
      <c r="Q59" s="38">
        <f t="shared" si="18"/>
        <v>0</v>
      </c>
      <c r="R59" s="786" t="str">
        <f t="shared" si="19"/>
        <v>OK</v>
      </c>
    </row>
    <row r="60" spans="1:20" s="382" customFormat="1" ht="13.8" x14ac:dyDescent="0.25">
      <c r="A60" s="65" t="s">
        <v>329</v>
      </c>
      <c r="B60" s="782">
        <f t="shared" si="12"/>
        <v>0</v>
      </c>
      <c r="C60" s="783">
        <f t="shared" si="13"/>
        <v>0</v>
      </c>
      <c r="D60" s="49"/>
      <c r="E60" s="785">
        <f>SUMIF(F$2:Q$2,"&lt;="&amp;ReportDate,Categories!F60:Q60)</f>
        <v>0</v>
      </c>
      <c r="F60" s="37">
        <f t="shared" si="14"/>
        <v>0</v>
      </c>
      <c r="G60" s="42">
        <f t="shared" si="14"/>
        <v>0</v>
      </c>
      <c r="H60" s="42">
        <f t="shared" si="14"/>
        <v>0</v>
      </c>
      <c r="I60" s="42">
        <f t="shared" si="14"/>
        <v>0</v>
      </c>
      <c r="J60" s="42">
        <f t="shared" si="14"/>
        <v>0</v>
      </c>
      <c r="K60" s="42">
        <f t="shared" si="14"/>
        <v>0</v>
      </c>
      <c r="L60" s="42">
        <f t="shared" si="14"/>
        <v>0</v>
      </c>
      <c r="M60" s="42">
        <f t="shared" si="14"/>
        <v>0</v>
      </c>
      <c r="N60" s="42">
        <f t="shared" si="14"/>
        <v>0</v>
      </c>
      <c r="O60" s="42">
        <f t="shared" si="14"/>
        <v>0</v>
      </c>
      <c r="P60" s="42">
        <f t="shared" si="14"/>
        <v>0</v>
      </c>
      <c r="Q60" s="38">
        <f t="shared" si="14"/>
        <v>0</v>
      </c>
      <c r="R60" s="786" t="str">
        <f t="shared" si="15"/>
        <v>OK</v>
      </c>
      <c r="T60" s="788" t="s">
        <v>369</v>
      </c>
    </row>
    <row r="61" spans="1:20" s="289" customFormat="1" ht="13.8" x14ac:dyDescent="0.25">
      <c r="A61" s="62" t="s">
        <v>47</v>
      </c>
      <c r="B61" s="796"/>
      <c r="C61" s="797"/>
      <c r="D61" s="49"/>
      <c r="E61" s="798"/>
      <c r="F61" s="37"/>
      <c r="G61" s="42"/>
      <c r="H61" s="42"/>
      <c r="I61" s="42"/>
      <c r="J61" s="42"/>
      <c r="K61" s="42"/>
      <c r="L61" s="42"/>
      <c r="M61" s="42"/>
      <c r="N61" s="42"/>
      <c r="O61" s="42"/>
      <c r="P61" s="42"/>
      <c r="Q61" s="38"/>
      <c r="R61" s="799"/>
      <c r="T61" s="788" t="s">
        <v>369</v>
      </c>
    </row>
    <row r="62" spans="1:20" s="289" customFormat="1" ht="13.8" x14ac:dyDescent="0.25">
      <c r="A62" s="11" t="s">
        <v>403</v>
      </c>
      <c r="B62" s="782">
        <f t="shared" ref="B62:B77" si="20">SUMIFS(Acc1Amnt,Acc1Catgs,$A62,Acc1Rcd,"&lt;="&amp;ReportMth)+SUMIFS(Acc2Amnt,Acc2Catgs,$A62,Acc2Rcd,"&lt;="&amp;ReportMth)+SUMIFS(Acc3Amnt,Acc3Catgs,$A62,Acc3Rcd,"&lt;="&amp;ReportMth)+SUMIFS(Acc4Amnt,Acc4Catgs,$A62,Acc4Rcd,"&lt;="&amp;ReportMth)</f>
        <v>0</v>
      </c>
      <c r="C62" s="783">
        <f t="shared" ref="C62:C77" si="21">SUMIFS(Acc1Amnt,Acc1Catgs,$A62,Acc1Date,"&gt;="&amp;FYSDate,Acc1Date,"&lt;="&amp;ReportDate)+SUMIFS(Acc2Amnt,Acc2Catgs,$A62,Acc2Date,"&gt;="&amp;FYSDate,Acc2Date,"&lt;="&amp;ReportDate)+SUMIFS(Acc3Amnt,Acc3Catgs,$A62,Acc3Date,"&gt;="&amp;FYSDate,Acc3Date,"&lt;="&amp;ReportDate)+SUMIFS(Acc4Amnt,Acc4Catgs,$A62,Acc4Date,"&gt;="&amp;FYSDate,Acc4Date,"&lt;="&amp;ReportDate)</f>
        <v>0</v>
      </c>
      <c r="D62" s="49"/>
      <c r="E62" s="785">
        <f>SUMIF(F$2:Q$2,"&lt;="&amp;ReportDate,Categories!F62:Q62)</f>
        <v>0</v>
      </c>
      <c r="F62" s="37">
        <f t="shared" ref="F62:Q77" si="22">$D62/12</f>
        <v>0</v>
      </c>
      <c r="G62" s="42">
        <f t="shared" si="22"/>
        <v>0</v>
      </c>
      <c r="H62" s="42">
        <f t="shared" si="22"/>
        <v>0</v>
      </c>
      <c r="I62" s="42">
        <f t="shared" si="22"/>
        <v>0</v>
      </c>
      <c r="J62" s="42">
        <f t="shared" si="22"/>
        <v>0</v>
      </c>
      <c r="K62" s="42">
        <f t="shared" si="22"/>
        <v>0</v>
      </c>
      <c r="L62" s="42">
        <f t="shared" si="22"/>
        <v>0</v>
      </c>
      <c r="M62" s="42">
        <f t="shared" si="22"/>
        <v>0</v>
      </c>
      <c r="N62" s="42">
        <f t="shared" si="22"/>
        <v>0</v>
      </c>
      <c r="O62" s="42">
        <f t="shared" si="22"/>
        <v>0</v>
      </c>
      <c r="P62" s="42">
        <f t="shared" si="22"/>
        <v>0</v>
      </c>
      <c r="Q62" s="38">
        <f t="shared" si="22"/>
        <v>0</v>
      </c>
      <c r="R62" s="786" t="str">
        <f t="shared" ref="R62:R77" si="23">IF(SUM(F62:Q62)=D62,"OK",SUM(F62:Q62))</f>
        <v>OK</v>
      </c>
    </row>
    <row r="63" spans="1:20" s="289" customFormat="1" ht="13.8" x14ac:dyDescent="0.25">
      <c r="A63" s="11" t="s">
        <v>403</v>
      </c>
      <c r="B63" s="782">
        <f t="shared" si="20"/>
        <v>0</v>
      </c>
      <c r="C63" s="783">
        <f t="shared" si="21"/>
        <v>0</v>
      </c>
      <c r="D63" s="49"/>
      <c r="E63" s="785">
        <f>SUMIF(F$2:Q$2,"&lt;="&amp;ReportDate,Categories!F63:Q63)</f>
        <v>0</v>
      </c>
      <c r="F63" s="37">
        <f t="shared" si="22"/>
        <v>0</v>
      </c>
      <c r="G63" s="42">
        <f t="shared" si="22"/>
        <v>0</v>
      </c>
      <c r="H63" s="42">
        <f t="shared" si="22"/>
        <v>0</v>
      </c>
      <c r="I63" s="42">
        <f t="shared" si="22"/>
        <v>0</v>
      </c>
      <c r="J63" s="42">
        <f t="shared" si="22"/>
        <v>0</v>
      </c>
      <c r="K63" s="42">
        <f t="shared" si="22"/>
        <v>0</v>
      </c>
      <c r="L63" s="42">
        <f t="shared" si="22"/>
        <v>0</v>
      </c>
      <c r="M63" s="42">
        <f t="shared" si="22"/>
        <v>0</v>
      </c>
      <c r="N63" s="42">
        <f t="shared" si="22"/>
        <v>0</v>
      </c>
      <c r="O63" s="42">
        <f t="shared" si="22"/>
        <v>0</v>
      </c>
      <c r="P63" s="42">
        <f t="shared" si="22"/>
        <v>0</v>
      </c>
      <c r="Q63" s="38">
        <f t="shared" si="22"/>
        <v>0</v>
      </c>
      <c r="R63" s="786" t="str">
        <f t="shared" si="23"/>
        <v>OK</v>
      </c>
    </row>
    <row r="64" spans="1:20" s="289" customFormat="1" ht="13.8" x14ac:dyDescent="0.25">
      <c r="A64" s="11" t="s">
        <v>403</v>
      </c>
      <c r="B64" s="782">
        <f t="shared" si="20"/>
        <v>0</v>
      </c>
      <c r="C64" s="783">
        <f t="shared" si="21"/>
        <v>0</v>
      </c>
      <c r="D64" s="49"/>
      <c r="E64" s="785">
        <f>SUMIF(F$2:Q$2,"&lt;="&amp;ReportDate,Categories!F64:Q64)</f>
        <v>0</v>
      </c>
      <c r="F64" s="37">
        <f t="shared" si="22"/>
        <v>0</v>
      </c>
      <c r="G64" s="42">
        <f t="shared" si="22"/>
        <v>0</v>
      </c>
      <c r="H64" s="42">
        <f t="shared" si="22"/>
        <v>0</v>
      </c>
      <c r="I64" s="42">
        <f t="shared" si="22"/>
        <v>0</v>
      </c>
      <c r="J64" s="42">
        <f t="shared" si="22"/>
        <v>0</v>
      </c>
      <c r="K64" s="42">
        <f t="shared" si="22"/>
        <v>0</v>
      </c>
      <c r="L64" s="42">
        <f t="shared" si="22"/>
        <v>0</v>
      </c>
      <c r="M64" s="42">
        <f t="shared" si="22"/>
        <v>0</v>
      </c>
      <c r="N64" s="42">
        <f t="shared" si="22"/>
        <v>0</v>
      </c>
      <c r="O64" s="42">
        <f t="shared" si="22"/>
        <v>0</v>
      </c>
      <c r="P64" s="42">
        <f t="shared" si="22"/>
        <v>0</v>
      </c>
      <c r="Q64" s="38">
        <f t="shared" si="22"/>
        <v>0</v>
      </c>
      <c r="R64" s="786" t="str">
        <f t="shared" si="23"/>
        <v>OK</v>
      </c>
    </row>
    <row r="65" spans="1:20" s="289" customFormat="1" ht="13.8" x14ac:dyDescent="0.25">
      <c r="A65" s="11" t="s">
        <v>403</v>
      </c>
      <c r="B65" s="782">
        <f t="shared" si="20"/>
        <v>0</v>
      </c>
      <c r="C65" s="783">
        <f t="shared" si="21"/>
        <v>0</v>
      </c>
      <c r="D65" s="49"/>
      <c r="E65" s="785">
        <f>SUMIF(F$2:Q$2,"&lt;="&amp;ReportDate,Categories!F65:Q65)</f>
        <v>0</v>
      </c>
      <c r="F65" s="37">
        <f t="shared" si="22"/>
        <v>0</v>
      </c>
      <c r="G65" s="42">
        <f t="shared" si="22"/>
        <v>0</v>
      </c>
      <c r="H65" s="42">
        <f t="shared" si="22"/>
        <v>0</v>
      </c>
      <c r="I65" s="42">
        <f t="shared" si="22"/>
        <v>0</v>
      </c>
      <c r="J65" s="42">
        <f t="shared" si="22"/>
        <v>0</v>
      </c>
      <c r="K65" s="42">
        <f t="shared" si="22"/>
        <v>0</v>
      </c>
      <c r="L65" s="42">
        <f t="shared" si="22"/>
        <v>0</v>
      </c>
      <c r="M65" s="42">
        <f t="shared" si="22"/>
        <v>0</v>
      </c>
      <c r="N65" s="42">
        <f t="shared" si="22"/>
        <v>0</v>
      </c>
      <c r="O65" s="42">
        <f t="shared" si="22"/>
        <v>0</v>
      </c>
      <c r="P65" s="42">
        <f t="shared" si="22"/>
        <v>0</v>
      </c>
      <c r="Q65" s="38">
        <f t="shared" si="22"/>
        <v>0</v>
      </c>
      <c r="R65" s="786" t="str">
        <f t="shared" ref="R65:R71" si="24">IF(SUM(F65:Q65)=D65,"OK",SUM(F65:Q65))</f>
        <v>OK</v>
      </c>
    </row>
    <row r="66" spans="1:20" s="289" customFormat="1" ht="13.8" x14ac:dyDescent="0.25">
      <c r="A66" s="11" t="s">
        <v>403</v>
      </c>
      <c r="B66" s="782">
        <f t="shared" si="20"/>
        <v>0</v>
      </c>
      <c r="C66" s="783">
        <f t="shared" si="21"/>
        <v>0</v>
      </c>
      <c r="D66" s="49"/>
      <c r="E66" s="785">
        <f>SUMIF(F$2:Q$2,"&lt;="&amp;ReportDate,Categories!F66:Q66)</f>
        <v>0</v>
      </c>
      <c r="F66" s="37">
        <f t="shared" si="22"/>
        <v>0</v>
      </c>
      <c r="G66" s="42">
        <f t="shared" si="22"/>
        <v>0</v>
      </c>
      <c r="H66" s="42">
        <f t="shared" si="22"/>
        <v>0</v>
      </c>
      <c r="I66" s="42">
        <f t="shared" si="22"/>
        <v>0</v>
      </c>
      <c r="J66" s="42">
        <f t="shared" si="22"/>
        <v>0</v>
      </c>
      <c r="K66" s="42">
        <f t="shared" si="22"/>
        <v>0</v>
      </c>
      <c r="L66" s="42">
        <f t="shared" si="22"/>
        <v>0</v>
      </c>
      <c r="M66" s="42">
        <f t="shared" si="22"/>
        <v>0</v>
      </c>
      <c r="N66" s="42">
        <f t="shared" si="22"/>
        <v>0</v>
      </c>
      <c r="O66" s="42">
        <f t="shared" si="22"/>
        <v>0</v>
      </c>
      <c r="P66" s="42">
        <f t="shared" si="22"/>
        <v>0</v>
      </c>
      <c r="Q66" s="38">
        <f t="shared" si="22"/>
        <v>0</v>
      </c>
      <c r="R66" s="786" t="str">
        <f t="shared" si="24"/>
        <v>OK</v>
      </c>
    </row>
    <row r="67" spans="1:20" s="289" customFormat="1" ht="13.8" x14ac:dyDescent="0.25">
      <c r="A67" s="11" t="s">
        <v>403</v>
      </c>
      <c r="B67" s="782">
        <f t="shared" si="20"/>
        <v>0</v>
      </c>
      <c r="C67" s="783">
        <f t="shared" si="21"/>
        <v>0</v>
      </c>
      <c r="D67" s="49"/>
      <c r="E67" s="785">
        <f>SUMIF(F$2:Q$2,"&lt;="&amp;ReportDate,Categories!F67:Q67)</f>
        <v>0</v>
      </c>
      <c r="F67" s="37">
        <f t="shared" si="22"/>
        <v>0</v>
      </c>
      <c r="G67" s="42">
        <f t="shared" si="22"/>
        <v>0</v>
      </c>
      <c r="H67" s="42">
        <f t="shared" si="22"/>
        <v>0</v>
      </c>
      <c r="I67" s="42">
        <f t="shared" si="22"/>
        <v>0</v>
      </c>
      <c r="J67" s="42">
        <f t="shared" si="22"/>
        <v>0</v>
      </c>
      <c r="K67" s="42">
        <f t="shared" si="22"/>
        <v>0</v>
      </c>
      <c r="L67" s="42">
        <f t="shared" si="22"/>
        <v>0</v>
      </c>
      <c r="M67" s="42">
        <f t="shared" si="22"/>
        <v>0</v>
      </c>
      <c r="N67" s="42">
        <f t="shared" si="22"/>
        <v>0</v>
      </c>
      <c r="O67" s="42">
        <f t="shared" si="22"/>
        <v>0</v>
      </c>
      <c r="P67" s="42">
        <f t="shared" si="22"/>
        <v>0</v>
      </c>
      <c r="Q67" s="38">
        <f t="shared" si="22"/>
        <v>0</v>
      </c>
      <c r="R67" s="786" t="str">
        <f t="shared" si="24"/>
        <v>OK</v>
      </c>
    </row>
    <row r="68" spans="1:20" s="289" customFormat="1" ht="13.8" x14ac:dyDescent="0.25">
      <c r="A68" s="11" t="s">
        <v>403</v>
      </c>
      <c r="B68" s="782">
        <f t="shared" si="20"/>
        <v>0</v>
      </c>
      <c r="C68" s="783">
        <f t="shared" si="21"/>
        <v>0</v>
      </c>
      <c r="D68" s="49"/>
      <c r="E68" s="785">
        <f>SUMIF(F$2:Q$2,"&lt;="&amp;ReportDate,Categories!F68:Q68)</f>
        <v>0</v>
      </c>
      <c r="F68" s="37">
        <f t="shared" si="22"/>
        <v>0</v>
      </c>
      <c r="G68" s="42">
        <f t="shared" si="22"/>
        <v>0</v>
      </c>
      <c r="H68" s="42">
        <f t="shared" si="22"/>
        <v>0</v>
      </c>
      <c r="I68" s="42">
        <f t="shared" si="22"/>
        <v>0</v>
      </c>
      <c r="J68" s="42">
        <f t="shared" si="22"/>
        <v>0</v>
      </c>
      <c r="K68" s="42">
        <f t="shared" si="22"/>
        <v>0</v>
      </c>
      <c r="L68" s="42">
        <f t="shared" si="22"/>
        <v>0</v>
      </c>
      <c r="M68" s="42">
        <f t="shared" si="22"/>
        <v>0</v>
      </c>
      <c r="N68" s="42">
        <f t="shared" si="22"/>
        <v>0</v>
      </c>
      <c r="O68" s="42">
        <f t="shared" si="22"/>
        <v>0</v>
      </c>
      <c r="P68" s="42">
        <f t="shared" si="22"/>
        <v>0</v>
      </c>
      <c r="Q68" s="38">
        <f t="shared" si="22"/>
        <v>0</v>
      </c>
      <c r="R68" s="786" t="str">
        <f t="shared" si="24"/>
        <v>OK</v>
      </c>
    </row>
    <row r="69" spans="1:20" s="289" customFormat="1" ht="13.8" x14ac:dyDescent="0.25">
      <c r="A69" s="11" t="s">
        <v>403</v>
      </c>
      <c r="B69" s="782">
        <f t="shared" si="20"/>
        <v>0</v>
      </c>
      <c r="C69" s="783">
        <f t="shared" si="21"/>
        <v>0</v>
      </c>
      <c r="D69" s="49"/>
      <c r="E69" s="785">
        <f>SUMIF(F$2:Q$2,"&lt;="&amp;ReportDate,Categories!F69:Q69)</f>
        <v>0</v>
      </c>
      <c r="F69" s="37">
        <f t="shared" si="22"/>
        <v>0</v>
      </c>
      <c r="G69" s="42">
        <f t="shared" si="22"/>
        <v>0</v>
      </c>
      <c r="H69" s="42">
        <f t="shared" si="22"/>
        <v>0</v>
      </c>
      <c r="I69" s="42">
        <f t="shared" si="22"/>
        <v>0</v>
      </c>
      <c r="J69" s="42">
        <f t="shared" si="22"/>
        <v>0</v>
      </c>
      <c r="K69" s="42">
        <f t="shared" si="22"/>
        <v>0</v>
      </c>
      <c r="L69" s="42">
        <f t="shared" si="22"/>
        <v>0</v>
      </c>
      <c r="M69" s="42">
        <f t="shared" si="22"/>
        <v>0</v>
      </c>
      <c r="N69" s="42">
        <f t="shared" si="22"/>
        <v>0</v>
      </c>
      <c r="O69" s="42">
        <f t="shared" si="22"/>
        <v>0</v>
      </c>
      <c r="P69" s="42">
        <f t="shared" si="22"/>
        <v>0</v>
      </c>
      <c r="Q69" s="38">
        <f t="shared" si="22"/>
        <v>0</v>
      </c>
      <c r="R69" s="786" t="str">
        <f t="shared" si="24"/>
        <v>OK</v>
      </c>
    </row>
    <row r="70" spans="1:20" s="289" customFormat="1" ht="13.8" x14ac:dyDescent="0.25">
      <c r="A70" s="11" t="s">
        <v>403</v>
      </c>
      <c r="B70" s="782">
        <f t="shared" si="20"/>
        <v>0</v>
      </c>
      <c r="C70" s="783">
        <f t="shared" si="21"/>
        <v>0</v>
      </c>
      <c r="D70" s="49"/>
      <c r="E70" s="785">
        <f>SUMIF(F$2:Q$2,"&lt;="&amp;ReportDate,Categories!F70:Q70)</f>
        <v>0</v>
      </c>
      <c r="F70" s="37">
        <f t="shared" si="22"/>
        <v>0</v>
      </c>
      <c r="G70" s="42">
        <f t="shared" si="22"/>
        <v>0</v>
      </c>
      <c r="H70" s="42">
        <f t="shared" si="22"/>
        <v>0</v>
      </c>
      <c r="I70" s="42">
        <f t="shared" si="22"/>
        <v>0</v>
      </c>
      <c r="J70" s="42">
        <f t="shared" si="22"/>
        <v>0</v>
      </c>
      <c r="K70" s="42">
        <f t="shared" si="22"/>
        <v>0</v>
      </c>
      <c r="L70" s="42">
        <f t="shared" si="22"/>
        <v>0</v>
      </c>
      <c r="M70" s="42">
        <f t="shared" si="22"/>
        <v>0</v>
      </c>
      <c r="N70" s="42">
        <f t="shared" si="22"/>
        <v>0</v>
      </c>
      <c r="O70" s="42">
        <f t="shared" si="22"/>
        <v>0</v>
      </c>
      <c r="P70" s="42">
        <f t="shared" si="22"/>
        <v>0</v>
      </c>
      <c r="Q70" s="38">
        <f t="shared" si="22"/>
        <v>0</v>
      </c>
      <c r="R70" s="786" t="str">
        <f t="shared" si="24"/>
        <v>OK</v>
      </c>
    </row>
    <row r="71" spans="1:20" s="289" customFormat="1" ht="13.8" x14ac:dyDescent="0.25">
      <c r="A71" s="11" t="s">
        <v>403</v>
      </c>
      <c r="B71" s="782">
        <f t="shared" si="20"/>
        <v>0</v>
      </c>
      <c r="C71" s="783">
        <f t="shared" si="21"/>
        <v>0</v>
      </c>
      <c r="D71" s="49"/>
      <c r="E71" s="785">
        <f>SUMIF(F$2:Q$2,"&lt;="&amp;ReportDate,Categories!F71:Q71)</f>
        <v>0</v>
      </c>
      <c r="F71" s="37">
        <f t="shared" si="22"/>
        <v>0</v>
      </c>
      <c r="G71" s="42">
        <f t="shared" si="22"/>
        <v>0</v>
      </c>
      <c r="H71" s="42">
        <f t="shared" si="22"/>
        <v>0</v>
      </c>
      <c r="I71" s="42">
        <f t="shared" si="22"/>
        <v>0</v>
      </c>
      <c r="J71" s="42">
        <f t="shared" si="22"/>
        <v>0</v>
      </c>
      <c r="K71" s="42">
        <f t="shared" si="22"/>
        <v>0</v>
      </c>
      <c r="L71" s="42">
        <f t="shared" si="22"/>
        <v>0</v>
      </c>
      <c r="M71" s="42">
        <f t="shared" si="22"/>
        <v>0</v>
      </c>
      <c r="N71" s="42">
        <f t="shared" si="22"/>
        <v>0</v>
      </c>
      <c r="O71" s="42">
        <f t="shared" si="22"/>
        <v>0</v>
      </c>
      <c r="P71" s="42">
        <f t="shared" si="22"/>
        <v>0</v>
      </c>
      <c r="Q71" s="38">
        <f t="shared" si="22"/>
        <v>0</v>
      </c>
      <c r="R71" s="786" t="str">
        <f t="shared" si="24"/>
        <v>OK</v>
      </c>
    </row>
    <row r="72" spans="1:20" s="289" customFormat="1" ht="13.8" x14ac:dyDescent="0.25">
      <c r="A72" s="11" t="s">
        <v>403</v>
      </c>
      <c r="B72" s="782">
        <f t="shared" si="20"/>
        <v>0</v>
      </c>
      <c r="C72" s="783">
        <f t="shared" si="21"/>
        <v>0</v>
      </c>
      <c r="D72" s="49"/>
      <c r="E72" s="785">
        <f>SUMIF(F$2:Q$2,"&lt;="&amp;ReportDate,Categories!F72:Q72)</f>
        <v>0</v>
      </c>
      <c r="F72" s="37">
        <f t="shared" si="22"/>
        <v>0</v>
      </c>
      <c r="G72" s="42">
        <f t="shared" si="22"/>
        <v>0</v>
      </c>
      <c r="H72" s="42">
        <f t="shared" si="22"/>
        <v>0</v>
      </c>
      <c r="I72" s="42">
        <f t="shared" si="22"/>
        <v>0</v>
      </c>
      <c r="J72" s="42">
        <f t="shared" si="22"/>
        <v>0</v>
      </c>
      <c r="K72" s="42">
        <f t="shared" si="22"/>
        <v>0</v>
      </c>
      <c r="L72" s="42">
        <f t="shared" si="22"/>
        <v>0</v>
      </c>
      <c r="M72" s="42">
        <f t="shared" si="22"/>
        <v>0</v>
      </c>
      <c r="N72" s="42">
        <f t="shared" si="22"/>
        <v>0</v>
      </c>
      <c r="O72" s="42">
        <f t="shared" si="22"/>
        <v>0</v>
      </c>
      <c r="P72" s="42">
        <f t="shared" si="22"/>
        <v>0</v>
      </c>
      <c r="Q72" s="38">
        <f t="shared" si="22"/>
        <v>0</v>
      </c>
      <c r="R72" s="786" t="str">
        <f t="shared" ref="R72:R76" si="25">IF(SUM(F72:Q72)=D72,"OK",SUM(F72:Q72))</f>
        <v>OK</v>
      </c>
    </row>
    <row r="73" spans="1:20" s="289" customFormat="1" ht="13.8" x14ac:dyDescent="0.25">
      <c r="A73" s="11" t="s">
        <v>403</v>
      </c>
      <c r="B73" s="782">
        <f t="shared" si="20"/>
        <v>0</v>
      </c>
      <c r="C73" s="783">
        <f t="shared" si="21"/>
        <v>0</v>
      </c>
      <c r="D73" s="49"/>
      <c r="E73" s="785">
        <f>SUMIF(F$2:Q$2,"&lt;="&amp;ReportDate,Categories!F73:Q73)</f>
        <v>0</v>
      </c>
      <c r="F73" s="37">
        <f t="shared" si="22"/>
        <v>0</v>
      </c>
      <c r="G73" s="42">
        <f t="shared" si="22"/>
        <v>0</v>
      </c>
      <c r="H73" s="42">
        <f t="shared" si="22"/>
        <v>0</v>
      </c>
      <c r="I73" s="42">
        <f t="shared" si="22"/>
        <v>0</v>
      </c>
      <c r="J73" s="42">
        <f t="shared" si="22"/>
        <v>0</v>
      </c>
      <c r="K73" s="42">
        <f t="shared" si="22"/>
        <v>0</v>
      </c>
      <c r="L73" s="42">
        <f t="shared" si="22"/>
        <v>0</v>
      </c>
      <c r="M73" s="42">
        <f t="shared" si="22"/>
        <v>0</v>
      </c>
      <c r="N73" s="42">
        <f t="shared" si="22"/>
        <v>0</v>
      </c>
      <c r="O73" s="42">
        <f t="shared" si="22"/>
        <v>0</v>
      </c>
      <c r="P73" s="42">
        <f t="shared" si="22"/>
        <v>0</v>
      </c>
      <c r="Q73" s="38">
        <f t="shared" si="22"/>
        <v>0</v>
      </c>
      <c r="R73" s="786" t="str">
        <f t="shared" si="25"/>
        <v>OK</v>
      </c>
    </row>
    <row r="74" spans="1:20" s="289" customFormat="1" ht="13.8" x14ac:dyDescent="0.25">
      <c r="A74" s="11" t="s">
        <v>403</v>
      </c>
      <c r="B74" s="782">
        <f t="shared" si="20"/>
        <v>0</v>
      </c>
      <c r="C74" s="783">
        <f t="shared" si="21"/>
        <v>0</v>
      </c>
      <c r="D74" s="49"/>
      <c r="E74" s="785">
        <f>SUMIF(F$2:Q$2,"&lt;="&amp;ReportDate,Categories!F74:Q74)</f>
        <v>0</v>
      </c>
      <c r="F74" s="37">
        <f t="shared" si="22"/>
        <v>0</v>
      </c>
      <c r="G74" s="42">
        <f t="shared" si="22"/>
        <v>0</v>
      </c>
      <c r="H74" s="42">
        <f t="shared" si="22"/>
        <v>0</v>
      </c>
      <c r="I74" s="42">
        <f t="shared" si="22"/>
        <v>0</v>
      </c>
      <c r="J74" s="42">
        <f t="shared" si="22"/>
        <v>0</v>
      </c>
      <c r="K74" s="42">
        <f t="shared" si="22"/>
        <v>0</v>
      </c>
      <c r="L74" s="42">
        <f t="shared" si="22"/>
        <v>0</v>
      </c>
      <c r="M74" s="42">
        <f t="shared" si="22"/>
        <v>0</v>
      </c>
      <c r="N74" s="42">
        <f t="shared" si="22"/>
        <v>0</v>
      </c>
      <c r="O74" s="42">
        <f t="shared" si="22"/>
        <v>0</v>
      </c>
      <c r="P74" s="42">
        <f t="shared" si="22"/>
        <v>0</v>
      </c>
      <c r="Q74" s="38">
        <f t="shared" si="22"/>
        <v>0</v>
      </c>
      <c r="R74" s="786" t="str">
        <f t="shared" si="25"/>
        <v>OK</v>
      </c>
    </row>
    <row r="75" spans="1:20" s="289" customFormat="1" ht="13.8" x14ac:dyDescent="0.25">
      <c r="A75" s="11" t="s">
        <v>403</v>
      </c>
      <c r="B75" s="782">
        <f t="shared" si="20"/>
        <v>0</v>
      </c>
      <c r="C75" s="783">
        <f t="shared" si="21"/>
        <v>0</v>
      </c>
      <c r="D75" s="49"/>
      <c r="E75" s="785">
        <f>SUMIF(F$2:Q$2,"&lt;="&amp;ReportDate,Categories!F75:Q75)</f>
        <v>0</v>
      </c>
      <c r="F75" s="37">
        <f t="shared" si="22"/>
        <v>0</v>
      </c>
      <c r="G75" s="42">
        <f t="shared" si="22"/>
        <v>0</v>
      </c>
      <c r="H75" s="42">
        <f t="shared" si="22"/>
        <v>0</v>
      </c>
      <c r="I75" s="42">
        <f t="shared" si="22"/>
        <v>0</v>
      </c>
      <c r="J75" s="42">
        <f t="shared" si="22"/>
        <v>0</v>
      </c>
      <c r="K75" s="42">
        <f t="shared" si="22"/>
        <v>0</v>
      </c>
      <c r="L75" s="42">
        <f t="shared" si="22"/>
        <v>0</v>
      </c>
      <c r="M75" s="42">
        <f t="shared" si="22"/>
        <v>0</v>
      </c>
      <c r="N75" s="42">
        <f t="shared" si="22"/>
        <v>0</v>
      </c>
      <c r="O75" s="42">
        <f t="shared" si="22"/>
        <v>0</v>
      </c>
      <c r="P75" s="42">
        <f t="shared" si="22"/>
        <v>0</v>
      </c>
      <c r="Q75" s="38">
        <f t="shared" si="22"/>
        <v>0</v>
      </c>
      <c r="R75" s="786" t="str">
        <f t="shared" si="25"/>
        <v>OK</v>
      </c>
    </row>
    <row r="76" spans="1:20" s="289" customFormat="1" ht="13.8" x14ac:dyDescent="0.25">
      <c r="A76" s="11" t="s">
        <v>403</v>
      </c>
      <c r="B76" s="782">
        <f t="shared" si="20"/>
        <v>0</v>
      </c>
      <c r="C76" s="783">
        <f t="shared" si="21"/>
        <v>0</v>
      </c>
      <c r="D76" s="49"/>
      <c r="E76" s="785">
        <f>SUMIF(F$2:Q$2,"&lt;="&amp;ReportDate,Categories!F76:Q76)</f>
        <v>0</v>
      </c>
      <c r="F76" s="37">
        <f t="shared" si="22"/>
        <v>0</v>
      </c>
      <c r="G76" s="42">
        <f t="shared" si="22"/>
        <v>0</v>
      </c>
      <c r="H76" s="42">
        <f t="shared" si="22"/>
        <v>0</v>
      </c>
      <c r="I76" s="42">
        <f t="shared" si="22"/>
        <v>0</v>
      </c>
      <c r="J76" s="42">
        <f t="shared" si="22"/>
        <v>0</v>
      </c>
      <c r="K76" s="42">
        <f t="shared" si="22"/>
        <v>0</v>
      </c>
      <c r="L76" s="42">
        <f t="shared" si="22"/>
        <v>0</v>
      </c>
      <c r="M76" s="42">
        <f t="shared" si="22"/>
        <v>0</v>
      </c>
      <c r="N76" s="42">
        <f t="shared" si="22"/>
        <v>0</v>
      </c>
      <c r="O76" s="42">
        <f t="shared" si="22"/>
        <v>0</v>
      </c>
      <c r="P76" s="42">
        <f t="shared" si="22"/>
        <v>0</v>
      </c>
      <c r="Q76" s="38">
        <f t="shared" si="22"/>
        <v>0</v>
      </c>
      <c r="R76" s="786" t="str">
        <f t="shared" si="25"/>
        <v>OK</v>
      </c>
    </row>
    <row r="77" spans="1:20" s="289" customFormat="1" ht="14.4" thickBot="1" x14ac:dyDescent="0.3">
      <c r="A77" s="65" t="s">
        <v>376</v>
      </c>
      <c r="B77" s="782">
        <f t="shared" si="20"/>
        <v>0</v>
      </c>
      <c r="C77" s="783">
        <f t="shared" si="21"/>
        <v>0</v>
      </c>
      <c r="D77" s="49"/>
      <c r="E77" s="785">
        <f>SUMIF(F$2:Q$2,"&lt;="&amp;ReportDate,Categories!F77:Q77)</f>
        <v>0</v>
      </c>
      <c r="F77" s="37">
        <f t="shared" si="22"/>
        <v>0</v>
      </c>
      <c r="G77" s="42">
        <f t="shared" si="22"/>
        <v>0</v>
      </c>
      <c r="H77" s="42">
        <f t="shared" si="22"/>
        <v>0</v>
      </c>
      <c r="I77" s="42">
        <f t="shared" si="22"/>
        <v>0</v>
      </c>
      <c r="J77" s="42">
        <f t="shared" si="22"/>
        <v>0</v>
      </c>
      <c r="K77" s="42">
        <f t="shared" si="22"/>
        <v>0</v>
      </c>
      <c r="L77" s="42">
        <f t="shared" si="22"/>
        <v>0</v>
      </c>
      <c r="M77" s="42">
        <f t="shared" si="22"/>
        <v>0</v>
      </c>
      <c r="N77" s="42">
        <f t="shared" si="22"/>
        <v>0</v>
      </c>
      <c r="O77" s="42">
        <f t="shared" si="22"/>
        <v>0</v>
      </c>
      <c r="P77" s="42">
        <f t="shared" si="22"/>
        <v>0</v>
      </c>
      <c r="Q77" s="38">
        <f t="shared" si="22"/>
        <v>0</v>
      </c>
      <c r="R77" s="786" t="str">
        <f t="shared" si="23"/>
        <v>OK</v>
      </c>
      <c r="T77" s="788" t="s">
        <v>369</v>
      </c>
    </row>
    <row r="78" spans="1:20" s="382" customFormat="1" ht="13.8" x14ac:dyDescent="0.25">
      <c r="A78" s="52" t="s">
        <v>283</v>
      </c>
      <c r="B78" s="775"/>
      <c r="C78" s="776"/>
      <c r="D78" s="53"/>
      <c r="E78" s="777"/>
      <c r="F78" s="59"/>
      <c r="G78" s="60"/>
      <c r="H78" s="60"/>
      <c r="I78" s="60"/>
      <c r="J78" s="60"/>
      <c r="K78" s="60"/>
      <c r="L78" s="60"/>
      <c r="M78" s="60"/>
      <c r="N78" s="60"/>
      <c r="O78" s="60"/>
      <c r="P78" s="60"/>
      <c r="Q78" s="61"/>
      <c r="R78" s="795"/>
      <c r="T78" s="788" t="s">
        <v>387</v>
      </c>
    </row>
    <row r="79" spans="1:20" s="289" customFormat="1" ht="13.8" x14ac:dyDescent="0.25">
      <c r="A79" s="54" t="s">
        <v>404</v>
      </c>
      <c r="B79" s="782">
        <f>SUMIFS(Acc1Amnt,Acc1Catgs,$A79,Acc1Rcd,"&lt;="&amp;ReportMth)+SUMIFS(Acc2Amnt,Acc2Catgs,$A79,Acc2Rcd,"&lt;="&amp;ReportMth)+SUMIFS(Acc3Amnt,Acc3Catgs,$A79,Acc3Rcd,"&lt;="&amp;ReportMth)+SUMIFS(Acc4Amnt,Acc4Catgs,$A79,Acc4Rcd,"&lt;="&amp;ReportMth)</f>
        <v>0</v>
      </c>
      <c r="C79" s="783">
        <f>SUMIFS(Acc1Amnt,Acc1Catgs,$A79,Acc1Date,"&gt;="&amp;FYSDate,Acc1Date,"&lt;="&amp;ReportDate)+SUMIFS(Acc2Amnt,Acc2Catgs,$A79,Acc2Date,"&gt;="&amp;FYSDate,Acc2Date,"&lt;="&amp;ReportDate)+SUMIFS(Acc3Amnt,Acc3Catgs,$A79,Acc3Date,"&gt;="&amp;FYSDate,Acc3Date,"&lt;="&amp;ReportDate)+SUMIFS(Acc4Amnt,Acc4Catgs,$A79,Acc4Date,"&gt;="&amp;FYSDate,Acc4Date,"&lt;="&amp;ReportDate)</f>
        <v>0</v>
      </c>
      <c r="D79" s="49"/>
      <c r="E79" s="785">
        <f>SUMIF(F$2:Q$2,"&lt;="&amp;ReportDate,Categories!F79:Q79)</f>
        <v>0</v>
      </c>
      <c r="F79" s="37">
        <f t="shared" ref="F79:Q83" si="26">$D79/12</f>
        <v>0</v>
      </c>
      <c r="G79" s="42">
        <f t="shared" si="26"/>
        <v>0</v>
      </c>
      <c r="H79" s="42">
        <f t="shared" si="26"/>
        <v>0</v>
      </c>
      <c r="I79" s="42">
        <f t="shared" si="26"/>
        <v>0</v>
      </c>
      <c r="J79" s="42">
        <f t="shared" si="26"/>
        <v>0</v>
      </c>
      <c r="K79" s="42">
        <f t="shared" si="26"/>
        <v>0</v>
      </c>
      <c r="L79" s="42">
        <f t="shared" si="26"/>
        <v>0</v>
      </c>
      <c r="M79" s="42">
        <f t="shared" si="26"/>
        <v>0</v>
      </c>
      <c r="N79" s="42">
        <f t="shared" si="26"/>
        <v>0</v>
      </c>
      <c r="O79" s="42">
        <f t="shared" si="26"/>
        <v>0</v>
      </c>
      <c r="P79" s="42">
        <f t="shared" si="26"/>
        <v>0</v>
      </c>
      <c r="Q79" s="38">
        <f t="shared" si="26"/>
        <v>0</v>
      </c>
      <c r="R79" s="786" t="str">
        <f t="shared" ref="R79:R83" si="27">IF(SUM(F79:Q79)=D79,"OK",SUM(F79:Q79))</f>
        <v>OK</v>
      </c>
      <c r="T79" s="335"/>
    </row>
    <row r="80" spans="1:20" s="289" customFormat="1" ht="13.8" x14ac:dyDescent="0.25">
      <c r="A80" s="54" t="s">
        <v>404</v>
      </c>
      <c r="B80" s="782">
        <f>SUMIFS(Acc1Amnt,Acc1Catgs,$A80,Acc1Rcd,"&lt;="&amp;ReportMth)+SUMIFS(Acc2Amnt,Acc2Catgs,$A80,Acc2Rcd,"&lt;="&amp;ReportMth)+SUMIFS(Acc3Amnt,Acc3Catgs,$A80,Acc3Rcd,"&lt;="&amp;ReportMth)+SUMIFS(Acc4Amnt,Acc4Catgs,$A80,Acc4Rcd,"&lt;="&amp;ReportMth)</f>
        <v>0</v>
      </c>
      <c r="C80" s="783">
        <f>SUMIFS(Acc1Amnt,Acc1Catgs,$A80,Acc1Date,"&gt;="&amp;FYSDate,Acc1Date,"&lt;="&amp;ReportDate)+SUMIFS(Acc2Amnt,Acc2Catgs,$A80,Acc2Date,"&gt;="&amp;FYSDate,Acc2Date,"&lt;="&amp;ReportDate)+SUMIFS(Acc3Amnt,Acc3Catgs,$A80,Acc3Date,"&gt;="&amp;FYSDate,Acc3Date,"&lt;="&amp;ReportDate)+SUMIFS(Acc4Amnt,Acc4Catgs,$A80,Acc4Date,"&gt;="&amp;FYSDate,Acc4Date,"&lt;="&amp;ReportDate)</f>
        <v>0</v>
      </c>
      <c r="D80" s="49"/>
      <c r="E80" s="785">
        <f>SUMIF(F$2:Q$2,"&lt;="&amp;ReportDate,Categories!F80:Q80)</f>
        <v>0</v>
      </c>
      <c r="F80" s="37">
        <f t="shared" si="26"/>
        <v>0</v>
      </c>
      <c r="G80" s="42">
        <f t="shared" si="26"/>
        <v>0</v>
      </c>
      <c r="H80" s="42">
        <f t="shared" si="26"/>
        <v>0</v>
      </c>
      <c r="I80" s="42">
        <f t="shared" si="26"/>
        <v>0</v>
      </c>
      <c r="J80" s="42">
        <f t="shared" si="26"/>
        <v>0</v>
      </c>
      <c r="K80" s="42">
        <f t="shared" si="26"/>
        <v>0</v>
      </c>
      <c r="L80" s="42">
        <f t="shared" si="26"/>
        <v>0</v>
      </c>
      <c r="M80" s="42">
        <f t="shared" si="26"/>
        <v>0</v>
      </c>
      <c r="N80" s="42">
        <f t="shared" si="26"/>
        <v>0</v>
      </c>
      <c r="O80" s="42">
        <f t="shared" si="26"/>
        <v>0</v>
      </c>
      <c r="P80" s="42">
        <f t="shared" si="26"/>
        <v>0</v>
      </c>
      <c r="Q80" s="38">
        <f t="shared" si="26"/>
        <v>0</v>
      </c>
      <c r="R80" s="786" t="str">
        <f t="shared" ref="R80:R82" si="28">IF(SUM(F80:Q80)=D80,"OK",SUM(F80:Q80))</f>
        <v>OK</v>
      </c>
    </row>
    <row r="81" spans="1:20" s="289" customFormat="1" ht="13.8" x14ac:dyDescent="0.25">
      <c r="A81" s="54" t="s">
        <v>404</v>
      </c>
      <c r="B81" s="782">
        <f>SUMIFS(Acc1Amnt,Acc1Catgs,$A81,Acc1Rcd,"&lt;="&amp;ReportMth)+SUMIFS(Acc2Amnt,Acc2Catgs,$A81,Acc2Rcd,"&lt;="&amp;ReportMth)+SUMIFS(Acc3Amnt,Acc3Catgs,$A81,Acc3Rcd,"&lt;="&amp;ReportMth)+SUMIFS(Acc4Amnt,Acc4Catgs,$A81,Acc4Rcd,"&lt;="&amp;ReportMth)</f>
        <v>0</v>
      </c>
      <c r="C81" s="783">
        <f>SUMIFS(Acc1Amnt,Acc1Catgs,$A81,Acc1Date,"&gt;="&amp;FYSDate,Acc1Date,"&lt;="&amp;ReportDate)+SUMIFS(Acc2Amnt,Acc2Catgs,$A81,Acc2Date,"&gt;="&amp;FYSDate,Acc2Date,"&lt;="&amp;ReportDate)+SUMIFS(Acc3Amnt,Acc3Catgs,$A81,Acc3Date,"&gt;="&amp;FYSDate,Acc3Date,"&lt;="&amp;ReportDate)+SUMIFS(Acc4Amnt,Acc4Catgs,$A81,Acc4Date,"&gt;="&amp;FYSDate,Acc4Date,"&lt;="&amp;ReportDate)</f>
        <v>0</v>
      </c>
      <c r="D81" s="49"/>
      <c r="E81" s="785">
        <f>SUMIF(F$2:Q$2,"&lt;="&amp;ReportDate,Categories!F81:Q81)</f>
        <v>0</v>
      </c>
      <c r="F81" s="37">
        <f t="shared" si="26"/>
        <v>0</v>
      </c>
      <c r="G81" s="42">
        <f t="shared" si="26"/>
        <v>0</v>
      </c>
      <c r="H81" s="42">
        <f t="shared" si="26"/>
        <v>0</v>
      </c>
      <c r="I81" s="42">
        <f t="shared" si="26"/>
        <v>0</v>
      </c>
      <c r="J81" s="42">
        <f t="shared" si="26"/>
        <v>0</v>
      </c>
      <c r="K81" s="42">
        <f t="shared" si="26"/>
        <v>0</v>
      </c>
      <c r="L81" s="42">
        <f t="shared" si="26"/>
        <v>0</v>
      </c>
      <c r="M81" s="42">
        <f t="shared" si="26"/>
        <v>0</v>
      </c>
      <c r="N81" s="42">
        <f t="shared" si="26"/>
        <v>0</v>
      </c>
      <c r="O81" s="42">
        <f t="shared" si="26"/>
        <v>0</v>
      </c>
      <c r="P81" s="42">
        <f t="shared" si="26"/>
        <v>0</v>
      </c>
      <c r="Q81" s="38">
        <f t="shared" si="26"/>
        <v>0</v>
      </c>
      <c r="R81" s="786" t="str">
        <f t="shared" si="28"/>
        <v>OK</v>
      </c>
    </row>
    <row r="82" spans="1:20" s="289" customFormat="1" ht="13.8" x14ac:dyDescent="0.25">
      <c r="A82" s="54" t="s">
        <v>404</v>
      </c>
      <c r="B82" s="782">
        <f>SUMIFS(Acc1Amnt,Acc1Catgs,$A82,Acc1Rcd,"&lt;="&amp;ReportMth)+SUMIFS(Acc2Amnt,Acc2Catgs,$A82,Acc2Rcd,"&lt;="&amp;ReportMth)+SUMIFS(Acc3Amnt,Acc3Catgs,$A82,Acc3Rcd,"&lt;="&amp;ReportMth)+SUMIFS(Acc4Amnt,Acc4Catgs,$A82,Acc4Rcd,"&lt;="&amp;ReportMth)</f>
        <v>0</v>
      </c>
      <c r="C82" s="783">
        <f>SUMIFS(Acc1Amnt,Acc1Catgs,$A82,Acc1Date,"&gt;="&amp;FYSDate,Acc1Date,"&lt;="&amp;ReportDate)+SUMIFS(Acc2Amnt,Acc2Catgs,$A82,Acc2Date,"&gt;="&amp;FYSDate,Acc2Date,"&lt;="&amp;ReportDate)+SUMIFS(Acc3Amnt,Acc3Catgs,$A82,Acc3Date,"&gt;="&amp;FYSDate,Acc3Date,"&lt;="&amp;ReportDate)+SUMIFS(Acc4Amnt,Acc4Catgs,$A82,Acc4Date,"&gt;="&amp;FYSDate,Acc4Date,"&lt;="&amp;ReportDate)</f>
        <v>0</v>
      </c>
      <c r="D82" s="49"/>
      <c r="E82" s="785">
        <f>SUMIF(F$2:Q$2,"&lt;="&amp;ReportDate,Categories!F82:Q82)</f>
        <v>0</v>
      </c>
      <c r="F82" s="37">
        <f t="shared" si="26"/>
        <v>0</v>
      </c>
      <c r="G82" s="42">
        <f t="shared" si="26"/>
        <v>0</v>
      </c>
      <c r="H82" s="42">
        <f t="shared" si="26"/>
        <v>0</v>
      </c>
      <c r="I82" s="42">
        <f t="shared" si="26"/>
        <v>0</v>
      </c>
      <c r="J82" s="42">
        <f t="shared" si="26"/>
        <v>0</v>
      </c>
      <c r="K82" s="42">
        <f t="shared" si="26"/>
        <v>0</v>
      </c>
      <c r="L82" s="42">
        <f t="shared" si="26"/>
        <v>0</v>
      </c>
      <c r="M82" s="42">
        <f t="shared" si="26"/>
        <v>0</v>
      </c>
      <c r="N82" s="42">
        <f t="shared" si="26"/>
        <v>0</v>
      </c>
      <c r="O82" s="42">
        <f t="shared" si="26"/>
        <v>0</v>
      </c>
      <c r="P82" s="42">
        <f t="shared" si="26"/>
        <v>0</v>
      </c>
      <c r="Q82" s="38">
        <f t="shared" si="26"/>
        <v>0</v>
      </c>
      <c r="R82" s="786" t="str">
        <f t="shared" si="28"/>
        <v>OK</v>
      </c>
    </row>
    <row r="83" spans="1:20" s="289" customFormat="1" ht="14.4" thickBot="1" x14ac:dyDescent="0.3">
      <c r="A83" s="54" t="s">
        <v>396</v>
      </c>
      <c r="B83" s="782">
        <f>SUMIFS(Acc1Amnt,Acc1Catgs,$A83,Acc1Rcd,"&lt;="&amp;ReportMth)+SUMIFS(Acc2Amnt,Acc2Catgs,$A83,Acc2Rcd,"&lt;="&amp;ReportMth)+SUMIFS(Acc3Amnt,Acc3Catgs,$A83,Acc3Rcd,"&lt;="&amp;ReportMth)+SUMIFS(Acc4Amnt,Acc4Catgs,$A83,Acc4Rcd,"&lt;="&amp;ReportMth)</f>
        <v>0</v>
      </c>
      <c r="C83" s="783">
        <f>SUMIFS(Acc1Amnt,Acc1Catgs,$A83,Acc1Date,"&gt;="&amp;FYSDate,Acc1Date,"&lt;="&amp;ReportDate)+SUMIFS(Acc2Amnt,Acc2Catgs,$A83,Acc2Date,"&gt;="&amp;FYSDate,Acc2Date,"&lt;="&amp;ReportDate)+SUMIFS(Acc3Amnt,Acc3Catgs,$A83,Acc3Date,"&gt;="&amp;FYSDate,Acc3Date,"&lt;="&amp;ReportDate)+SUMIFS(Acc4Amnt,Acc4Catgs,$A83,Acc4Date,"&gt;="&amp;FYSDate,Acc4Date,"&lt;="&amp;ReportDate)</f>
        <v>0</v>
      </c>
      <c r="D83" s="49"/>
      <c r="E83" s="785">
        <f>SUMIF(F$2:Q$2,"&lt;="&amp;ReportDate,Categories!F83:Q83)</f>
        <v>0</v>
      </c>
      <c r="F83" s="37">
        <f t="shared" si="26"/>
        <v>0</v>
      </c>
      <c r="G83" s="42">
        <f t="shared" si="26"/>
        <v>0</v>
      </c>
      <c r="H83" s="42">
        <f t="shared" si="26"/>
        <v>0</v>
      </c>
      <c r="I83" s="42">
        <f t="shared" si="26"/>
        <v>0</v>
      </c>
      <c r="J83" s="42">
        <f t="shared" si="26"/>
        <v>0</v>
      </c>
      <c r="K83" s="42">
        <f t="shared" si="26"/>
        <v>0</v>
      </c>
      <c r="L83" s="42">
        <f t="shared" si="26"/>
        <v>0</v>
      </c>
      <c r="M83" s="42">
        <f t="shared" si="26"/>
        <v>0</v>
      </c>
      <c r="N83" s="42">
        <f t="shared" si="26"/>
        <v>0</v>
      </c>
      <c r="O83" s="42">
        <f t="shared" si="26"/>
        <v>0</v>
      </c>
      <c r="P83" s="42">
        <f t="shared" si="26"/>
        <v>0</v>
      </c>
      <c r="Q83" s="38">
        <f t="shared" si="26"/>
        <v>0</v>
      </c>
      <c r="R83" s="786" t="str">
        <f t="shared" si="27"/>
        <v>OK</v>
      </c>
      <c r="T83" s="788" t="s">
        <v>369</v>
      </c>
    </row>
    <row r="84" spans="1:20" s="382" customFormat="1" ht="13.8" x14ac:dyDescent="0.25">
      <c r="A84" s="52" t="s">
        <v>284</v>
      </c>
      <c r="B84" s="775"/>
      <c r="C84" s="776"/>
      <c r="D84" s="53"/>
      <c r="E84" s="777"/>
      <c r="F84" s="59"/>
      <c r="G84" s="60"/>
      <c r="H84" s="60"/>
      <c r="I84" s="60"/>
      <c r="J84" s="60"/>
      <c r="K84" s="60"/>
      <c r="L84" s="60"/>
      <c r="M84" s="60"/>
      <c r="N84" s="60"/>
      <c r="O84" s="60"/>
      <c r="P84" s="60"/>
      <c r="Q84" s="61"/>
      <c r="R84" s="795"/>
      <c r="T84" s="788" t="s">
        <v>369</v>
      </c>
    </row>
    <row r="85" spans="1:20" s="289" customFormat="1" ht="13.8" x14ac:dyDescent="0.25">
      <c r="A85" s="66" t="s">
        <v>223</v>
      </c>
      <c r="B85" s="782">
        <f>SUMIFS(Acc1Amnt,Acc1Catgs,$A85,Acc1Rcd,"&lt;="&amp;ReportMth)+SUMIFS(Acc2Amnt,Acc2Catgs,$A85,Acc2Rcd,"&lt;="&amp;ReportMth)+SUMIFS(Acc3Amnt,Acc3Catgs,$A85,Acc3Rcd,"&lt;="&amp;ReportMth)+SUMIFS(Acc4Amnt,Acc4Catgs,$A85,Acc4Rcd,"&lt;="&amp;ReportMth)</f>
        <v>0</v>
      </c>
      <c r="C85" s="783">
        <f>SUMIFS(Acc1Amnt,Acc1Catgs,$A85,Acc1Date,"&gt;="&amp;FYSDate,Acc1Date,"&lt;="&amp;ReportDate)+SUMIFS(Acc2Amnt,Acc2Catgs,$A85,Acc2Date,"&gt;="&amp;FYSDate,Acc2Date,"&lt;="&amp;ReportDate)+SUMIFS(Acc3Amnt,Acc3Catgs,$A85,Acc3Date,"&gt;="&amp;FYSDate,Acc3Date,"&lt;="&amp;ReportDate)+SUMIFS(Acc4Amnt,Acc4Catgs,$A85,Acc4Date,"&gt;="&amp;FYSDate,Acc4Date,"&lt;="&amp;ReportDate)</f>
        <v>0</v>
      </c>
      <c r="D85" s="49"/>
      <c r="E85" s="785">
        <f>SUMIF(F$2:Q$2,"&lt;="&amp;ReportDate,Categories!F85:Q85)</f>
        <v>0</v>
      </c>
      <c r="F85" s="37">
        <f t="shared" ref="F85:Q87" si="29">$D85/12</f>
        <v>0</v>
      </c>
      <c r="G85" s="42">
        <f t="shared" si="29"/>
        <v>0</v>
      </c>
      <c r="H85" s="42">
        <f t="shared" si="29"/>
        <v>0</v>
      </c>
      <c r="I85" s="42">
        <f t="shared" si="29"/>
        <v>0</v>
      </c>
      <c r="J85" s="42">
        <f t="shared" si="29"/>
        <v>0</v>
      </c>
      <c r="K85" s="42">
        <f t="shared" si="29"/>
        <v>0</v>
      </c>
      <c r="L85" s="42">
        <f t="shared" si="29"/>
        <v>0</v>
      </c>
      <c r="M85" s="42">
        <f t="shared" si="29"/>
        <v>0</v>
      </c>
      <c r="N85" s="42">
        <f t="shared" si="29"/>
        <v>0</v>
      </c>
      <c r="O85" s="42">
        <f t="shared" si="29"/>
        <v>0</v>
      </c>
      <c r="P85" s="42">
        <f t="shared" si="29"/>
        <v>0</v>
      </c>
      <c r="Q85" s="38">
        <f t="shared" si="29"/>
        <v>0</v>
      </c>
      <c r="R85" s="786" t="str">
        <f t="shared" ref="R85:R87" si="30">IF(SUM(F85:Q85)=D85,"OK",SUM(F85:Q85))</f>
        <v>OK</v>
      </c>
      <c r="T85" s="335" t="s">
        <v>368</v>
      </c>
    </row>
    <row r="86" spans="1:20" s="289" customFormat="1" ht="13.8" x14ac:dyDescent="0.25">
      <c r="A86" s="54" t="s">
        <v>354</v>
      </c>
      <c r="B86" s="782">
        <f>SUMIFS(Acc1Amnt,Acc1Catgs,$A86,Acc1Rcd,"&lt;="&amp;ReportMth)+SUMIFS(Acc2Amnt,Acc2Catgs,$A86,Acc2Rcd,"&lt;="&amp;ReportMth)+SUMIFS(Acc3Amnt,Acc3Catgs,$A86,Acc3Rcd,"&lt;="&amp;ReportMth)+SUMIFS(Acc4Amnt,Acc4Catgs,$A86,Acc4Rcd,"&lt;="&amp;ReportMth)</f>
        <v>0</v>
      </c>
      <c r="C86" s="783">
        <f>SUMIFS(Acc1Amnt,Acc1Catgs,$A86,Acc1Date,"&gt;="&amp;FYSDate,Acc1Date,"&lt;="&amp;ReportDate)+SUMIFS(Acc2Amnt,Acc2Catgs,$A86,Acc2Date,"&gt;="&amp;FYSDate,Acc2Date,"&lt;="&amp;ReportDate)+SUMIFS(Acc3Amnt,Acc3Catgs,$A86,Acc3Date,"&gt;="&amp;FYSDate,Acc3Date,"&lt;="&amp;ReportDate)+SUMIFS(Acc4Amnt,Acc4Catgs,$A86,Acc4Date,"&gt;="&amp;FYSDate,Acc4Date,"&lt;="&amp;ReportDate)</f>
        <v>0</v>
      </c>
      <c r="D86" s="49"/>
      <c r="E86" s="785">
        <f>SUMIF(F$2:Q$2,"&lt;="&amp;ReportDate,Categories!F86:Q86)</f>
        <v>0</v>
      </c>
      <c r="F86" s="37">
        <f t="shared" si="29"/>
        <v>0</v>
      </c>
      <c r="G86" s="42">
        <f t="shared" si="29"/>
        <v>0</v>
      </c>
      <c r="H86" s="42">
        <f t="shared" si="29"/>
        <v>0</v>
      </c>
      <c r="I86" s="42">
        <f t="shared" si="29"/>
        <v>0</v>
      </c>
      <c r="J86" s="42">
        <f t="shared" si="29"/>
        <v>0</v>
      </c>
      <c r="K86" s="42">
        <f t="shared" si="29"/>
        <v>0</v>
      </c>
      <c r="L86" s="42">
        <f t="shared" si="29"/>
        <v>0</v>
      </c>
      <c r="M86" s="42">
        <f t="shared" si="29"/>
        <v>0</v>
      </c>
      <c r="N86" s="42">
        <f t="shared" si="29"/>
        <v>0</v>
      </c>
      <c r="O86" s="42">
        <f t="shared" si="29"/>
        <v>0</v>
      </c>
      <c r="P86" s="42">
        <f t="shared" si="29"/>
        <v>0</v>
      </c>
      <c r="Q86" s="38">
        <f t="shared" si="29"/>
        <v>0</v>
      </c>
      <c r="R86" s="786" t="str">
        <f t="shared" ref="R86" si="31">IF(SUM(F86:Q86)=D86,"OK",SUM(F86:Q86))</f>
        <v>OK</v>
      </c>
      <c r="T86" s="335" t="s">
        <v>370</v>
      </c>
    </row>
    <row r="87" spans="1:20" s="289" customFormat="1" ht="14.4" thickBot="1" x14ac:dyDescent="0.3">
      <c r="A87" s="67" t="s">
        <v>344</v>
      </c>
      <c r="B87" s="782">
        <f>SUMIFS(Acc1Amnt,Acc1Catgs,$A87,Acc1Rcd,"&lt;="&amp;ReportMth)+SUMIFS(Acc2Amnt,Acc2Catgs,$A87,Acc2Rcd,"&lt;="&amp;ReportMth)+SUMIFS(Acc3Amnt,Acc3Catgs,$A87,Acc3Rcd,"&lt;="&amp;ReportMth)+SUMIFS(Acc4Amnt,Acc4Catgs,$A87,Acc4Rcd,"&lt;="&amp;ReportMth)</f>
        <v>0</v>
      </c>
      <c r="C87" s="783">
        <f>SUMIFS(Acc1Amnt,Acc1Catgs,$A87,Acc1Date,"&gt;="&amp;FYSDate,Acc1Date,"&lt;="&amp;ReportDate)+SUMIFS(Acc2Amnt,Acc2Catgs,$A87,Acc2Date,"&gt;="&amp;FYSDate,Acc2Date,"&lt;="&amp;ReportDate)+SUMIFS(Acc3Amnt,Acc3Catgs,$A87,Acc3Date,"&gt;="&amp;FYSDate,Acc3Date,"&lt;="&amp;ReportDate)+SUMIFS(Acc4Amnt,Acc4Catgs,$A87,Acc4Date,"&gt;="&amp;FYSDate,Acc4Date,"&lt;="&amp;ReportDate)</f>
        <v>0</v>
      </c>
      <c r="D87" s="49"/>
      <c r="E87" s="785">
        <f>SUMIF(F$2:Q$2,"&lt;="&amp;ReportDate,Categories!F87:Q87)</f>
        <v>0</v>
      </c>
      <c r="F87" s="37">
        <f t="shared" si="29"/>
        <v>0</v>
      </c>
      <c r="G87" s="42">
        <f t="shared" si="29"/>
        <v>0</v>
      </c>
      <c r="H87" s="42">
        <f t="shared" si="29"/>
        <v>0</v>
      </c>
      <c r="I87" s="42">
        <f t="shared" si="29"/>
        <v>0</v>
      </c>
      <c r="J87" s="42">
        <f t="shared" si="29"/>
        <v>0</v>
      </c>
      <c r="K87" s="42">
        <f t="shared" si="29"/>
        <v>0</v>
      </c>
      <c r="L87" s="42">
        <f t="shared" si="29"/>
        <v>0</v>
      </c>
      <c r="M87" s="42">
        <f t="shared" si="29"/>
        <v>0</v>
      </c>
      <c r="N87" s="42">
        <f t="shared" si="29"/>
        <v>0</v>
      </c>
      <c r="O87" s="42">
        <f t="shared" si="29"/>
        <v>0</v>
      </c>
      <c r="P87" s="42">
        <f t="shared" si="29"/>
        <v>0</v>
      </c>
      <c r="Q87" s="38">
        <f t="shared" si="29"/>
        <v>0</v>
      </c>
      <c r="R87" s="786" t="str">
        <f t="shared" si="30"/>
        <v>OK</v>
      </c>
      <c r="T87" s="788" t="s">
        <v>369</v>
      </c>
    </row>
    <row r="88" spans="1:20" s="289" customFormat="1" ht="15" thickTop="1" thickBot="1" x14ac:dyDescent="0.3">
      <c r="A88" s="68"/>
      <c r="B88" s="800"/>
      <c r="C88" s="800"/>
      <c r="D88" s="22"/>
      <c r="E88" s="800"/>
      <c r="F88" s="23"/>
      <c r="G88" s="23"/>
      <c r="H88" s="23"/>
      <c r="I88" s="23"/>
      <c r="J88" s="23"/>
      <c r="K88" s="23"/>
      <c r="L88" s="23"/>
      <c r="M88" s="23"/>
      <c r="N88" s="23"/>
      <c r="O88" s="23"/>
      <c r="P88" s="23"/>
      <c r="Q88" s="23"/>
      <c r="R88" s="801"/>
    </row>
    <row r="89" spans="1:20" s="774" customFormat="1" ht="16.8" thickTop="1" thickBot="1" x14ac:dyDescent="0.35">
      <c r="A89" s="69" t="s">
        <v>48</v>
      </c>
      <c r="B89" s="802"/>
      <c r="C89" s="802"/>
      <c r="D89" s="45"/>
      <c r="E89" s="802"/>
      <c r="F89" s="46"/>
      <c r="G89" s="20"/>
      <c r="H89" s="20"/>
      <c r="I89" s="20"/>
      <c r="J89" s="20"/>
      <c r="K89" s="20"/>
      <c r="L89" s="20"/>
      <c r="M89" s="20"/>
      <c r="N89" s="20"/>
      <c r="O89" s="20"/>
      <c r="P89" s="20"/>
      <c r="Q89" s="21"/>
      <c r="R89" s="803"/>
    </row>
    <row r="90" spans="1:20" s="382" customFormat="1" ht="13.8" x14ac:dyDescent="0.25">
      <c r="A90" s="52" t="s">
        <v>49</v>
      </c>
      <c r="B90" s="804"/>
      <c r="C90" s="805"/>
      <c r="D90" s="70"/>
      <c r="E90" s="806"/>
      <c r="F90" s="59"/>
      <c r="G90" s="60"/>
      <c r="H90" s="60"/>
      <c r="I90" s="60"/>
      <c r="J90" s="60"/>
      <c r="K90" s="60"/>
      <c r="L90" s="60"/>
      <c r="M90" s="60"/>
      <c r="N90" s="60"/>
      <c r="O90" s="60"/>
      <c r="P90" s="60"/>
      <c r="Q90" s="61"/>
      <c r="R90" s="807"/>
    </row>
    <row r="91" spans="1:20" s="289" customFormat="1" ht="13.8" x14ac:dyDescent="0.25">
      <c r="A91" s="62" t="s">
        <v>146</v>
      </c>
      <c r="B91" s="793"/>
      <c r="C91" s="794"/>
      <c r="D91" s="71"/>
      <c r="E91" s="808"/>
      <c r="F91" s="35"/>
      <c r="G91" s="64"/>
      <c r="H91" s="64"/>
      <c r="I91" s="64"/>
      <c r="J91" s="64"/>
      <c r="K91" s="64"/>
      <c r="L91" s="64"/>
      <c r="M91" s="64"/>
      <c r="N91" s="64"/>
      <c r="O91" s="64"/>
      <c r="P91" s="64"/>
      <c r="Q91" s="36"/>
      <c r="R91" s="809"/>
    </row>
    <row r="92" spans="1:20" s="289" customFormat="1" ht="13.8" x14ac:dyDescent="0.25">
      <c r="A92" s="54" t="s">
        <v>373</v>
      </c>
      <c r="B92" s="782">
        <f t="shared" ref="B92:B103" si="32">SUMIFS(Acc1Amnt,Acc1Catgs,$A92,Acc1Rcd,"&lt;="&amp;ReportMth)+SUMIFS(Acc2Amnt,Acc2Catgs,$A92,Acc2Rcd,"&lt;="&amp;ReportMth)+SUMIFS(Acc3Amnt,Acc3Catgs,$A92,Acc3Rcd,"&lt;="&amp;ReportMth)+SUMIFS(Acc4Amnt,Acc4Catgs,$A92,Acc4Rcd,"&lt;="&amp;ReportMth)</f>
        <v>0</v>
      </c>
      <c r="C92" s="783">
        <f t="shared" ref="C92:C103" si="33">SUMIFS(Acc1Amnt,Acc1Catgs,$A92,Acc1Date,"&gt;="&amp;FYSDate,Acc1Date,"&lt;="&amp;ReportDate)+SUMIFS(Acc2Amnt,Acc2Catgs,$A92,Acc2Date,"&gt;="&amp;FYSDate,Acc2Date,"&lt;="&amp;ReportDate)+SUMIFS(Acc3Amnt,Acc3Catgs,$A92,Acc3Date,"&gt;="&amp;FYSDate,Acc3Date,"&lt;="&amp;ReportDate)+SUMIFS(Acc4Amnt,Acc4Catgs,$A92,Acc4Date,"&gt;="&amp;FYSDate,Acc4Date,"&lt;="&amp;ReportDate)</f>
        <v>0</v>
      </c>
      <c r="D92" s="49"/>
      <c r="E92" s="785">
        <f>SUMIF(F$2:Q$2,"&lt;="&amp;ReportDate,Categories!F92:Q92)</f>
        <v>0</v>
      </c>
      <c r="F92" s="37">
        <f t="shared" ref="F92:Q101" si="34">$D92/12</f>
        <v>0</v>
      </c>
      <c r="G92" s="42">
        <f t="shared" si="34"/>
        <v>0</v>
      </c>
      <c r="H92" s="42">
        <f t="shared" si="34"/>
        <v>0</v>
      </c>
      <c r="I92" s="42">
        <f t="shared" si="34"/>
        <v>0</v>
      </c>
      <c r="J92" s="42">
        <f t="shared" si="34"/>
        <v>0</v>
      </c>
      <c r="K92" s="42">
        <f t="shared" si="34"/>
        <v>0</v>
      </c>
      <c r="L92" s="42">
        <f t="shared" si="34"/>
        <v>0</v>
      </c>
      <c r="M92" s="42">
        <f t="shared" si="34"/>
        <v>0</v>
      </c>
      <c r="N92" s="42">
        <f t="shared" si="34"/>
        <v>0</v>
      </c>
      <c r="O92" s="42">
        <f t="shared" si="34"/>
        <v>0</v>
      </c>
      <c r="P92" s="42">
        <f t="shared" si="34"/>
        <v>0</v>
      </c>
      <c r="Q92" s="38">
        <f t="shared" si="34"/>
        <v>0</v>
      </c>
      <c r="R92" s="786" t="str">
        <f t="shared" ref="R92:R101" si="35">IF(SUM(F92:Q92)=D92,"OK",SUM(F92:Q92))</f>
        <v>OK</v>
      </c>
    </row>
    <row r="93" spans="1:20" s="289" customFormat="1" ht="13.8" x14ac:dyDescent="0.25">
      <c r="A93" s="54" t="s">
        <v>405</v>
      </c>
      <c r="B93" s="782">
        <f t="shared" si="32"/>
        <v>0</v>
      </c>
      <c r="C93" s="783">
        <f t="shared" si="33"/>
        <v>0</v>
      </c>
      <c r="D93" s="49"/>
      <c r="E93" s="785">
        <f>SUMIF(F$2:Q$2,"&lt;="&amp;ReportDate,Categories!F93:Q93)</f>
        <v>0</v>
      </c>
      <c r="F93" s="37">
        <f t="shared" si="34"/>
        <v>0</v>
      </c>
      <c r="G93" s="42">
        <f t="shared" si="34"/>
        <v>0</v>
      </c>
      <c r="H93" s="42">
        <f t="shared" si="34"/>
        <v>0</v>
      </c>
      <c r="I93" s="42">
        <f t="shared" si="34"/>
        <v>0</v>
      </c>
      <c r="J93" s="42">
        <f t="shared" si="34"/>
        <v>0</v>
      </c>
      <c r="K93" s="42">
        <f t="shared" si="34"/>
        <v>0</v>
      </c>
      <c r="L93" s="42">
        <f t="shared" si="34"/>
        <v>0</v>
      </c>
      <c r="M93" s="42">
        <f t="shared" si="34"/>
        <v>0</v>
      </c>
      <c r="N93" s="42">
        <f t="shared" si="34"/>
        <v>0</v>
      </c>
      <c r="O93" s="42">
        <f t="shared" si="34"/>
        <v>0</v>
      </c>
      <c r="P93" s="42">
        <f t="shared" si="34"/>
        <v>0</v>
      </c>
      <c r="Q93" s="38">
        <f t="shared" si="34"/>
        <v>0</v>
      </c>
      <c r="R93" s="786" t="str">
        <f t="shared" ref="R93:R100" si="36">IF(SUM(F93:Q93)=D93,"OK",SUM(F93:Q93))</f>
        <v>OK</v>
      </c>
    </row>
    <row r="94" spans="1:20" s="289" customFormat="1" ht="13.8" x14ac:dyDescent="0.25">
      <c r="A94" s="54" t="s">
        <v>405</v>
      </c>
      <c r="B94" s="782">
        <f t="shared" si="32"/>
        <v>0</v>
      </c>
      <c r="C94" s="783">
        <f t="shared" si="33"/>
        <v>0</v>
      </c>
      <c r="D94" s="49"/>
      <c r="E94" s="785">
        <f>SUMIF(F$2:Q$2,"&lt;="&amp;ReportDate,Categories!F94:Q94)</f>
        <v>0</v>
      </c>
      <c r="F94" s="37">
        <f t="shared" si="34"/>
        <v>0</v>
      </c>
      <c r="G94" s="42">
        <f t="shared" si="34"/>
        <v>0</v>
      </c>
      <c r="H94" s="42">
        <f t="shared" si="34"/>
        <v>0</v>
      </c>
      <c r="I94" s="42">
        <f t="shared" si="34"/>
        <v>0</v>
      </c>
      <c r="J94" s="42">
        <f t="shared" si="34"/>
        <v>0</v>
      </c>
      <c r="K94" s="42">
        <f t="shared" si="34"/>
        <v>0</v>
      </c>
      <c r="L94" s="42">
        <f t="shared" si="34"/>
        <v>0</v>
      </c>
      <c r="M94" s="42">
        <f t="shared" si="34"/>
        <v>0</v>
      </c>
      <c r="N94" s="42">
        <f t="shared" si="34"/>
        <v>0</v>
      </c>
      <c r="O94" s="42">
        <f t="shared" si="34"/>
        <v>0</v>
      </c>
      <c r="P94" s="42">
        <f t="shared" si="34"/>
        <v>0</v>
      </c>
      <c r="Q94" s="38">
        <f t="shared" si="34"/>
        <v>0</v>
      </c>
      <c r="R94" s="786" t="str">
        <f t="shared" si="36"/>
        <v>OK</v>
      </c>
    </row>
    <row r="95" spans="1:20" s="289" customFormat="1" ht="13.8" x14ac:dyDescent="0.25">
      <c r="A95" s="54" t="s">
        <v>405</v>
      </c>
      <c r="B95" s="782">
        <f t="shared" si="32"/>
        <v>0</v>
      </c>
      <c r="C95" s="783">
        <f t="shared" si="33"/>
        <v>0</v>
      </c>
      <c r="D95" s="49"/>
      <c r="E95" s="785">
        <f>SUMIF(F$2:Q$2,"&lt;="&amp;ReportDate,Categories!F95:Q95)</f>
        <v>0</v>
      </c>
      <c r="F95" s="37">
        <f t="shared" si="34"/>
        <v>0</v>
      </c>
      <c r="G95" s="42">
        <f t="shared" si="34"/>
        <v>0</v>
      </c>
      <c r="H95" s="42">
        <f t="shared" si="34"/>
        <v>0</v>
      </c>
      <c r="I95" s="42">
        <f t="shared" si="34"/>
        <v>0</v>
      </c>
      <c r="J95" s="42">
        <f t="shared" si="34"/>
        <v>0</v>
      </c>
      <c r="K95" s="42">
        <f t="shared" si="34"/>
        <v>0</v>
      </c>
      <c r="L95" s="42">
        <f t="shared" si="34"/>
        <v>0</v>
      </c>
      <c r="M95" s="42">
        <f t="shared" si="34"/>
        <v>0</v>
      </c>
      <c r="N95" s="42">
        <f t="shared" si="34"/>
        <v>0</v>
      </c>
      <c r="O95" s="42">
        <f t="shared" si="34"/>
        <v>0</v>
      </c>
      <c r="P95" s="42">
        <f t="shared" si="34"/>
        <v>0</v>
      </c>
      <c r="Q95" s="38">
        <f t="shared" si="34"/>
        <v>0</v>
      </c>
      <c r="R95" s="786" t="str">
        <f t="shared" si="36"/>
        <v>OK</v>
      </c>
    </row>
    <row r="96" spans="1:20" s="289" customFormat="1" ht="13.8" x14ac:dyDescent="0.25">
      <c r="A96" s="54" t="s">
        <v>405</v>
      </c>
      <c r="B96" s="782">
        <f t="shared" si="32"/>
        <v>0</v>
      </c>
      <c r="C96" s="783">
        <f t="shared" si="33"/>
        <v>0</v>
      </c>
      <c r="D96" s="49"/>
      <c r="E96" s="785">
        <f>SUMIF(F$2:Q$2,"&lt;="&amp;ReportDate,Categories!F96:Q96)</f>
        <v>0</v>
      </c>
      <c r="F96" s="37">
        <f t="shared" si="34"/>
        <v>0</v>
      </c>
      <c r="G96" s="42">
        <f t="shared" si="34"/>
        <v>0</v>
      </c>
      <c r="H96" s="42">
        <f t="shared" si="34"/>
        <v>0</v>
      </c>
      <c r="I96" s="42">
        <f t="shared" si="34"/>
        <v>0</v>
      </c>
      <c r="J96" s="42">
        <f t="shared" si="34"/>
        <v>0</v>
      </c>
      <c r="K96" s="42">
        <f t="shared" si="34"/>
        <v>0</v>
      </c>
      <c r="L96" s="42">
        <f t="shared" si="34"/>
        <v>0</v>
      </c>
      <c r="M96" s="42">
        <f t="shared" si="34"/>
        <v>0</v>
      </c>
      <c r="N96" s="42">
        <f t="shared" si="34"/>
        <v>0</v>
      </c>
      <c r="O96" s="42">
        <f t="shared" si="34"/>
        <v>0</v>
      </c>
      <c r="P96" s="42">
        <f t="shared" si="34"/>
        <v>0</v>
      </c>
      <c r="Q96" s="38">
        <f t="shared" si="34"/>
        <v>0</v>
      </c>
      <c r="R96" s="786" t="str">
        <f t="shared" si="36"/>
        <v>OK</v>
      </c>
    </row>
    <row r="97" spans="1:18" s="289" customFormat="1" ht="13.8" x14ac:dyDescent="0.25">
      <c r="A97" s="54" t="s">
        <v>405</v>
      </c>
      <c r="B97" s="782">
        <f t="shared" si="32"/>
        <v>0</v>
      </c>
      <c r="C97" s="783">
        <f t="shared" si="33"/>
        <v>0</v>
      </c>
      <c r="D97" s="49"/>
      <c r="E97" s="785">
        <f>SUMIF(F$2:Q$2,"&lt;="&amp;ReportDate,Categories!F97:Q97)</f>
        <v>0</v>
      </c>
      <c r="F97" s="37">
        <f t="shared" si="34"/>
        <v>0</v>
      </c>
      <c r="G97" s="42">
        <f t="shared" si="34"/>
        <v>0</v>
      </c>
      <c r="H97" s="42">
        <f t="shared" si="34"/>
        <v>0</v>
      </c>
      <c r="I97" s="42">
        <f t="shared" si="34"/>
        <v>0</v>
      </c>
      <c r="J97" s="42">
        <f t="shared" si="34"/>
        <v>0</v>
      </c>
      <c r="K97" s="42">
        <f t="shared" si="34"/>
        <v>0</v>
      </c>
      <c r="L97" s="42">
        <f t="shared" si="34"/>
        <v>0</v>
      </c>
      <c r="M97" s="42">
        <f t="shared" si="34"/>
        <v>0</v>
      </c>
      <c r="N97" s="42">
        <f t="shared" si="34"/>
        <v>0</v>
      </c>
      <c r="O97" s="42">
        <f t="shared" si="34"/>
        <v>0</v>
      </c>
      <c r="P97" s="42">
        <f t="shared" si="34"/>
        <v>0</v>
      </c>
      <c r="Q97" s="38">
        <f t="shared" si="34"/>
        <v>0</v>
      </c>
      <c r="R97" s="786" t="str">
        <f t="shared" si="36"/>
        <v>OK</v>
      </c>
    </row>
    <row r="98" spans="1:18" s="289" customFormat="1" ht="13.8" x14ac:dyDescent="0.25">
      <c r="A98" s="54" t="s">
        <v>405</v>
      </c>
      <c r="B98" s="782">
        <f t="shared" si="32"/>
        <v>0</v>
      </c>
      <c r="C98" s="783">
        <f t="shared" si="33"/>
        <v>0</v>
      </c>
      <c r="D98" s="49"/>
      <c r="E98" s="785">
        <f>SUMIF(F$2:Q$2,"&lt;="&amp;ReportDate,Categories!F98:Q98)</f>
        <v>0</v>
      </c>
      <c r="F98" s="37">
        <f t="shared" si="34"/>
        <v>0</v>
      </c>
      <c r="G98" s="42">
        <f t="shared" si="34"/>
        <v>0</v>
      </c>
      <c r="H98" s="42">
        <f t="shared" si="34"/>
        <v>0</v>
      </c>
      <c r="I98" s="42">
        <f t="shared" si="34"/>
        <v>0</v>
      </c>
      <c r="J98" s="42">
        <f t="shared" si="34"/>
        <v>0</v>
      </c>
      <c r="K98" s="42">
        <f t="shared" si="34"/>
        <v>0</v>
      </c>
      <c r="L98" s="42">
        <f t="shared" si="34"/>
        <v>0</v>
      </c>
      <c r="M98" s="42">
        <f t="shared" si="34"/>
        <v>0</v>
      </c>
      <c r="N98" s="42">
        <f t="shared" si="34"/>
        <v>0</v>
      </c>
      <c r="O98" s="42">
        <f t="shared" si="34"/>
        <v>0</v>
      </c>
      <c r="P98" s="42">
        <f t="shared" si="34"/>
        <v>0</v>
      </c>
      <c r="Q98" s="38">
        <f t="shared" si="34"/>
        <v>0</v>
      </c>
      <c r="R98" s="786" t="str">
        <f t="shared" si="36"/>
        <v>OK</v>
      </c>
    </row>
    <row r="99" spans="1:18" s="289" customFormat="1" ht="13.8" x14ac:dyDescent="0.25">
      <c r="A99" s="54" t="s">
        <v>405</v>
      </c>
      <c r="B99" s="782">
        <f t="shared" si="32"/>
        <v>0</v>
      </c>
      <c r="C99" s="783">
        <f t="shared" si="33"/>
        <v>0</v>
      </c>
      <c r="D99" s="49"/>
      <c r="E99" s="785">
        <f>SUMIF(F$2:Q$2,"&lt;="&amp;ReportDate,Categories!F99:Q99)</f>
        <v>0</v>
      </c>
      <c r="F99" s="37">
        <f t="shared" si="34"/>
        <v>0</v>
      </c>
      <c r="G99" s="42">
        <f t="shared" si="34"/>
        <v>0</v>
      </c>
      <c r="H99" s="42">
        <f t="shared" si="34"/>
        <v>0</v>
      </c>
      <c r="I99" s="42">
        <f t="shared" si="34"/>
        <v>0</v>
      </c>
      <c r="J99" s="42">
        <f t="shared" si="34"/>
        <v>0</v>
      </c>
      <c r="K99" s="42">
        <f t="shared" si="34"/>
        <v>0</v>
      </c>
      <c r="L99" s="42">
        <f t="shared" si="34"/>
        <v>0</v>
      </c>
      <c r="M99" s="42">
        <f t="shared" si="34"/>
        <v>0</v>
      </c>
      <c r="N99" s="42">
        <f t="shared" si="34"/>
        <v>0</v>
      </c>
      <c r="O99" s="42">
        <f t="shared" si="34"/>
        <v>0</v>
      </c>
      <c r="P99" s="42">
        <f t="shared" si="34"/>
        <v>0</v>
      </c>
      <c r="Q99" s="38">
        <f t="shared" si="34"/>
        <v>0</v>
      </c>
      <c r="R99" s="786" t="str">
        <f t="shared" si="36"/>
        <v>OK</v>
      </c>
    </row>
    <row r="100" spans="1:18" s="289" customFormat="1" ht="13.8" x14ac:dyDescent="0.25">
      <c r="A100" s="54" t="s">
        <v>405</v>
      </c>
      <c r="B100" s="782">
        <f t="shared" si="32"/>
        <v>0</v>
      </c>
      <c r="C100" s="783">
        <f t="shared" si="33"/>
        <v>0</v>
      </c>
      <c r="D100" s="49"/>
      <c r="E100" s="785">
        <f>SUMIF(F$2:Q$2,"&lt;="&amp;ReportDate,Categories!F100:Q100)</f>
        <v>0</v>
      </c>
      <c r="F100" s="37">
        <f t="shared" si="34"/>
        <v>0</v>
      </c>
      <c r="G100" s="42">
        <f t="shared" si="34"/>
        <v>0</v>
      </c>
      <c r="H100" s="42">
        <f t="shared" si="34"/>
        <v>0</v>
      </c>
      <c r="I100" s="42">
        <f t="shared" si="34"/>
        <v>0</v>
      </c>
      <c r="J100" s="42">
        <f t="shared" si="34"/>
        <v>0</v>
      </c>
      <c r="K100" s="42">
        <f t="shared" si="34"/>
        <v>0</v>
      </c>
      <c r="L100" s="42">
        <f t="shared" si="34"/>
        <v>0</v>
      </c>
      <c r="M100" s="42">
        <f t="shared" si="34"/>
        <v>0</v>
      </c>
      <c r="N100" s="42">
        <f t="shared" si="34"/>
        <v>0</v>
      </c>
      <c r="O100" s="42">
        <f t="shared" si="34"/>
        <v>0</v>
      </c>
      <c r="P100" s="42">
        <f t="shared" si="34"/>
        <v>0</v>
      </c>
      <c r="Q100" s="38">
        <f t="shared" si="34"/>
        <v>0</v>
      </c>
      <c r="R100" s="786" t="str">
        <f t="shared" si="36"/>
        <v>OK</v>
      </c>
    </row>
    <row r="101" spans="1:18" s="289" customFormat="1" ht="13.8" x14ac:dyDescent="0.25">
      <c r="A101" s="54" t="s">
        <v>374</v>
      </c>
      <c r="B101" s="782">
        <f t="shared" si="32"/>
        <v>0</v>
      </c>
      <c r="C101" s="783">
        <f t="shared" si="33"/>
        <v>0</v>
      </c>
      <c r="D101" s="49"/>
      <c r="E101" s="785">
        <f>SUMIF(F$2:Q$2,"&lt;="&amp;ReportDate,Categories!F101:Q101)</f>
        <v>0</v>
      </c>
      <c r="F101" s="37">
        <f t="shared" si="34"/>
        <v>0</v>
      </c>
      <c r="G101" s="42">
        <f t="shared" si="34"/>
        <v>0</v>
      </c>
      <c r="H101" s="42">
        <f t="shared" si="34"/>
        <v>0</v>
      </c>
      <c r="I101" s="42">
        <f t="shared" si="34"/>
        <v>0</v>
      </c>
      <c r="J101" s="42">
        <f t="shared" si="34"/>
        <v>0</v>
      </c>
      <c r="K101" s="42">
        <f t="shared" si="34"/>
        <v>0</v>
      </c>
      <c r="L101" s="42">
        <f t="shared" si="34"/>
        <v>0</v>
      </c>
      <c r="M101" s="42">
        <f t="shared" si="34"/>
        <v>0</v>
      </c>
      <c r="N101" s="42">
        <f t="shared" si="34"/>
        <v>0</v>
      </c>
      <c r="O101" s="42">
        <f t="shared" si="34"/>
        <v>0</v>
      </c>
      <c r="P101" s="42">
        <f t="shared" si="34"/>
        <v>0</v>
      </c>
      <c r="Q101" s="38">
        <f t="shared" si="34"/>
        <v>0</v>
      </c>
      <c r="R101" s="786" t="str">
        <f t="shared" si="35"/>
        <v>OK</v>
      </c>
    </row>
    <row r="102" spans="1:18" s="289" customFormat="1" ht="13.8" x14ac:dyDescent="0.25">
      <c r="A102" s="62" t="s">
        <v>147</v>
      </c>
      <c r="B102" s="782">
        <f t="shared" si="32"/>
        <v>0</v>
      </c>
      <c r="C102" s="783">
        <f t="shared" si="33"/>
        <v>0</v>
      </c>
      <c r="D102" s="71"/>
      <c r="E102" s="808"/>
      <c r="F102" s="35"/>
      <c r="G102" s="64"/>
      <c r="H102" s="64"/>
      <c r="I102" s="64"/>
      <c r="J102" s="64"/>
      <c r="K102" s="64"/>
      <c r="L102" s="64"/>
      <c r="M102" s="64"/>
      <c r="N102" s="64"/>
      <c r="O102" s="64"/>
      <c r="P102" s="64"/>
      <c r="Q102" s="36"/>
      <c r="R102" s="809"/>
    </row>
    <row r="103" spans="1:18" s="289" customFormat="1" ht="13.8" x14ac:dyDescent="0.25">
      <c r="A103" s="54" t="s">
        <v>372</v>
      </c>
      <c r="B103" s="782">
        <f t="shared" si="32"/>
        <v>0</v>
      </c>
      <c r="C103" s="783">
        <f t="shared" si="33"/>
        <v>0</v>
      </c>
      <c r="D103" s="49"/>
      <c r="E103" s="785">
        <f>SUMIF(F$2:Q$2,"&lt;="&amp;ReportDate,Categories!F103:Q103)</f>
        <v>0</v>
      </c>
      <c r="F103" s="37">
        <f t="shared" ref="F103:Q103" si="37">$D103/12</f>
        <v>0</v>
      </c>
      <c r="G103" s="42">
        <f t="shared" si="37"/>
        <v>0</v>
      </c>
      <c r="H103" s="42">
        <f t="shared" si="37"/>
        <v>0</v>
      </c>
      <c r="I103" s="42">
        <f t="shared" si="37"/>
        <v>0</v>
      </c>
      <c r="J103" s="42">
        <f t="shared" si="37"/>
        <v>0</v>
      </c>
      <c r="K103" s="42">
        <f t="shared" si="37"/>
        <v>0</v>
      </c>
      <c r="L103" s="42">
        <f t="shared" si="37"/>
        <v>0</v>
      </c>
      <c r="M103" s="42">
        <f t="shared" si="37"/>
        <v>0</v>
      </c>
      <c r="N103" s="42">
        <f t="shared" si="37"/>
        <v>0</v>
      </c>
      <c r="O103" s="42">
        <f t="shared" si="37"/>
        <v>0</v>
      </c>
      <c r="P103" s="42">
        <f t="shared" si="37"/>
        <v>0</v>
      </c>
      <c r="Q103" s="38">
        <f t="shared" si="37"/>
        <v>0</v>
      </c>
      <c r="R103" s="786" t="str">
        <f t="shared" ref="R103" si="38">IF(SUM(F103:Q103)=D103,"OK",SUM(F103:Q103))</f>
        <v>OK</v>
      </c>
    </row>
    <row r="104" spans="1:18" s="289" customFormat="1" ht="13.8" x14ac:dyDescent="0.25">
      <c r="A104" s="62" t="s">
        <v>371</v>
      </c>
      <c r="B104" s="793"/>
      <c r="C104" s="794"/>
      <c r="D104" s="71"/>
      <c r="E104" s="808"/>
      <c r="F104" s="35"/>
      <c r="G104" s="64"/>
      <c r="H104" s="64"/>
      <c r="I104" s="64"/>
      <c r="J104" s="64"/>
      <c r="K104" s="64"/>
      <c r="L104" s="64"/>
      <c r="M104" s="64"/>
      <c r="N104" s="64"/>
      <c r="O104" s="64"/>
      <c r="P104" s="64"/>
      <c r="Q104" s="36"/>
      <c r="R104" s="809"/>
    </row>
    <row r="105" spans="1:18" s="289" customFormat="1" ht="13.8" x14ac:dyDescent="0.25">
      <c r="A105" s="83" t="s">
        <v>342</v>
      </c>
      <c r="B105" s="782">
        <f t="shared" ref="B105:B111" si="39">SUMIFS(Acc1Amnt,Acc1Catgs,$A105,Acc1Rcd,"&lt;="&amp;ReportMth)+SUMIFS(Acc2Amnt,Acc2Catgs,$A105,Acc2Rcd,"&lt;="&amp;ReportMth)+SUMIFS(Acc3Amnt,Acc3Catgs,$A105,Acc3Rcd,"&lt;="&amp;ReportMth)+SUMIFS(Acc4Amnt,Acc4Catgs,$A105,Acc4Rcd,"&lt;="&amp;ReportMth)</f>
        <v>0</v>
      </c>
      <c r="C105" s="783">
        <f>SUMIFS(Acc1Amnt,Acc1Catgs,$A105,Acc1Date,"&gt;="&amp;FYSDate,Acc1Date,"&lt;="&amp;ReportDate)+SUMIFS(Acc2Amnt,Acc2Catgs,$A105,Acc2Date,"&gt;="&amp;FYSDate,Acc2Date,"&lt;="&amp;ReportDate)+SUMIFS(Acc3Amnt,Acc3Catgs,$A105,Acc3Date,"&gt;="&amp;FYSDate,Acc3Date,"&lt;="&amp;ReportDate)+SUMIFS(Acc4Amnt,Acc4Catgs,$A105,Acc4Date,"&gt;="&amp;FYSDate,Acc4Date,"&lt;="&amp;ReportDate)+SUMIFS(StocksAmnt,StocksCatgs,$A105,StocksDate,"&gt;="&amp;FYSDate,StocksDate,"&lt;="&amp;ReportDate)</f>
        <v>0</v>
      </c>
      <c r="D105" s="49"/>
      <c r="E105" s="785">
        <f>SUMIF(F$2:Q$2,"&lt;="&amp;ReportDate,Categories!F105:Q105)</f>
        <v>0</v>
      </c>
      <c r="F105" s="37">
        <f t="shared" ref="F105:Q109" si="40">$D105/12</f>
        <v>0</v>
      </c>
      <c r="G105" s="42">
        <f t="shared" si="40"/>
        <v>0</v>
      </c>
      <c r="H105" s="42">
        <f t="shared" si="40"/>
        <v>0</v>
      </c>
      <c r="I105" s="42">
        <f t="shared" si="40"/>
        <v>0</v>
      </c>
      <c r="J105" s="42">
        <f t="shared" si="40"/>
        <v>0</v>
      </c>
      <c r="K105" s="42">
        <f t="shared" si="40"/>
        <v>0</v>
      </c>
      <c r="L105" s="42">
        <f t="shared" si="40"/>
        <v>0</v>
      </c>
      <c r="M105" s="42">
        <f t="shared" si="40"/>
        <v>0</v>
      </c>
      <c r="N105" s="42">
        <f t="shared" si="40"/>
        <v>0</v>
      </c>
      <c r="O105" s="42">
        <f t="shared" si="40"/>
        <v>0</v>
      </c>
      <c r="P105" s="42">
        <f t="shared" si="40"/>
        <v>0</v>
      </c>
      <c r="Q105" s="38">
        <f t="shared" si="40"/>
        <v>0</v>
      </c>
      <c r="R105" s="786" t="str">
        <f t="shared" ref="R105" si="41">IF(SUM(F105:Q105)=D105,"OK",SUM(F105:Q105))</f>
        <v>OK</v>
      </c>
    </row>
    <row r="106" spans="1:18" s="289" customFormat="1" ht="13.8" x14ac:dyDescent="0.25">
      <c r="A106" s="83" t="s">
        <v>406</v>
      </c>
      <c r="B106" s="782">
        <f t="shared" si="39"/>
        <v>0</v>
      </c>
      <c r="C106" s="783">
        <f>SUMIFS(Acc1Amnt,Acc1Catgs,$A106,Acc1Date,"&gt;="&amp;FYSDate,Acc1Date,"&lt;="&amp;ReportDate)+SUMIFS(Acc2Amnt,Acc2Catgs,$A106,Acc2Date,"&gt;="&amp;FYSDate,Acc2Date,"&lt;="&amp;ReportDate)+SUMIFS(Acc3Amnt,Acc3Catgs,$A106,Acc3Date,"&gt;="&amp;FYSDate,Acc3Date,"&lt;="&amp;ReportDate)+SUMIFS(Acc4Amnt,Acc4Catgs,$A106,Acc4Date,"&gt;="&amp;FYSDate,Acc4Date,"&lt;="&amp;ReportDate)+SUMIFS(StocksAmnt,StocksCatgs,$A106,StocksDate,"&gt;="&amp;FYSDate,StocksDate,"&lt;="&amp;ReportDate)</f>
        <v>0</v>
      </c>
      <c r="D106" s="49"/>
      <c r="E106" s="785">
        <f>SUMIF(F$2:Q$2,"&lt;="&amp;ReportDate,Categories!F106:Q106)</f>
        <v>0</v>
      </c>
      <c r="F106" s="37">
        <f t="shared" si="40"/>
        <v>0</v>
      </c>
      <c r="G106" s="42">
        <f t="shared" si="40"/>
        <v>0</v>
      </c>
      <c r="H106" s="42">
        <f t="shared" si="40"/>
        <v>0</v>
      </c>
      <c r="I106" s="42">
        <f t="shared" si="40"/>
        <v>0</v>
      </c>
      <c r="J106" s="42">
        <f t="shared" si="40"/>
        <v>0</v>
      </c>
      <c r="K106" s="42">
        <f t="shared" si="40"/>
        <v>0</v>
      </c>
      <c r="L106" s="42">
        <f t="shared" si="40"/>
        <v>0</v>
      </c>
      <c r="M106" s="42">
        <f t="shared" si="40"/>
        <v>0</v>
      </c>
      <c r="N106" s="42">
        <f t="shared" si="40"/>
        <v>0</v>
      </c>
      <c r="O106" s="42">
        <f t="shared" si="40"/>
        <v>0</v>
      </c>
      <c r="P106" s="42">
        <f t="shared" si="40"/>
        <v>0</v>
      </c>
      <c r="Q106" s="38">
        <f t="shared" si="40"/>
        <v>0</v>
      </c>
      <c r="R106" s="786" t="str">
        <f t="shared" ref="R106:R109" si="42">IF(SUM(F106:Q106)=D106,"OK",SUM(F106:Q106))</f>
        <v>OK</v>
      </c>
    </row>
    <row r="107" spans="1:18" s="289" customFormat="1" ht="13.8" x14ac:dyDescent="0.25">
      <c r="A107" s="83" t="s">
        <v>406</v>
      </c>
      <c r="B107" s="782">
        <f t="shared" si="39"/>
        <v>0</v>
      </c>
      <c r="C107" s="783">
        <f>SUMIFS(Acc1Amnt,Acc1Catgs,$A107,Acc1Date,"&gt;="&amp;FYSDate,Acc1Date,"&lt;="&amp;ReportDate)+SUMIFS(Acc2Amnt,Acc2Catgs,$A107,Acc2Date,"&gt;="&amp;FYSDate,Acc2Date,"&lt;="&amp;ReportDate)+SUMIFS(Acc3Amnt,Acc3Catgs,$A107,Acc3Date,"&gt;="&amp;FYSDate,Acc3Date,"&lt;="&amp;ReportDate)+SUMIFS(Acc4Amnt,Acc4Catgs,$A107,Acc4Date,"&gt;="&amp;FYSDate,Acc4Date,"&lt;="&amp;ReportDate)+SUMIFS(StocksAmnt,StocksCatgs,$A107,StocksDate,"&gt;="&amp;FYSDate,StocksDate,"&lt;="&amp;ReportDate)</f>
        <v>0</v>
      </c>
      <c r="D107" s="49"/>
      <c r="E107" s="785">
        <f>SUMIF(F$2:Q$2,"&lt;="&amp;ReportDate,Categories!F107:Q107)</f>
        <v>0</v>
      </c>
      <c r="F107" s="37">
        <f t="shared" si="40"/>
        <v>0</v>
      </c>
      <c r="G107" s="42">
        <f t="shared" si="40"/>
        <v>0</v>
      </c>
      <c r="H107" s="42">
        <f t="shared" si="40"/>
        <v>0</v>
      </c>
      <c r="I107" s="42">
        <f t="shared" si="40"/>
        <v>0</v>
      </c>
      <c r="J107" s="42">
        <f t="shared" si="40"/>
        <v>0</v>
      </c>
      <c r="K107" s="42">
        <f t="shared" si="40"/>
        <v>0</v>
      </c>
      <c r="L107" s="42">
        <f t="shared" si="40"/>
        <v>0</v>
      </c>
      <c r="M107" s="42">
        <f t="shared" si="40"/>
        <v>0</v>
      </c>
      <c r="N107" s="42">
        <f t="shared" si="40"/>
        <v>0</v>
      </c>
      <c r="O107" s="42">
        <f t="shared" si="40"/>
        <v>0</v>
      </c>
      <c r="P107" s="42">
        <f t="shared" si="40"/>
        <v>0</v>
      </c>
      <c r="Q107" s="38">
        <f t="shared" si="40"/>
        <v>0</v>
      </c>
      <c r="R107" s="786" t="str">
        <f t="shared" si="42"/>
        <v>OK</v>
      </c>
    </row>
    <row r="108" spans="1:18" s="289" customFormat="1" ht="13.8" x14ac:dyDescent="0.25">
      <c r="A108" s="83" t="s">
        <v>406</v>
      </c>
      <c r="B108" s="782">
        <f t="shared" si="39"/>
        <v>0</v>
      </c>
      <c r="C108" s="783">
        <f>SUMIFS(Acc1Amnt,Acc1Catgs,$A108,Acc1Date,"&gt;="&amp;FYSDate,Acc1Date,"&lt;="&amp;ReportDate)+SUMIFS(Acc2Amnt,Acc2Catgs,$A108,Acc2Date,"&gt;="&amp;FYSDate,Acc2Date,"&lt;="&amp;ReportDate)+SUMIFS(Acc3Amnt,Acc3Catgs,$A108,Acc3Date,"&gt;="&amp;FYSDate,Acc3Date,"&lt;="&amp;ReportDate)+SUMIFS(Acc4Amnt,Acc4Catgs,$A108,Acc4Date,"&gt;="&amp;FYSDate,Acc4Date,"&lt;="&amp;ReportDate)+SUMIFS(StocksAmnt,StocksCatgs,$A108,StocksDate,"&gt;="&amp;FYSDate,StocksDate,"&lt;="&amp;ReportDate)</f>
        <v>0</v>
      </c>
      <c r="D108" s="49"/>
      <c r="E108" s="785">
        <f>SUMIF(F$2:Q$2,"&lt;="&amp;ReportDate,Categories!F108:Q108)</f>
        <v>0</v>
      </c>
      <c r="F108" s="37">
        <f t="shared" si="40"/>
        <v>0</v>
      </c>
      <c r="G108" s="42">
        <f t="shared" si="40"/>
        <v>0</v>
      </c>
      <c r="H108" s="42">
        <f t="shared" si="40"/>
        <v>0</v>
      </c>
      <c r="I108" s="42">
        <f t="shared" si="40"/>
        <v>0</v>
      </c>
      <c r="J108" s="42">
        <f t="shared" si="40"/>
        <v>0</v>
      </c>
      <c r="K108" s="42">
        <f t="shared" si="40"/>
        <v>0</v>
      </c>
      <c r="L108" s="42">
        <f t="shared" si="40"/>
        <v>0</v>
      </c>
      <c r="M108" s="42">
        <f t="shared" si="40"/>
        <v>0</v>
      </c>
      <c r="N108" s="42">
        <f t="shared" si="40"/>
        <v>0</v>
      </c>
      <c r="O108" s="42">
        <f t="shared" si="40"/>
        <v>0</v>
      </c>
      <c r="P108" s="42">
        <f t="shared" si="40"/>
        <v>0</v>
      </c>
      <c r="Q108" s="38">
        <f t="shared" si="40"/>
        <v>0</v>
      </c>
      <c r="R108" s="786" t="str">
        <f t="shared" si="42"/>
        <v>OK</v>
      </c>
    </row>
    <row r="109" spans="1:18" s="289" customFormat="1" ht="13.8" x14ac:dyDescent="0.25">
      <c r="A109" s="83" t="s">
        <v>406</v>
      </c>
      <c r="B109" s="782">
        <f t="shared" si="39"/>
        <v>0</v>
      </c>
      <c r="C109" s="783">
        <f>SUMIFS(Acc1Amnt,Acc1Catgs,$A109,Acc1Date,"&gt;="&amp;FYSDate,Acc1Date,"&lt;="&amp;ReportDate)+SUMIFS(Acc2Amnt,Acc2Catgs,$A109,Acc2Date,"&gt;="&amp;FYSDate,Acc2Date,"&lt;="&amp;ReportDate)+SUMIFS(Acc3Amnt,Acc3Catgs,$A109,Acc3Date,"&gt;="&amp;FYSDate,Acc3Date,"&lt;="&amp;ReportDate)+SUMIFS(Acc4Amnt,Acc4Catgs,$A109,Acc4Date,"&gt;="&amp;FYSDate,Acc4Date,"&lt;="&amp;ReportDate)+SUMIFS(StocksAmnt,StocksCatgs,$A109,StocksDate,"&gt;="&amp;FYSDate,StocksDate,"&lt;="&amp;ReportDate)</f>
        <v>0</v>
      </c>
      <c r="D109" s="49"/>
      <c r="E109" s="785">
        <f>SUMIF(F$2:Q$2,"&lt;="&amp;ReportDate,Categories!F109:Q109)</f>
        <v>0</v>
      </c>
      <c r="F109" s="37">
        <f t="shared" si="40"/>
        <v>0</v>
      </c>
      <c r="G109" s="42">
        <f t="shared" si="40"/>
        <v>0</v>
      </c>
      <c r="H109" s="42">
        <f t="shared" si="40"/>
        <v>0</v>
      </c>
      <c r="I109" s="42">
        <f t="shared" si="40"/>
        <v>0</v>
      </c>
      <c r="J109" s="42">
        <f t="shared" si="40"/>
        <v>0</v>
      </c>
      <c r="K109" s="42">
        <f t="shared" si="40"/>
        <v>0</v>
      </c>
      <c r="L109" s="42">
        <f t="shared" si="40"/>
        <v>0</v>
      </c>
      <c r="M109" s="42">
        <f t="shared" si="40"/>
        <v>0</v>
      </c>
      <c r="N109" s="42">
        <f t="shared" si="40"/>
        <v>0</v>
      </c>
      <c r="O109" s="42">
        <f t="shared" si="40"/>
        <v>0</v>
      </c>
      <c r="P109" s="42">
        <f t="shared" si="40"/>
        <v>0</v>
      </c>
      <c r="Q109" s="38">
        <f t="shared" si="40"/>
        <v>0</v>
      </c>
      <c r="R109" s="786" t="str">
        <f t="shared" si="42"/>
        <v>OK</v>
      </c>
    </row>
    <row r="110" spans="1:18" s="289" customFormat="1" ht="13.8" x14ac:dyDescent="0.25">
      <c r="A110" s="83" t="s">
        <v>406</v>
      </c>
      <c r="B110" s="782">
        <f t="shared" si="39"/>
        <v>0</v>
      </c>
      <c r="C110" s="783">
        <f>SUMIFS(Acc1Amnt,Acc1Catgs,$A110,Acc1Date,"&gt;="&amp;FYSDate,Acc1Date,"&lt;="&amp;ReportDate)+SUMIFS(Acc2Amnt,Acc2Catgs,$A110,Acc2Date,"&gt;="&amp;FYSDate,Acc2Date,"&lt;="&amp;ReportDate)+SUMIFS(Acc3Amnt,Acc3Catgs,$A110,Acc3Date,"&gt;="&amp;FYSDate,Acc3Date,"&lt;="&amp;ReportDate)+SUMIFS(Acc4Amnt,Acc4Catgs,$A110,Acc4Date,"&gt;="&amp;FYSDate,Acc4Date,"&lt;="&amp;ReportDate)</f>
        <v>0</v>
      </c>
      <c r="D110" s="49"/>
      <c r="E110" s="785">
        <f>SUMIF(F$2:Q$2,"&lt;="&amp;ReportDate,Categories!F110:Q110)</f>
        <v>0</v>
      </c>
      <c r="F110" s="37">
        <f t="shared" ref="F110:Q111" si="43">$D110/12</f>
        <v>0</v>
      </c>
      <c r="G110" s="42">
        <f t="shared" si="43"/>
        <v>0</v>
      </c>
      <c r="H110" s="42">
        <f t="shared" si="43"/>
        <v>0</v>
      </c>
      <c r="I110" s="42">
        <f t="shared" si="43"/>
        <v>0</v>
      </c>
      <c r="J110" s="42">
        <f t="shared" si="43"/>
        <v>0</v>
      </c>
      <c r="K110" s="42">
        <f t="shared" si="43"/>
        <v>0</v>
      </c>
      <c r="L110" s="42">
        <f t="shared" si="43"/>
        <v>0</v>
      </c>
      <c r="M110" s="42">
        <f t="shared" si="43"/>
        <v>0</v>
      </c>
      <c r="N110" s="42">
        <f t="shared" si="43"/>
        <v>0</v>
      </c>
      <c r="O110" s="42">
        <f t="shared" si="43"/>
        <v>0</v>
      </c>
      <c r="P110" s="42">
        <f t="shared" si="43"/>
        <v>0</v>
      </c>
      <c r="Q110" s="38">
        <f t="shared" si="43"/>
        <v>0</v>
      </c>
      <c r="R110" s="786" t="str">
        <f t="shared" ref="R110:R111" si="44">IF(SUM(F110:Q110)=D110,"OK",SUM(F110:Q110))</f>
        <v>OK</v>
      </c>
    </row>
    <row r="111" spans="1:18" s="289" customFormat="1" ht="13.8" x14ac:dyDescent="0.25">
      <c r="A111" s="54" t="s">
        <v>377</v>
      </c>
      <c r="B111" s="782">
        <f t="shared" si="39"/>
        <v>0</v>
      </c>
      <c r="C111" s="783">
        <f>SUMIFS(Acc1Amnt,Acc1Catgs,$A111,Acc1Date,"&gt;="&amp;FYSDate,Acc1Date,"&lt;="&amp;ReportDate)+SUMIFS(Acc2Amnt,Acc2Catgs,$A111,Acc2Date,"&gt;="&amp;FYSDate,Acc2Date,"&lt;="&amp;ReportDate)+SUMIFS(Acc3Amnt,Acc3Catgs,$A111,Acc3Date,"&gt;="&amp;FYSDate,Acc3Date,"&lt;="&amp;ReportDate)+SUMIFS(Acc4Amnt,Acc4Catgs,$A111,Acc4Date,"&gt;="&amp;FYSDate,Acc4Date,"&lt;="&amp;ReportDate)</f>
        <v>0</v>
      </c>
      <c r="D111" s="49"/>
      <c r="E111" s="785">
        <f>SUMIF(F$2:Q$2,"&lt;="&amp;ReportDate,Categories!F111:Q111)</f>
        <v>0</v>
      </c>
      <c r="F111" s="37">
        <f t="shared" si="43"/>
        <v>0</v>
      </c>
      <c r="G111" s="42">
        <f t="shared" si="43"/>
        <v>0</v>
      </c>
      <c r="H111" s="42">
        <f t="shared" si="43"/>
        <v>0</v>
      </c>
      <c r="I111" s="42">
        <f t="shared" si="43"/>
        <v>0</v>
      </c>
      <c r="J111" s="42">
        <f t="shared" si="43"/>
        <v>0</v>
      </c>
      <c r="K111" s="42">
        <f t="shared" si="43"/>
        <v>0</v>
      </c>
      <c r="L111" s="42">
        <f t="shared" si="43"/>
        <v>0</v>
      </c>
      <c r="M111" s="42">
        <f t="shared" si="43"/>
        <v>0</v>
      </c>
      <c r="N111" s="42">
        <f t="shared" si="43"/>
        <v>0</v>
      </c>
      <c r="O111" s="42">
        <f t="shared" si="43"/>
        <v>0</v>
      </c>
      <c r="P111" s="42">
        <f t="shared" si="43"/>
        <v>0</v>
      </c>
      <c r="Q111" s="38">
        <f t="shared" si="43"/>
        <v>0</v>
      </c>
      <c r="R111" s="786" t="str">
        <f t="shared" si="44"/>
        <v>OK</v>
      </c>
    </row>
    <row r="112" spans="1:18" s="289" customFormat="1" ht="13.8" x14ac:dyDescent="0.25">
      <c r="A112" s="62" t="s">
        <v>148</v>
      </c>
      <c r="B112" s="793"/>
      <c r="C112" s="794"/>
      <c r="D112" s="71"/>
      <c r="E112" s="808"/>
      <c r="F112" s="35"/>
      <c r="G112" s="64"/>
      <c r="H112" s="64"/>
      <c r="I112" s="64"/>
      <c r="J112" s="64"/>
      <c r="K112" s="64"/>
      <c r="L112" s="64"/>
      <c r="M112" s="64"/>
      <c r="N112" s="64"/>
      <c r="O112" s="64"/>
      <c r="P112" s="64"/>
      <c r="Q112" s="36"/>
      <c r="R112" s="809"/>
    </row>
    <row r="113" spans="1:18" s="289" customFormat="1" ht="14.4" thickBot="1" x14ac:dyDescent="0.3">
      <c r="A113" s="54" t="s">
        <v>378</v>
      </c>
      <c r="B113" s="782">
        <f>SUMIFS(Acc1Amnt,Acc1Catgs,$A113,Acc1Rcd,"&lt;="&amp;ReportMth)+SUMIFS(Acc2Amnt,Acc2Catgs,$A113,Acc2Rcd,"&lt;="&amp;ReportMth)+SUMIFS(Acc3Amnt,Acc3Catgs,$A113,Acc3Rcd,"&lt;="&amp;ReportMth)+SUMIFS(Acc4Amnt,Acc4Catgs,$A113,Acc4Rcd,"&lt;="&amp;ReportMth)</f>
        <v>0</v>
      </c>
      <c r="C113" s="783">
        <f>SUMIFS(Acc1Amnt,Acc1Catgs,$A113,Acc1Date,"&gt;="&amp;FYSDate,Acc1Date,"&lt;="&amp;ReportDate)+SUMIFS(Acc2Amnt,Acc2Catgs,$A113,Acc2Date,"&gt;="&amp;FYSDate,Acc2Date,"&lt;="&amp;ReportDate)+SUMIFS(Acc3Amnt,Acc3Catgs,$A113,Acc3Date,"&gt;="&amp;FYSDate,Acc3Date,"&lt;="&amp;ReportDate)+SUMIFS(Acc4Amnt,Acc4Catgs,$A113,Acc4Date,"&gt;="&amp;FYSDate,Acc4Date,"&lt;="&amp;ReportDate)</f>
        <v>0</v>
      </c>
      <c r="D113" s="49"/>
      <c r="E113" s="785">
        <f>SUMIF(F$2:Q$2,"&lt;="&amp;ReportDate,Categories!F113:Q113)</f>
        <v>0</v>
      </c>
      <c r="F113" s="37">
        <f t="shared" ref="F113:Q113" si="45">$D113/12</f>
        <v>0</v>
      </c>
      <c r="G113" s="42">
        <f t="shared" si="45"/>
        <v>0</v>
      </c>
      <c r="H113" s="42">
        <f t="shared" si="45"/>
        <v>0</v>
      </c>
      <c r="I113" s="42">
        <f t="shared" si="45"/>
        <v>0</v>
      </c>
      <c r="J113" s="42">
        <f t="shared" si="45"/>
        <v>0</v>
      </c>
      <c r="K113" s="42">
        <f t="shared" si="45"/>
        <v>0</v>
      </c>
      <c r="L113" s="42">
        <f t="shared" si="45"/>
        <v>0</v>
      </c>
      <c r="M113" s="42">
        <f t="shared" si="45"/>
        <v>0</v>
      </c>
      <c r="N113" s="42">
        <f t="shared" si="45"/>
        <v>0</v>
      </c>
      <c r="O113" s="42">
        <f t="shared" si="45"/>
        <v>0</v>
      </c>
      <c r="P113" s="42">
        <f t="shared" si="45"/>
        <v>0</v>
      </c>
      <c r="Q113" s="38">
        <f t="shared" si="45"/>
        <v>0</v>
      </c>
      <c r="R113" s="786" t="str">
        <f t="shared" ref="R113" si="46">IF(SUM(F113:Q113)=D113,"OK",SUM(F113:Q113))</f>
        <v>OK</v>
      </c>
    </row>
    <row r="114" spans="1:18" s="289" customFormat="1" ht="13.8" x14ac:dyDescent="0.25">
      <c r="A114" s="72" t="s">
        <v>383</v>
      </c>
      <c r="B114" s="804"/>
      <c r="C114" s="805"/>
      <c r="D114" s="73"/>
      <c r="E114" s="810"/>
      <c r="F114" s="56"/>
      <c r="G114" s="57"/>
      <c r="H114" s="57"/>
      <c r="I114" s="57"/>
      <c r="J114" s="57"/>
      <c r="K114" s="57"/>
      <c r="L114" s="57"/>
      <c r="M114" s="57"/>
      <c r="N114" s="57"/>
      <c r="O114" s="57"/>
      <c r="P114" s="57"/>
      <c r="Q114" s="58"/>
      <c r="R114" s="792"/>
    </row>
    <row r="115" spans="1:18" s="382" customFormat="1" ht="13.8" x14ac:dyDescent="0.25">
      <c r="A115" s="54" t="s">
        <v>407</v>
      </c>
      <c r="B115" s="782">
        <f t="shared" ref="B115:B134" si="47">SUMIFS(Acc1Amnt,Acc1Catgs,$A115,Acc1Rcd,"&lt;="&amp;ReportMth)+SUMIFS(Acc2Amnt,Acc2Catgs,$A115,Acc2Rcd,"&lt;="&amp;ReportMth)+SUMIFS(Acc3Amnt,Acc3Catgs,$A115,Acc3Rcd,"&lt;="&amp;ReportMth)+SUMIFS(Acc4Amnt,Acc4Catgs,$A115,Acc4Rcd,"&lt;="&amp;ReportMth)</f>
        <v>0</v>
      </c>
      <c r="C115" s="783">
        <f t="shared" ref="C115:C134" si="48">SUMIFS(Acc1Amnt,Acc1Catgs,$A115,Acc1Date,"&gt;="&amp;FYSDate,Acc1Date,"&lt;="&amp;ReportDate)+SUMIFS(Acc2Amnt,Acc2Catgs,$A115,Acc2Date,"&gt;="&amp;FYSDate,Acc2Date,"&lt;="&amp;ReportDate)+SUMIFS(Acc3Amnt,Acc3Catgs,$A115,Acc3Date,"&gt;="&amp;FYSDate,Acc3Date,"&lt;="&amp;ReportDate)+SUMIFS(Acc4Amnt,Acc4Catgs,$A115,Acc4Date,"&gt;="&amp;FYSDate,Acc4Date,"&lt;="&amp;ReportDate)</f>
        <v>0</v>
      </c>
      <c r="D115" s="49"/>
      <c r="E115" s="785">
        <f>SUMIF(F$2:Q$2,"&lt;="&amp;ReportDate,Categories!F115:Q115)</f>
        <v>0</v>
      </c>
      <c r="F115" s="37">
        <f t="shared" ref="F115:Q134" si="49">$D115/12</f>
        <v>0</v>
      </c>
      <c r="G115" s="42">
        <f t="shared" si="49"/>
        <v>0</v>
      </c>
      <c r="H115" s="42">
        <f t="shared" si="49"/>
        <v>0</v>
      </c>
      <c r="I115" s="42">
        <f t="shared" si="49"/>
        <v>0</v>
      </c>
      <c r="J115" s="42">
        <f t="shared" si="49"/>
        <v>0</v>
      </c>
      <c r="K115" s="42">
        <f t="shared" si="49"/>
        <v>0</v>
      </c>
      <c r="L115" s="42">
        <f t="shared" si="49"/>
        <v>0</v>
      </c>
      <c r="M115" s="42">
        <f t="shared" si="49"/>
        <v>0</v>
      </c>
      <c r="N115" s="42">
        <f t="shared" si="49"/>
        <v>0</v>
      </c>
      <c r="O115" s="42">
        <f t="shared" si="49"/>
        <v>0</v>
      </c>
      <c r="P115" s="42">
        <f t="shared" si="49"/>
        <v>0</v>
      </c>
      <c r="Q115" s="38">
        <f t="shared" si="49"/>
        <v>0</v>
      </c>
      <c r="R115" s="786" t="str">
        <f t="shared" ref="R115:R134" si="50">IF(SUM(F115:Q115)=D115,"OK",SUM(F115:Q115))</f>
        <v>OK</v>
      </c>
    </row>
    <row r="116" spans="1:18" s="382" customFormat="1" ht="13.8" x14ac:dyDescent="0.25">
      <c r="A116" s="54" t="s">
        <v>407</v>
      </c>
      <c r="B116" s="782">
        <f t="shared" si="47"/>
        <v>0</v>
      </c>
      <c r="C116" s="783">
        <f t="shared" si="48"/>
        <v>0</v>
      </c>
      <c r="D116" s="49"/>
      <c r="E116" s="785">
        <f>SUMIF(F$2:Q$2,"&lt;="&amp;ReportDate,Categories!F116:Q116)</f>
        <v>0</v>
      </c>
      <c r="F116" s="37">
        <f t="shared" si="49"/>
        <v>0</v>
      </c>
      <c r="G116" s="42">
        <f t="shared" si="49"/>
        <v>0</v>
      </c>
      <c r="H116" s="42">
        <f t="shared" si="49"/>
        <v>0</v>
      </c>
      <c r="I116" s="42">
        <f t="shared" si="49"/>
        <v>0</v>
      </c>
      <c r="J116" s="42">
        <f t="shared" si="49"/>
        <v>0</v>
      </c>
      <c r="K116" s="42">
        <f t="shared" si="49"/>
        <v>0</v>
      </c>
      <c r="L116" s="42">
        <f t="shared" si="49"/>
        <v>0</v>
      </c>
      <c r="M116" s="42">
        <f t="shared" si="49"/>
        <v>0</v>
      </c>
      <c r="N116" s="42">
        <f t="shared" si="49"/>
        <v>0</v>
      </c>
      <c r="O116" s="42">
        <f t="shared" si="49"/>
        <v>0</v>
      </c>
      <c r="P116" s="42">
        <f t="shared" si="49"/>
        <v>0</v>
      </c>
      <c r="Q116" s="38">
        <f t="shared" si="49"/>
        <v>0</v>
      </c>
      <c r="R116" s="786" t="str">
        <f t="shared" ref="R116:R133" si="51">IF(SUM(F116:Q116)=D116,"OK",SUM(F116:Q116))</f>
        <v>OK</v>
      </c>
    </row>
    <row r="117" spans="1:18" s="382" customFormat="1" ht="13.8" x14ac:dyDescent="0.25">
      <c r="A117" s="54" t="s">
        <v>407</v>
      </c>
      <c r="B117" s="782">
        <f t="shared" si="47"/>
        <v>0</v>
      </c>
      <c r="C117" s="783">
        <f t="shared" si="48"/>
        <v>0</v>
      </c>
      <c r="D117" s="49"/>
      <c r="E117" s="785">
        <f>SUMIF(F$2:Q$2,"&lt;="&amp;ReportDate,Categories!F117:Q117)</f>
        <v>0</v>
      </c>
      <c r="F117" s="37">
        <f t="shared" si="49"/>
        <v>0</v>
      </c>
      <c r="G117" s="42">
        <f t="shared" si="49"/>
        <v>0</v>
      </c>
      <c r="H117" s="42">
        <f t="shared" si="49"/>
        <v>0</v>
      </c>
      <c r="I117" s="42">
        <f t="shared" si="49"/>
        <v>0</v>
      </c>
      <c r="J117" s="42">
        <f t="shared" si="49"/>
        <v>0</v>
      </c>
      <c r="K117" s="42">
        <f t="shared" si="49"/>
        <v>0</v>
      </c>
      <c r="L117" s="42">
        <f t="shared" si="49"/>
        <v>0</v>
      </c>
      <c r="M117" s="42">
        <f t="shared" si="49"/>
        <v>0</v>
      </c>
      <c r="N117" s="42">
        <f t="shared" si="49"/>
        <v>0</v>
      </c>
      <c r="O117" s="42">
        <f t="shared" si="49"/>
        <v>0</v>
      </c>
      <c r="P117" s="42">
        <f t="shared" si="49"/>
        <v>0</v>
      </c>
      <c r="Q117" s="38">
        <f t="shared" si="49"/>
        <v>0</v>
      </c>
      <c r="R117" s="786" t="str">
        <f t="shared" si="51"/>
        <v>OK</v>
      </c>
    </row>
    <row r="118" spans="1:18" s="382" customFormat="1" ht="13.8" x14ac:dyDescent="0.25">
      <c r="A118" s="54" t="s">
        <v>407</v>
      </c>
      <c r="B118" s="782">
        <f t="shared" si="47"/>
        <v>0</v>
      </c>
      <c r="C118" s="783">
        <f t="shared" si="48"/>
        <v>0</v>
      </c>
      <c r="D118" s="49"/>
      <c r="E118" s="785">
        <f>SUMIF(F$2:Q$2,"&lt;="&amp;ReportDate,Categories!F118:Q118)</f>
        <v>0</v>
      </c>
      <c r="F118" s="37">
        <f t="shared" si="49"/>
        <v>0</v>
      </c>
      <c r="G118" s="42">
        <f t="shared" si="49"/>
        <v>0</v>
      </c>
      <c r="H118" s="42">
        <f t="shared" si="49"/>
        <v>0</v>
      </c>
      <c r="I118" s="42">
        <f t="shared" si="49"/>
        <v>0</v>
      </c>
      <c r="J118" s="42">
        <f t="shared" si="49"/>
        <v>0</v>
      </c>
      <c r="K118" s="42">
        <f t="shared" si="49"/>
        <v>0</v>
      </c>
      <c r="L118" s="42">
        <f t="shared" si="49"/>
        <v>0</v>
      </c>
      <c r="M118" s="42">
        <f t="shared" si="49"/>
        <v>0</v>
      </c>
      <c r="N118" s="42">
        <f t="shared" si="49"/>
        <v>0</v>
      </c>
      <c r="O118" s="42">
        <f t="shared" si="49"/>
        <v>0</v>
      </c>
      <c r="P118" s="42">
        <f t="shared" si="49"/>
        <v>0</v>
      </c>
      <c r="Q118" s="38">
        <f t="shared" si="49"/>
        <v>0</v>
      </c>
      <c r="R118" s="786" t="str">
        <f t="shared" si="51"/>
        <v>OK</v>
      </c>
    </row>
    <row r="119" spans="1:18" s="382" customFormat="1" ht="13.8" x14ac:dyDescent="0.25">
      <c r="A119" s="54" t="s">
        <v>407</v>
      </c>
      <c r="B119" s="782">
        <f t="shared" si="47"/>
        <v>0</v>
      </c>
      <c r="C119" s="783">
        <f t="shared" si="48"/>
        <v>0</v>
      </c>
      <c r="D119" s="49"/>
      <c r="E119" s="785">
        <f>SUMIF(F$2:Q$2,"&lt;="&amp;ReportDate,Categories!F119:Q119)</f>
        <v>0</v>
      </c>
      <c r="F119" s="37">
        <f t="shared" si="49"/>
        <v>0</v>
      </c>
      <c r="G119" s="42">
        <f t="shared" si="49"/>
        <v>0</v>
      </c>
      <c r="H119" s="42">
        <f t="shared" si="49"/>
        <v>0</v>
      </c>
      <c r="I119" s="42">
        <f t="shared" si="49"/>
        <v>0</v>
      </c>
      <c r="J119" s="42">
        <f t="shared" si="49"/>
        <v>0</v>
      </c>
      <c r="K119" s="42">
        <f t="shared" si="49"/>
        <v>0</v>
      </c>
      <c r="L119" s="42">
        <f t="shared" si="49"/>
        <v>0</v>
      </c>
      <c r="M119" s="42">
        <f t="shared" si="49"/>
        <v>0</v>
      </c>
      <c r="N119" s="42">
        <f t="shared" si="49"/>
        <v>0</v>
      </c>
      <c r="O119" s="42">
        <f t="shared" si="49"/>
        <v>0</v>
      </c>
      <c r="P119" s="42">
        <f t="shared" si="49"/>
        <v>0</v>
      </c>
      <c r="Q119" s="38">
        <f t="shared" si="49"/>
        <v>0</v>
      </c>
      <c r="R119" s="786" t="str">
        <f t="shared" si="51"/>
        <v>OK</v>
      </c>
    </row>
    <row r="120" spans="1:18" s="382" customFormat="1" ht="13.8" x14ac:dyDescent="0.25">
      <c r="A120" s="54" t="s">
        <v>407</v>
      </c>
      <c r="B120" s="782">
        <f t="shared" si="47"/>
        <v>0</v>
      </c>
      <c r="C120" s="783">
        <f t="shared" si="48"/>
        <v>0</v>
      </c>
      <c r="D120" s="49"/>
      <c r="E120" s="785">
        <f>SUMIF(F$2:Q$2,"&lt;="&amp;ReportDate,Categories!F120:Q120)</f>
        <v>0</v>
      </c>
      <c r="F120" s="37">
        <f t="shared" si="49"/>
        <v>0</v>
      </c>
      <c r="G120" s="42">
        <f t="shared" si="49"/>
        <v>0</v>
      </c>
      <c r="H120" s="42">
        <f t="shared" si="49"/>
        <v>0</v>
      </c>
      <c r="I120" s="42">
        <f t="shared" si="49"/>
        <v>0</v>
      </c>
      <c r="J120" s="42">
        <f t="shared" si="49"/>
        <v>0</v>
      </c>
      <c r="K120" s="42">
        <f t="shared" si="49"/>
        <v>0</v>
      </c>
      <c r="L120" s="42">
        <f t="shared" si="49"/>
        <v>0</v>
      </c>
      <c r="M120" s="42">
        <f t="shared" si="49"/>
        <v>0</v>
      </c>
      <c r="N120" s="42">
        <f t="shared" si="49"/>
        <v>0</v>
      </c>
      <c r="O120" s="42">
        <f t="shared" si="49"/>
        <v>0</v>
      </c>
      <c r="P120" s="42">
        <f t="shared" si="49"/>
        <v>0</v>
      </c>
      <c r="Q120" s="38">
        <f t="shared" si="49"/>
        <v>0</v>
      </c>
      <c r="R120" s="786" t="str">
        <f t="shared" si="51"/>
        <v>OK</v>
      </c>
    </row>
    <row r="121" spans="1:18" s="382" customFormat="1" ht="13.8" x14ac:dyDescent="0.25">
      <c r="A121" s="54" t="s">
        <v>407</v>
      </c>
      <c r="B121" s="782">
        <f t="shared" si="47"/>
        <v>0</v>
      </c>
      <c r="C121" s="783">
        <f t="shared" si="48"/>
        <v>0</v>
      </c>
      <c r="D121" s="49"/>
      <c r="E121" s="785">
        <f>SUMIF(F$2:Q$2,"&lt;="&amp;ReportDate,Categories!F121:Q121)</f>
        <v>0</v>
      </c>
      <c r="F121" s="37">
        <f t="shared" si="49"/>
        <v>0</v>
      </c>
      <c r="G121" s="42">
        <f t="shared" si="49"/>
        <v>0</v>
      </c>
      <c r="H121" s="42">
        <f t="shared" si="49"/>
        <v>0</v>
      </c>
      <c r="I121" s="42">
        <f t="shared" si="49"/>
        <v>0</v>
      </c>
      <c r="J121" s="42">
        <f t="shared" si="49"/>
        <v>0</v>
      </c>
      <c r="K121" s="42">
        <f t="shared" si="49"/>
        <v>0</v>
      </c>
      <c r="L121" s="42">
        <f t="shared" si="49"/>
        <v>0</v>
      </c>
      <c r="M121" s="42">
        <f t="shared" si="49"/>
        <v>0</v>
      </c>
      <c r="N121" s="42">
        <f t="shared" si="49"/>
        <v>0</v>
      </c>
      <c r="O121" s="42">
        <f t="shared" si="49"/>
        <v>0</v>
      </c>
      <c r="P121" s="42">
        <f t="shared" si="49"/>
        <v>0</v>
      </c>
      <c r="Q121" s="38">
        <f t="shared" si="49"/>
        <v>0</v>
      </c>
      <c r="R121" s="786" t="str">
        <f t="shared" si="51"/>
        <v>OK</v>
      </c>
    </row>
    <row r="122" spans="1:18" s="382" customFormat="1" ht="13.8" x14ac:dyDescent="0.25">
      <c r="A122" s="54" t="s">
        <v>407</v>
      </c>
      <c r="B122" s="782">
        <f t="shared" si="47"/>
        <v>0</v>
      </c>
      <c r="C122" s="783">
        <f t="shared" si="48"/>
        <v>0</v>
      </c>
      <c r="D122" s="49"/>
      <c r="E122" s="785">
        <f>SUMIF(F$2:Q$2,"&lt;="&amp;ReportDate,Categories!F122:Q122)</f>
        <v>0</v>
      </c>
      <c r="F122" s="37">
        <f t="shared" si="49"/>
        <v>0</v>
      </c>
      <c r="G122" s="42">
        <f t="shared" si="49"/>
        <v>0</v>
      </c>
      <c r="H122" s="42">
        <f t="shared" si="49"/>
        <v>0</v>
      </c>
      <c r="I122" s="42">
        <f t="shared" si="49"/>
        <v>0</v>
      </c>
      <c r="J122" s="42">
        <f t="shared" si="49"/>
        <v>0</v>
      </c>
      <c r="K122" s="42">
        <f t="shared" si="49"/>
        <v>0</v>
      </c>
      <c r="L122" s="42">
        <f t="shared" si="49"/>
        <v>0</v>
      </c>
      <c r="M122" s="42">
        <f t="shared" si="49"/>
        <v>0</v>
      </c>
      <c r="N122" s="42">
        <f t="shared" si="49"/>
        <v>0</v>
      </c>
      <c r="O122" s="42">
        <f t="shared" si="49"/>
        <v>0</v>
      </c>
      <c r="P122" s="42">
        <f t="shared" si="49"/>
        <v>0</v>
      </c>
      <c r="Q122" s="38">
        <f t="shared" si="49"/>
        <v>0</v>
      </c>
      <c r="R122" s="786" t="str">
        <f t="shared" si="51"/>
        <v>OK</v>
      </c>
    </row>
    <row r="123" spans="1:18" s="382" customFormat="1" ht="13.8" x14ac:dyDescent="0.25">
      <c r="A123" s="54" t="s">
        <v>407</v>
      </c>
      <c r="B123" s="782">
        <f t="shared" si="47"/>
        <v>0</v>
      </c>
      <c r="C123" s="783">
        <f t="shared" si="48"/>
        <v>0</v>
      </c>
      <c r="D123" s="49"/>
      <c r="E123" s="785">
        <f>SUMIF(F$2:Q$2,"&lt;="&amp;ReportDate,Categories!F123:Q123)</f>
        <v>0</v>
      </c>
      <c r="F123" s="37">
        <f t="shared" si="49"/>
        <v>0</v>
      </c>
      <c r="G123" s="42">
        <f t="shared" si="49"/>
        <v>0</v>
      </c>
      <c r="H123" s="42">
        <f t="shared" si="49"/>
        <v>0</v>
      </c>
      <c r="I123" s="42">
        <f t="shared" si="49"/>
        <v>0</v>
      </c>
      <c r="J123" s="42">
        <f t="shared" si="49"/>
        <v>0</v>
      </c>
      <c r="K123" s="42">
        <f t="shared" si="49"/>
        <v>0</v>
      </c>
      <c r="L123" s="42">
        <f t="shared" si="49"/>
        <v>0</v>
      </c>
      <c r="M123" s="42">
        <f t="shared" si="49"/>
        <v>0</v>
      </c>
      <c r="N123" s="42">
        <f t="shared" si="49"/>
        <v>0</v>
      </c>
      <c r="O123" s="42">
        <f t="shared" si="49"/>
        <v>0</v>
      </c>
      <c r="P123" s="42">
        <f t="shared" si="49"/>
        <v>0</v>
      </c>
      <c r="Q123" s="38">
        <f t="shared" si="49"/>
        <v>0</v>
      </c>
      <c r="R123" s="786" t="str">
        <f t="shared" si="51"/>
        <v>OK</v>
      </c>
    </row>
    <row r="124" spans="1:18" s="382" customFormat="1" ht="13.8" x14ac:dyDescent="0.25">
      <c r="A124" s="54" t="s">
        <v>407</v>
      </c>
      <c r="B124" s="782">
        <f t="shared" si="47"/>
        <v>0</v>
      </c>
      <c r="C124" s="783">
        <f t="shared" si="48"/>
        <v>0</v>
      </c>
      <c r="D124" s="49"/>
      <c r="E124" s="785">
        <f>SUMIF(F$2:Q$2,"&lt;="&amp;ReportDate,Categories!F124:Q124)</f>
        <v>0</v>
      </c>
      <c r="F124" s="37">
        <f t="shared" si="49"/>
        <v>0</v>
      </c>
      <c r="G124" s="42">
        <f t="shared" si="49"/>
        <v>0</v>
      </c>
      <c r="H124" s="42">
        <f t="shared" si="49"/>
        <v>0</v>
      </c>
      <c r="I124" s="42">
        <f t="shared" si="49"/>
        <v>0</v>
      </c>
      <c r="J124" s="42">
        <f t="shared" si="49"/>
        <v>0</v>
      </c>
      <c r="K124" s="42">
        <f t="shared" si="49"/>
        <v>0</v>
      </c>
      <c r="L124" s="42">
        <f t="shared" si="49"/>
        <v>0</v>
      </c>
      <c r="M124" s="42">
        <f t="shared" si="49"/>
        <v>0</v>
      </c>
      <c r="N124" s="42">
        <f t="shared" si="49"/>
        <v>0</v>
      </c>
      <c r="O124" s="42">
        <f t="shared" si="49"/>
        <v>0</v>
      </c>
      <c r="P124" s="42">
        <f t="shared" si="49"/>
        <v>0</v>
      </c>
      <c r="Q124" s="38">
        <f t="shared" si="49"/>
        <v>0</v>
      </c>
      <c r="R124" s="786" t="str">
        <f t="shared" si="51"/>
        <v>OK</v>
      </c>
    </row>
    <row r="125" spans="1:18" s="382" customFormat="1" ht="13.8" x14ac:dyDescent="0.25">
      <c r="A125" s="54" t="s">
        <v>407</v>
      </c>
      <c r="B125" s="782">
        <f t="shared" si="47"/>
        <v>0</v>
      </c>
      <c r="C125" s="783">
        <f t="shared" si="48"/>
        <v>0</v>
      </c>
      <c r="D125" s="49"/>
      <c r="E125" s="785">
        <f>SUMIF(F$2:Q$2,"&lt;="&amp;ReportDate,Categories!F125:Q125)</f>
        <v>0</v>
      </c>
      <c r="F125" s="37">
        <f t="shared" si="49"/>
        <v>0</v>
      </c>
      <c r="G125" s="42">
        <f t="shared" si="49"/>
        <v>0</v>
      </c>
      <c r="H125" s="42">
        <f t="shared" si="49"/>
        <v>0</v>
      </c>
      <c r="I125" s="42">
        <f t="shared" si="49"/>
        <v>0</v>
      </c>
      <c r="J125" s="42">
        <f t="shared" si="49"/>
        <v>0</v>
      </c>
      <c r="K125" s="42">
        <f t="shared" si="49"/>
        <v>0</v>
      </c>
      <c r="L125" s="42">
        <f t="shared" si="49"/>
        <v>0</v>
      </c>
      <c r="M125" s="42">
        <f t="shared" si="49"/>
        <v>0</v>
      </c>
      <c r="N125" s="42">
        <f t="shared" si="49"/>
        <v>0</v>
      </c>
      <c r="O125" s="42">
        <f t="shared" si="49"/>
        <v>0</v>
      </c>
      <c r="P125" s="42">
        <f t="shared" si="49"/>
        <v>0</v>
      </c>
      <c r="Q125" s="38">
        <f t="shared" si="49"/>
        <v>0</v>
      </c>
      <c r="R125" s="786" t="str">
        <f t="shared" si="51"/>
        <v>OK</v>
      </c>
    </row>
    <row r="126" spans="1:18" s="382" customFormat="1" ht="13.8" x14ac:dyDescent="0.25">
      <c r="A126" s="54" t="s">
        <v>407</v>
      </c>
      <c r="B126" s="782">
        <f t="shared" si="47"/>
        <v>0</v>
      </c>
      <c r="C126" s="783">
        <f t="shared" si="48"/>
        <v>0</v>
      </c>
      <c r="D126" s="49"/>
      <c r="E126" s="785">
        <f>SUMIF(F$2:Q$2,"&lt;="&amp;ReportDate,Categories!F126:Q126)</f>
        <v>0</v>
      </c>
      <c r="F126" s="37">
        <f t="shared" si="49"/>
        <v>0</v>
      </c>
      <c r="G126" s="42">
        <f t="shared" si="49"/>
        <v>0</v>
      </c>
      <c r="H126" s="42">
        <f t="shared" si="49"/>
        <v>0</v>
      </c>
      <c r="I126" s="42">
        <f t="shared" si="49"/>
        <v>0</v>
      </c>
      <c r="J126" s="42">
        <f t="shared" si="49"/>
        <v>0</v>
      </c>
      <c r="K126" s="42">
        <f t="shared" si="49"/>
        <v>0</v>
      </c>
      <c r="L126" s="42">
        <f t="shared" si="49"/>
        <v>0</v>
      </c>
      <c r="M126" s="42">
        <f t="shared" si="49"/>
        <v>0</v>
      </c>
      <c r="N126" s="42">
        <f t="shared" si="49"/>
        <v>0</v>
      </c>
      <c r="O126" s="42">
        <f t="shared" si="49"/>
        <v>0</v>
      </c>
      <c r="P126" s="42">
        <f t="shared" si="49"/>
        <v>0</v>
      </c>
      <c r="Q126" s="38">
        <f t="shared" si="49"/>
        <v>0</v>
      </c>
      <c r="R126" s="786" t="str">
        <f t="shared" si="51"/>
        <v>OK</v>
      </c>
    </row>
    <row r="127" spans="1:18" s="382" customFormat="1" ht="13.8" x14ac:dyDescent="0.25">
      <c r="A127" s="54" t="s">
        <v>407</v>
      </c>
      <c r="B127" s="782">
        <f t="shared" si="47"/>
        <v>0</v>
      </c>
      <c r="C127" s="783">
        <f t="shared" si="48"/>
        <v>0</v>
      </c>
      <c r="D127" s="49"/>
      <c r="E127" s="785">
        <f>SUMIF(F$2:Q$2,"&lt;="&amp;ReportDate,Categories!F127:Q127)</f>
        <v>0</v>
      </c>
      <c r="F127" s="37">
        <f t="shared" si="49"/>
        <v>0</v>
      </c>
      <c r="G127" s="42">
        <f t="shared" si="49"/>
        <v>0</v>
      </c>
      <c r="H127" s="42">
        <f t="shared" si="49"/>
        <v>0</v>
      </c>
      <c r="I127" s="42">
        <f t="shared" si="49"/>
        <v>0</v>
      </c>
      <c r="J127" s="42">
        <f t="shared" si="49"/>
        <v>0</v>
      </c>
      <c r="K127" s="42">
        <f t="shared" si="49"/>
        <v>0</v>
      </c>
      <c r="L127" s="42">
        <f t="shared" si="49"/>
        <v>0</v>
      </c>
      <c r="M127" s="42">
        <f t="shared" si="49"/>
        <v>0</v>
      </c>
      <c r="N127" s="42">
        <f t="shared" si="49"/>
        <v>0</v>
      </c>
      <c r="O127" s="42">
        <f t="shared" si="49"/>
        <v>0</v>
      </c>
      <c r="P127" s="42">
        <f t="shared" si="49"/>
        <v>0</v>
      </c>
      <c r="Q127" s="38">
        <f t="shared" si="49"/>
        <v>0</v>
      </c>
      <c r="R127" s="786" t="str">
        <f t="shared" si="51"/>
        <v>OK</v>
      </c>
    </row>
    <row r="128" spans="1:18" s="382" customFormat="1" ht="13.8" x14ac:dyDescent="0.25">
      <c r="A128" s="54" t="s">
        <v>407</v>
      </c>
      <c r="B128" s="782">
        <f t="shared" si="47"/>
        <v>0</v>
      </c>
      <c r="C128" s="783">
        <f t="shared" si="48"/>
        <v>0</v>
      </c>
      <c r="D128" s="49"/>
      <c r="E128" s="785">
        <f>SUMIF(F$2:Q$2,"&lt;="&amp;ReportDate,Categories!F128:Q128)</f>
        <v>0</v>
      </c>
      <c r="F128" s="37">
        <f t="shared" si="49"/>
        <v>0</v>
      </c>
      <c r="G128" s="42">
        <f t="shared" si="49"/>
        <v>0</v>
      </c>
      <c r="H128" s="42">
        <f t="shared" si="49"/>
        <v>0</v>
      </c>
      <c r="I128" s="42">
        <f t="shared" si="49"/>
        <v>0</v>
      </c>
      <c r="J128" s="42">
        <f t="shared" si="49"/>
        <v>0</v>
      </c>
      <c r="K128" s="42">
        <f t="shared" si="49"/>
        <v>0</v>
      </c>
      <c r="L128" s="42">
        <f t="shared" si="49"/>
        <v>0</v>
      </c>
      <c r="M128" s="42">
        <f t="shared" si="49"/>
        <v>0</v>
      </c>
      <c r="N128" s="42">
        <f t="shared" si="49"/>
        <v>0</v>
      </c>
      <c r="O128" s="42">
        <f t="shared" si="49"/>
        <v>0</v>
      </c>
      <c r="P128" s="42">
        <f t="shared" si="49"/>
        <v>0</v>
      </c>
      <c r="Q128" s="38">
        <f t="shared" si="49"/>
        <v>0</v>
      </c>
      <c r="R128" s="786" t="str">
        <f t="shared" si="51"/>
        <v>OK</v>
      </c>
    </row>
    <row r="129" spans="1:18" s="382" customFormat="1" ht="13.8" x14ac:dyDescent="0.25">
      <c r="A129" s="54" t="s">
        <v>407</v>
      </c>
      <c r="B129" s="782">
        <f t="shared" si="47"/>
        <v>0</v>
      </c>
      <c r="C129" s="783">
        <f t="shared" si="48"/>
        <v>0</v>
      </c>
      <c r="D129" s="49"/>
      <c r="E129" s="785">
        <f>SUMIF(F$2:Q$2,"&lt;="&amp;ReportDate,Categories!F129:Q129)</f>
        <v>0</v>
      </c>
      <c r="F129" s="37">
        <f t="shared" si="49"/>
        <v>0</v>
      </c>
      <c r="G129" s="42">
        <f t="shared" si="49"/>
        <v>0</v>
      </c>
      <c r="H129" s="42">
        <f t="shared" si="49"/>
        <v>0</v>
      </c>
      <c r="I129" s="42">
        <f t="shared" si="49"/>
        <v>0</v>
      </c>
      <c r="J129" s="42">
        <f t="shared" si="49"/>
        <v>0</v>
      </c>
      <c r="K129" s="42">
        <f t="shared" si="49"/>
        <v>0</v>
      </c>
      <c r="L129" s="42">
        <f t="shared" si="49"/>
        <v>0</v>
      </c>
      <c r="M129" s="42">
        <f t="shared" si="49"/>
        <v>0</v>
      </c>
      <c r="N129" s="42">
        <f t="shared" si="49"/>
        <v>0</v>
      </c>
      <c r="O129" s="42">
        <f t="shared" si="49"/>
        <v>0</v>
      </c>
      <c r="P129" s="42">
        <f t="shared" si="49"/>
        <v>0</v>
      </c>
      <c r="Q129" s="38">
        <f t="shared" si="49"/>
        <v>0</v>
      </c>
      <c r="R129" s="786" t="str">
        <f t="shared" si="51"/>
        <v>OK</v>
      </c>
    </row>
    <row r="130" spans="1:18" s="382" customFormat="1" ht="13.8" x14ac:dyDescent="0.25">
      <c r="A130" s="54" t="s">
        <v>407</v>
      </c>
      <c r="B130" s="782">
        <f t="shared" si="47"/>
        <v>0</v>
      </c>
      <c r="C130" s="783">
        <f t="shared" si="48"/>
        <v>0</v>
      </c>
      <c r="D130" s="49"/>
      <c r="E130" s="785">
        <f>SUMIF(F$2:Q$2,"&lt;="&amp;ReportDate,Categories!F130:Q130)</f>
        <v>0</v>
      </c>
      <c r="F130" s="37">
        <f t="shared" si="49"/>
        <v>0</v>
      </c>
      <c r="G130" s="42">
        <f t="shared" si="49"/>
        <v>0</v>
      </c>
      <c r="H130" s="42">
        <f t="shared" si="49"/>
        <v>0</v>
      </c>
      <c r="I130" s="42">
        <f t="shared" si="49"/>
        <v>0</v>
      </c>
      <c r="J130" s="42">
        <f t="shared" si="49"/>
        <v>0</v>
      </c>
      <c r="K130" s="42">
        <f t="shared" si="49"/>
        <v>0</v>
      </c>
      <c r="L130" s="42">
        <f t="shared" si="49"/>
        <v>0</v>
      </c>
      <c r="M130" s="42">
        <f t="shared" si="49"/>
        <v>0</v>
      </c>
      <c r="N130" s="42">
        <f t="shared" si="49"/>
        <v>0</v>
      </c>
      <c r="O130" s="42">
        <f t="shared" si="49"/>
        <v>0</v>
      </c>
      <c r="P130" s="42">
        <f t="shared" si="49"/>
        <v>0</v>
      </c>
      <c r="Q130" s="38">
        <f t="shared" si="49"/>
        <v>0</v>
      </c>
      <c r="R130" s="786" t="str">
        <f t="shared" si="51"/>
        <v>OK</v>
      </c>
    </row>
    <row r="131" spans="1:18" s="382" customFormat="1" ht="13.8" x14ac:dyDescent="0.25">
      <c r="A131" s="54" t="s">
        <v>407</v>
      </c>
      <c r="B131" s="782">
        <f t="shared" si="47"/>
        <v>0</v>
      </c>
      <c r="C131" s="783">
        <f t="shared" si="48"/>
        <v>0</v>
      </c>
      <c r="D131" s="49"/>
      <c r="E131" s="785">
        <f>SUMIF(F$2:Q$2,"&lt;="&amp;ReportDate,Categories!F131:Q131)</f>
        <v>0</v>
      </c>
      <c r="F131" s="37">
        <f t="shared" si="49"/>
        <v>0</v>
      </c>
      <c r="G131" s="42">
        <f t="shared" si="49"/>
        <v>0</v>
      </c>
      <c r="H131" s="42">
        <f t="shared" si="49"/>
        <v>0</v>
      </c>
      <c r="I131" s="42">
        <f t="shared" si="49"/>
        <v>0</v>
      </c>
      <c r="J131" s="42">
        <f t="shared" si="49"/>
        <v>0</v>
      </c>
      <c r="K131" s="42">
        <f t="shared" si="49"/>
        <v>0</v>
      </c>
      <c r="L131" s="42">
        <f t="shared" si="49"/>
        <v>0</v>
      </c>
      <c r="M131" s="42">
        <f t="shared" si="49"/>
        <v>0</v>
      </c>
      <c r="N131" s="42">
        <f t="shared" si="49"/>
        <v>0</v>
      </c>
      <c r="O131" s="42">
        <f t="shared" si="49"/>
        <v>0</v>
      </c>
      <c r="P131" s="42">
        <f t="shared" si="49"/>
        <v>0</v>
      </c>
      <c r="Q131" s="38">
        <f t="shared" si="49"/>
        <v>0</v>
      </c>
      <c r="R131" s="786" t="str">
        <f t="shared" si="51"/>
        <v>OK</v>
      </c>
    </row>
    <row r="132" spans="1:18" s="382" customFormat="1" ht="13.8" x14ac:dyDescent="0.25">
      <c r="A132" s="54" t="s">
        <v>407</v>
      </c>
      <c r="B132" s="782">
        <f t="shared" si="47"/>
        <v>0</v>
      </c>
      <c r="C132" s="783">
        <f t="shared" si="48"/>
        <v>0</v>
      </c>
      <c r="D132" s="49"/>
      <c r="E132" s="785">
        <f>SUMIF(F$2:Q$2,"&lt;="&amp;ReportDate,Categories!F132:Q132)</f>
        <v>0</v>
      </c>
      <c r="F132" s="37">
        <f t="shared" si="49"/>
        <v>0</v>
      </c>
      <c r="G132" s="42">
        <f t="shared" si="49"/>
        <v>0</v>
      </c>
      <c r="H132" s="42">
        <f t="shared" si="49"/>
        <v>0</v>
      </c>
      <c r="I132" s="42">
        <f t="shared" ref="F132:Q133" si="52">$D132/12</f>
        <v>0</v>
      </c>
      <c r="J132" s="42">
        <f t="shared" si="52"/>
        <v>0</v>
      </c>
      <c r="K132" s="42">
        <f t="shared" si="52"/>
        <v>0</v>
      </c>
      <c r="L132" s="42">
        <f t="shared" si="52"/>
        <v>0</v>
      </c>
      <c r="M132" s="42">
        <f t="shared" si="52"/>
        <v>0</v>
      </c>
      <c r="N132" s="42">
        <f t="shared" si="52"/>
        <v>0</v>
      </c>
      <c r="O132" s="42">
        <f t="shared" si="52"/>
        <v>0</v>
      </c>
      <c r="P132" s="42">
        <f t="shared" si="52"/>
        <v>0</v>
      </c>
      <c r="Q132" s="38">
        <f t="shared" si="52"/>
        <v>0</v>
      </c>
      <c r="R132" s="786" t="str">
        <f t="shared" si="51"/>
        <v>OK</v>
      </c>
    </row>
    <row r="133" spans="1:18" s="382" customFormat="1" ht="13.8" x14ac:dyDescent="0.25">
      <c r="A133" s="54" t="s">
        <v>407</v>
      </c>
      <c r="B133" s="782">
        <f t="shared" si="47"/>
        <v>0</v>
      </c>
      <c r="C133" s="783">
        <f t="shared" si="48"/>
        <v>0</v>
      </c>
      <c r="D133" s="49"/>
      <c r="E133" s="785">
        <f>SUMIF(F$2:Q$2,"&lt;="&amp;ReportDate,Categories!F133:Q133)</f>
        <v>0</v>
      </c>
      <c r="F133" s="37">
        <f t="shared" si="52"/>
        <v>0</v>
      </c>
      <c r="G133" s="42">
        <f t="shared" si="52"/>
        <v>0</v>
      </c>
      <c r="H133" s="42">
        <f t="shared" si="52"/>
        <v>0</v>
      </c>
      <c r="I133" s="42">
        <f t="shared" si="52"/>
        <v>0</v>
      </c>
      <c r="J133" s="42">
        <f t="shared" si="52"/>
        <v>0</v>
      </c>
      <c r="K133" s="42">
        <f t="shared" si="52"/>
        <v>0</v>
      </c>
      <c r="L133" s="42">
        <f t="shared" si="52"/>
        <v>0</v>
      </c>
      <c r="M133" s="42">
        <f t="shared" si="52"/>
        <v>0</v>
      </c>
      <c r="N133" s="42">
        <f t="shared" si="52"/>
        <v>0</v>
      </c>
      <c r="O133" s="42">
        <f t="shared" si="52"/>
        <v>0</v>
      </c>
      <c r="P133" s="42">
        <f t="shared" si="52"/>
        <v>0</v>
      </c>
      <c r="Q133" s="38">
        <f t="shared" si="52"/>
        <v>0</v>
      </c>
      <c r="R133" s="786" t="str">
        <f t="shared" si="51"/>
        <v>OK</v>
      </c>
    </row>
    <row r="134" spans="1:18" s="289" customFormat="1" ht="14.4" thickBot="1" x14ac:dyDescent="0.3">
      <c r="A134" s="54" t="s">
        <v>379</v>
      </c>
      <c r="B134" s="782">
        <f t="shared" si="47"/>
        <v>0</v>
      </c>
      <c r="C134" s="783">
        <f t="shared" si="48"/>
        <v>0</v>
      </c>
      <c r="D134" s="49"/>
      <c r="E134" s="785">
        <f>SUMIF(F$2:Q$2,"&lt;="&amp;ReportDate,Categories!F134:Q134)</f>
        <v>0</v>
      </c>
      <c r="F134" s="37">
        <f t="shared" si="49"/>
        <v>0</v>
      </c>
      <c r="G134" s="42">
        <f t="shared" si="49"/>
        <v>0</v>
      </c>
      <c r="H134" s="42">
        <f t="shared" si="49"/>
        <v>0</v>
      </c>
      <c r="I134" s="42">
        <f t="shared" si="49"/>
        <v>0</v>
      </c>
      <c r="J134" s="42">
        <f t="shared" si="49"/>
        <v>0</v>
      </c>
      <c r="K134" s="42">
        <f t="shared" si="49"/>
        <v>0</v>
      </c>
      <c r="L134" s="42">
        <f t="shared" si="49"/>
        <v>0</v>
      </c>
      <c r="M134" s="42">
        <f t="shared" si="49"/>
        <v>0</v>
      </c>
      <c r="N134" s="42">
        <f t="shared" si="49"/>
        <v>0</v>
      </c>
      <c r="O134" s="42">
        <f t="shared" si="49"/>
        <v>0</v>
      </c>
      <c r="P134" s="42">
        <f t="shared" si="49"/>
        <v>0</v>
      </c>
      <c r="Q134" s="38">
        <f t="shared" si="49"/>
        <v>0</v>
      </c>
      <c r="R134" s="786" t="str">
        <f t="shared" si="50"/>
        <v>OK</v>
      </c>
    </row>
    <row r="135" spans="1:18" s="289" customFormat="1" ht="13.8" x14ac:dyDescent="0.25">
      <c r="A135" s="72" t="s">
        <v>384</v>
      </c>
      <c r="B135" s="804"/>
      <c r="C135" s="805"/>
      <c r="D135" s="73"/>
      <c r="E135" s="810"/>
      <c r="F135" s="56"/>
      <c r="G135" s="57"/>
      <c r="H135" s="57"/>
      <c r="I135" s="57"/>
      <c r="J135" s="57"/>
      <c r="K135" s="57"/>
      <c r="L135" s="57"/>
      <c r="M135" s="57"/>
      <c r="N135" s="57"/>
      <c r="O135" s="57"/>
      <c r="P135" s="57"/>
      <c r="Q135" s="58"/>
      <c r="R135" s="792"/>
    </row>
    <row r="136" spans="1:18" s="774" customFormat="1" ht="15.6" x14ac:dyDescent="0.3">
      <c r="A136" s="11" t="s">
        <v>408</v>
      </c>
      <c r="B136" s="782">
        <f t="shared" ref="B136:B155" si="53">SUMIFS(Acc1Amnt,Acc1Catgs,$A136,Acc1Rcd,"&lt;="&amp;ReportMth)+SUMIFS(Acc2Amnt,Acc2Catgs,$A136,Acc2Rcd,"&lt;="&amp;ReportMth)+SUMIFS(Acc3Amnt,Acc3Catgs,$A136,Acc3Rcd,"&lt;="&amp;ReportMth)+SUMIFS(Acc4Amnt,Acc4Catgs,$A136,Acc4Rcd,"&lt;="&amp;ReportMth)</f>
        <v>0</v>
      </c>
      <c r="C136" s="783">
        <f t="shared" ref="C136:C155" si="54">SUMIFS(Acc1Amnt,Acc1Catgs,$A136,Acc1Date,"&gt;="&amp;FYSDate,Acc1Date,"&lt;="&amp;ReportDate)+SUMIFS(Acc2Amnt,Acc2Catgs,$A136,Acc2Date,"&gt;="&amp;FYSDate,Acc2Date,"&lt;="&amp;ReportDate)+SUMIFS(Acc3Amnt,Acc3Catgs,$A136,Acc3Date,"&gt;="&amp;FYSDate,Acc3Date,"&lt;="&amp;ReportDate)+SUMIFS(Acc4Amnt,Acc4Catgs,$A136,Acc4Date,"&gt;="&amp;FYSDate,Acc4Date,"&lt;="&amp;ReportDate)</f>
        <v>0</v>
      </c>
      <c r="D136" s="49"/>
      <c r="E136" s="785">
        <f>SUMIF(F$2:Q$2,"&lt;="&amp;ReportDate,Categories!F136:Q136)</f>
        <v>0</v>
      </c>
      <c r="F136" s="37">
        <f t="shared" ref="F136:Q158" si="55">$D136/12</f>
        <v>0</v>
      </c>
      <c r="G136" s="42">
        <f t="shared" si="55"/>
        <v>0</v>
      </c>
      <c r="H136" s="42">
        <f t="shared" si="55"/>
        <v>0</v>
      </c>
      <c r="I136" s="42">
        <f t="shared" si="55"/>
        <v>0</v>
      </c>
      <c r="J136" s="42">
        <f t="shared" si="55"/>
        <v>0</v>
      </c>
      <c r="K136" s="42">
        <f t="shared" si="55"/>
        <v>0</v>
      </c>
      <c r="L136" s="42">
        <f t="shared" si="55"/>
        <v>0</v>
      </c>
      <c r="M136" s="42">
        <f t="shared" si="55"/>
        <v>0</v>
      </c>
      <c r="N136" s="42">
        <f t="shared" si="55"/>
        <v>0</v>
      </c>
      <c r="O136" s="42">
        <f t="shared" si="55"/>
        <v>0</v>
      </c>
      <c r="P136" s="42">
        <f t="shared" si="55"/>
        <v>0</v>
      </c>
      <c r="Q136" s="38">
        <f t="shared" si="55"/>
        <v>0</v>
      </c>
      <c r="R136" s="786" t="str">
        <f t="shared" ref="R136:R155" si="56">IF(SUM(F136:Q136)=D136,"OK",SUM(F136:Q136))</f>
        <v>OK</v>
      </c>
    </row>
    <row r="137" spans="1:18" s="774" customFormat="1" ht="15.6" x14ac:dyDescent="0.3">
      <c r="A137" s="11" t="s">
        <v>408</v>
      </c>
      <c r="B137" s="782">
        <f t="shared" si="53"/>
        <v>0</v>
      </c>
      <c r="C137" s="783">
        <f t="shared" si="54"/>
        <v>0</v>
      </c>
      <c r="D137" s="49"/>
      <c r="E137" s="785">
        <f>SUMIF(F$2:Q$2,"&lt;="&amp;ReportDate,Categories!F137:Q137)</f>
        <v>0</v>
      </c>
      <c r="F137" s="37">
        <f t="shared" si="55"/>
        <v>0</v>
      </c>
      <c r="G137" s="42">
        <f t="shared" si="55"/>
        <v>0</v>
      </c>
      <c r="H137" s="42">
        <f t="shared" si="55"/>
        <v>0</v>
      </c>
      <c r="I137" s="42">
        <f t="shared" si="55"/>
        <v>0</v>
      </c>
      <c r="J137" s="42">
        <f t="shared" si="55"/>
        <v>0</v>
      </c>
      <c r="K137" s="42">
        <f t="shared" si="55"/>
        <v>0</v>
      </c>
      <c r="L137" s="42">
        <f t="shared" si="55"/>
        <v>0</v>
      </c>
      <c r="M137" s="42">
        <f t="shared" si="55"/>
        <v>0</v>
      </c>
      <c r="N137" s="42">
        <f t="shared" si="55"/>
        <v>0</v>
      </c>
      <c r="O137" s="42">
        <f t="shared" si="55"/>
        <v>0</v>
      </c>
      <c r="P137" s="42">
        <f t="shared" si="55"/>
        <v>0</v>
      </c>
      <c r="Q137" s="38">
        <f t="shared" si="55"/>
        <v>0</v>
      </c>
      <c r="R137" s="786" t="str">
        <f t="shared" ref="R137:R154" si="57">IF(SUM(F137:Q137)=D137,"OK",SUM(F137:Q137))</f>
        <v>OK</v>
      </c>
    </row>
    <row r="138" spans="1:18" s="774" customFormat="1" ht="15.6" x14ac:dyDescent="0.3">
      <c r="A138" s="11" t="s">
        <v>408</v>
      </c>
      <c r="B138" s="782">
        <f t="shared" si="53"/>
        <v>0</v>
      </c>
      <c r="C138" s="783">
        <f t="shared" si="54"/>
        <v>0</v>
      </c>
      <c r="D138" s="49"/>
      <c r="E138" s="785">
        <f>SUMIF(F$2:Q$2,"&lt;="&amp;ReportDate,Categories!F138:Q138)</f>
        <v>0</v>
      </c>
      <c r="F138" s="37">
        <f t="shared" si="55"/>
        <v>0</v>
      </c>
      <c r="G138" s="42">
        <f t="shared" si="55"/>
        <v>0</v>
      </c>
      <c r="H138" s="42">
        <f t="shared" si="55"/>
        <v>0</v>
      </c>
      <c r="I138" s="42">
        <f t="shared" si="55"/>
        <v>0</v>
      </c>
      <c r="J138" s="42">
        <f t="shared" si="55"/>
        <v>0</v>
      </c>
      <c r="K138" s="42">
        <f t="shared" si="55"/>
        <v>0</v>
      </c>
      <c r="L138" s="42">
        <f t="shared" si="55"/>
        <v>0</v>
      </c>
      <c r="M138" s="42">
        <f t="shared" si="55"/>
        <v>0</v>
      </c>
      <c r="N138" s="42">
        <f t="shared" si="55"/>
        <v>0</v>
      </c>
      <c r="O138" s="42">
        <f t="shared" si="55"/>
        <v>0</v>
      </c>
      <c r="P138" s="42">
        <f t="shared" si="55"/>
        <v>0</v>
      </c>
      <c r="Q138" s="38">
        <f t="shared" si="55"/>
        <v>0</v>
      </c>
      <c r="R138" s="786" t="str">
        <f t="shared" si="57"/>
        <v>OK</v>
      </c>
    </row>
    <row r="139" spans="1:18" s="774" customFormat="1" ht="15.6" x14ac:dyDescent="0.3">
      <c r="A139" s="11" t="s">
        <v>408</v>
      </c>
      <c r="B139" s="782">
        <f t="shared" si="53"/>
        <v>0</v>
      </c>
      <c r="C139" s="783">
        <f t="shared" si="54"/>
        <v>0</v>
      </c>
      <c r="D139" s="49"/>
      <c r="E139" s="785">
        <f>SUMIF(F$2:Q$2,"&lt;="&amp;ReportDate,Categories!F139:Q139)</f>
        <v>0</v>
      </c>
      <c r="F139" s="37">
        <f t="shared" si="55"/>
        <v>0</v>
      </c>
      <c r="G139" s="42">
        <f t="shared" si="55"/>
        <v>0</v>
      </c>
      <c r="H139" s="42">
        <f t="shared" si="55"/>
        <v>0</v>
      </c>
      <c r="I139" s="42">
        <f t="shared" si="55"/>
        <v>0</v>
      </c>
      <c r="J139" s="42">
        <f t="shared" si="55"/>
        <v>0</v>
      </c>
      <c r="K139" s="42">
        <f t="shared" si="55"/>
        <v>0</v>
      </c>
      <c r="L139" s="42">
        <f t="shared" si="55"/>
        <v>0</v>
      </c>
      <c r="M139" s="42">
        <f t="shared" si="55"/>
        <v>0</v>
      </c>
      <c r="N139" s="42">
        <f t="shared" si="55"/>
        <v>0</v>
      </c>
      <c r="O139" s="42">
        <f t="shared" si="55"/>
        <v>0</v>
      </c>
      <c r="P139" s="42">
        <f t="shared" si="55"/>
        <v>0</v>
      </c>
      <c r="Q139" s="38">
        <f t="shared" si="55"/>
        <v>0</v>
      </c>
      <c r="R139" s="786" t="str">
        <f t="shared" si="57"/>
        <v>OK</v>
      </c>
    </row>
    <row r="140" spans="1:18" s="774" customFormat="1" ht="15.6" x14ac:dyDescent="0.3">
      <c r="A140" s="11" t="s">
        <v>408</v>
      </c>
      <c r="B140" s="782">
        <f t="shared" si="53"/>
        <v>0</v>
      </c>
      <c r="C140" s="783">
        <f t="shared" si="54"/>
        <v>0</v>
      </c>
      <c r="D140" s="49"/>
      <c r="E140" s="785">
        <f>SUMIF(F$2:Q$2,"&lt;="&amp;ReportDate,Categories!F140:Q140)</f>
        <v>0</v>
      </c>
      <c r="F140" s="37">
        <f t="shared" si="55"/>
        <v>0</v>
      </c>
      <c r="G140" s="42">
        <f t="shared" si="55"/>
        <v>0</v>
      </c>
      <c r="H140" s="42">
        <f t="shared" si="55"/>
        <v>0</v>
      </c>
      <c r="I140" s="42">
        <f t="shared" si="55"/>
        <v>0</v>
      </c>
      <c r="J140" s="42">
        <f t="shared" si="55"/>
        <v>0</v>
      </c>
      <c r="K140" s="42">
        <f t="shared" si="55"/>
        <v>0</v>
      </c>
      <c r="L140" s="42">
        <f t="shared" si="55"/>
        <v>0</v>
      </c>
      <c r="M140" s="42">
        <f t="shared" si="55"/>
        <v>0</v>
      </c>
      <c r="N140" s="42">
        <f t="shared" si="55"/>
        <v>0</v>
      </c>
      <c r="O140" s="42">
        <f t="shared" si="55"/>
        <v>0</v>
      </c>
      <c r="P140" s="42">
        <f t="shared" si="55"/>
        <v>0</v>
      </c>
      <c r="Q140" s="38">
        <f t="shared" si="55"/>
        <v>0</v>
      </c>
      <c r="R140" s="786" t="str">
        <f t="shared" si="57"/>
        <v>OK</v>
      </c>
    </row>
    <row r="141" spans="1:18" s="774" customFormat="1" ht="15.6" x14ac:dyDescent="0.3">
      <c r="A141" s="11" t="s">
        <v>408</v>
      </c>
      <c r="B141" s="782">
        <f t="shared" si="53"/>
        <v>0</v>
      </c>
      <c r="C141" s="783">
        <f t="shared" si="54"/>
        <v>0</v>
      </c>
      <c r="D141" s="49"/>
      <c r="E141" s="785">
        <f>SUMIF(F$2:Q$2,"&lt;="&amp;ReportDate,Categories!F141:Q141)</f>
        <v>0</v>
      </c>
      <c r="F141" s="37">
        <f t="shared" si="55"/>
        <v>0</v>
      </c>
      <c r="G141" s="42">
        <f t="shared" si="55"/>
        <v>0</v>
      </c>
      <c r="H141" s="42">
        <f t="shared" si="55"/>
        <v>0</v>
      </c>
      <c r="I141" s="42">
        <f t="shared" si="55"/>
        <v>0</v>
      </c>
      <c r="J141" s="42">
        <f t="shared" si="55"/>
        <v>0</v>
      </c>
      <c r="K141" s="42">
        <f t="shared" si="55"/>
        <v>0</v>
      </c>
      <c r="L141" s="42">
        <f t="shared" si="55"/>
        <v>0</v>
      </c>
      <c r="M141" s="42">
        <f t="shared" si="55"/>
        <v>0</v>
      </c>
      <c r="N141" s="42">
        <f t="shared" si="55"/>
        <v>0</v>
      </c>
      <c r="O141" s="42">
        <f t="shared" si="55"/>
        <v>0</v>
      </c>
      <c r="P141" s="42">
        <f t="shared" si="55"/>
        <v>0</v>
      </c>
      <c r="Q141" s="38">
        <f t="shared" si="55"/>
        <v>0</v>
      </c>
      <c r="R141" s="786" t="str">
        <f t="shared" si="57"/>
        <v>OK</v>
      </c>
    </row>
    <row r="142" spans="1:18" s="774" customFormat="1" ht="15.6" x14ac:dyDescent="0.3">
      <c r="A142" s="11" t="s">
        <v>408</v>
      </c>
      <c r="B142" s="782">
        <f t="shared" si="53"/>
        <v>0</v>
      </c>
      <c r="C142" s="783">
        <f t="shared" si="54"/>
        <v>0</v>
      </c>
      <c r="D142" s="49"/>
      <c r="E142" s="785">
        <f>SUMIF(F$2:Q$2,"&lt;="&amp;ReportDate,Categories!F142:Q142)</f>
        <v>0</v>
      </c>
      <c r="F142" s="37">
        <f t="shared" si="55"/>
        <v>0</v>
      </c>
      <c r="G142" s="42">
        <f t="shared" si="55"/>
        <v>0</v>
      </c>
      <c r="H142" s="42">
        <f t="shared" si="55"/>
        <v>0</v>
      </c>
      <c r="I142" s="42">
        <f t="shared" si="55"/>
        <v>0</v>
      </c>
      <c r="J142" s="42">
        <f t="shared" si="55"/>
        <v>0</v>
      </c>
      <c r="K142" s="42">
        <f t="shared" si="55"/>
        <v>0</v>
      </c>
      <c r="L142" s="42">
        <f t="shared" si="55"/>
        <v>0</v>
      </c>
      <c r="M142" s="42">
        <f t="shared" si="55"/>
        <v>0</v>
      </c>
      <c r="N142" s="42">
        <f t="shared" si="55"/>
        <v>0</v>
      </c>
      <c r="O142" s="42">
        <f t="shared" si="55"/>
        <v>0</v>
      </c>
      <c r="P142" s="42">
        <f t="shared" si="55"/>
        <v>0</v>
      </c>
      <c r="Q142" s="38">
        <f t="shared" si="55"/>
        <v>0</v>
      </c>
      <c r="R142" s="786" t="str">
        <f t="shared" si="57"/>
        <v>OK</v>
      </c>
    </row>
    <row r="143" spans="1:18" s="774" customFormat="1" ht="15.6" x14ac:dyDescent="0.3">
      <c r="A143" s="11" t="s">
        <v>408</v>
      </c>
      <c r="B143" s="782">
        <f t="shared" si="53"/>
        <v>0</v>
      </c>
      <c r="C143" s="783">
        <f t="shared" si="54"/>
        <v>0</v>
      </c>
      <c r="D143" s="49"/>
      <c r="E143" s="785">
        <f>SUMIF(F$2:Q$2,"&lt;="&amp;ReportDate,Categories!F143:Q143)</f>
        <v>0</v>
      </c>
      <c r="F143" s="37">
        <f t="shared" si="55"/>
        <v>0</v>
      </c>
      <c r="G143" s="42">
        <f t="shared" si="55"/>
        <v>0</v>
      </c>
      <c r="H143" s="42">
        <f t="shared" si="55"/>
        <v>0</v>
      </c>
      <c r="I143" s="42">
        <f t="shared" si="55"/>
        <v>0</v>
      </c>
      <c r="J143" s="42">
        <f t="shared" si="55"/>
        <v>0</v>
      </c>
      <c r="K143" s="42">
        <f t="shared" si="55"/>
        <v>0</v>
      </c>
      <c r="L143" s="42">
        <f t="shared" si="55"/>
        <v>0</v>
      </c>
      <c r="M143" s="42">
        <f t="shared" si="55"/>
        <v>0</v>
      </c>
      <c r="N143" s="42">
        <f t="shared" si="55"/>
        <v>0</v>
      </c>
      <c r="O143" s="42">
        <f t="shared" si="55"/>
        <v>0</v>
      </c>
      <c r="P143" s="42">
        <f t="shared" si="55"/>
        <v>0</v>
      </c>
      <c r="Q143" s="38">
        <f t="shared" si="55"/>
        <v>0</v>
      </c>
      <c r="R143" s="786" t="str">
        <f t="shared" si="57"/>
        <v>OK</v>
      </c>
    </row>
    <row r="144" spans="1:18" s="774" customFormat="1" ht="15.6" x14ac:dyDescent="0.3">
      <c r="A144" s="11" t="s">
        <v>408</v>
      </c>
      <c r="B144" s="782">
        <f t="shared" si="53"/>
        <v>0</v>
      </c>
      <c r="C144" s="783">
        <f t="shared" si="54"/>
        <v>0</v>
      </c>
      <c r="D144" s="49"/>
      <c r="E144" s="785">
        <f>SUMIF(F$2:Q$2,"&lt;="&amp;ReportDate,Categories!F144:Q144)</f>
        <v>0</v>
      </c>
      <c r="F144" s="37">
        <f t="shared" si="55"/>
        <v>0</v>
      </c>
      <c r="G144" s="42">
        <f t="shared" si="55"/>
        <v>0</v>
      </c>
      <c r="H144" s="42">
        <f t="shared" si="55"/>
        <v>0</v>
      </c>
      <c r="I144" s="42">
        <f t="shared" si="55"/>
        <v>0</v>
      </c>
      <c r="J144" s="42">
        <f t="shared" si="55"/>
        <v>0</v>
      </c>
      <c r="K144" s="42">
        <f t="shared" si="55"/>
        <v>0</v>
      </c>
      <c r="L144" s="42">
        <f t="shared" si="55"/>
        <v>0</v>
      </c>
      <c r="M144" s="42">
        <f t="shared" si="55"/>
        <v>0</v>
      </c>
      <c r="N144" s="42">
        <f t="shared" si="55"/>
        <v>0</v>
      </c>
      <c r="O144" s="42">
        <f t="shared" si="55"/>
        <v>0</v>
      </c>
      <c r="P144" s="42">
        <f t="shared" si="55"/>
        <v>0</v>
      </c>
      <c r="Q144" s="38">
        <f t="shared" si="55"/>
        <v>0</v>
      </c>
      <c r="R144" s="786" t="str">
        <f t="shared" si="57"/>
        <v>OK</v>
      </c>
    </row>
    <row r="145" spans="1:18" s="774" customFormat="1" ht="15.6" x14ac:dyDescent="0.3">
      <c r="A145" s="11" t="s">
        <v>408</v>
      </c>
      <c r="B145" s="782">
        <f t="shared" si="53"/>
        <v>0</v>
      </c>
      <c r="C145" s="783">
        <f t="shared" si="54"/>
        <v>0</v>
      </c>
      <c r="D145" s="49"/>
      <c r="E145" s="785">
        <f>SUMIF(F$2:Q$2,"&lt;="&amp;ReportDate,Categories!F145:Q145)</f>
        <v>0</v>
      </c>
      <c r="F145" s="37">
        <f t="shared" si="55"/>
        <v>0</v>
      </c>
      <c r="G145" s="42">
        <f t="shared" si="55"/>
        <v>0</v>
      </c>
      <c r="H145" s="42">
        <f t="shared" si="55"/>
        <v>0</v>
      </c>
      <c r="I145" s="42">
        <f t="shared" si="55"/>
        <v>0</v>
      </c>
      <c r="J145" s="42">
        <f t="shared" si="55"/>
        <v>0</v>
      </c>
      <c r="K145" s="42">
        <f t="shared" si="55"/>
        <v>0</v>
      </c>
      <c r="L145" s="42">
        <f t="shared" si="55"/>
        <v>0</v>
      </c>
      <c r="M145" s="42">
        <f t="shared" si="55"/>
        <v>0</v>
      </c>
      <c r="N145" s="42">
        <f t="shared" si="55"/>
        <v>0</v>
      </c>
      <c r="O145" s="42">
        <f t="shared" si="55"/>
        <v>0</v>
      </c>
      <c r="P145" s="42">
        <f t="shared" si="55"/>
        <v>0</v>
      </c>
      <c r="Q145" s="38">
        <f t="shared" si="55"/>
        <v>0</v>
      </c>
      <c r="R145" s="786" t="str">
        <f t="shared" si="57"/>
        <v>OK</v>
      </c>
    </row>
    <row r="146" spans="1:18" s="774" customFormat="1" ht="15.6" x14ac:dyDescent="0.3">
      <c r="A146" s="11" t="s">
        <v>408</v>
      </c>
      <c r="B146" s="782">
        <f t="shared" si="53"/>
        <v>0</v>
      </c>
      <c r="C146" s="783">
        <f t="shared" si="54"/>
        <v>0</v>
      </c>
      <c r="D146" s="49"/>
      <c r="E146" s="785">
        <f>SUMIF(F$2:Q$2,"&lt;="&amp;ReportDate,Categories!F146:Q146)</f>
        <v>0</v>
      </c>
      <c r="F146" s="37">
        <f t="shared" si="55"/>
        <v>0</v>
      </c>
      <c r="G146" s="42">
        <f t="shared" si="55"/>
        <v>0</v>
      </c>
      <c r="H146" s="42">
        <f t="shared" si="55"/>
        <v>0</v>
      </c>
      <c r="I146" s="42">
        <f t="shared" si="55"/>
        <v>0</v>
      </c>
      <c r="J146" s="42">
        <f t="shared" si="55"/>
        <v>0</v>
      </c>
      <c r="K146" s="42">
        <f t="shared" si="55"/>
        <v>0</v>
      </c>
      <c r="L146" s="42">
        <f t="shared" si="55"/>
        <v>0</v>
      </c>
      <c r="M146" s="42">
        <f t="shared" si="55"/>
        <v>0</v>
      </c>
      <c r="N146" s="42">
        <f t="shared" si="55"/>
        <v>0</v>
      </c>
      <c r="O146" s="42">
        <f t="shared" si="55"/>
        <v>0</v>
      </c>
      <c r="P146" s="42">
        <f t="shared" si="55"/>
        <v>0</v>
      </c>
      <c r="Q146" s="38">
        <f t="shared" si="55"/>
        <v>0</v>
      </c>
      <c r="R146" s="786" t="str">
        <f t="shared" si="57"/>
        <v>OK</v>
      </c>
    </row>
    <row r="147" spans="1:18" s="774" customFormat="1" ht="15.6" x14ac:dyDescent="0.3">
      <c r="A147" s="11" t="s">
        <v>408</v>
      </c>
      <c r="B147" s="782">
        <f t="shared" si="53"/>
        <v>0</v>
      </c>
      <c r="C147" s="783">
        <f t="shared" si="54"/>
        <v>0</v>
      </c>
      <c r="D147" s="49"/>
      <c r="E147" s="785">
        <f>SUMIF(F$2:Q$2,"&lt;="&amp;ReportDate,Categories!F147:Q147)</f>
        <v>0</v>
      </c>
      <c r="F147" s="37">
        <f t="shared" si="55"/>
        <v>0</v>
      </c>
      <c r="G147" s="42">
        <f t="shared" si="55"/>
        <v>0</v>
      </c>
      <c r="H147" s="42">
        <f t="shared" si="55"/>
        <v>0</v>
      </c>
      <c r="I147" s="42">
        <f t="shared" ref="F147:Q154" si="58">$D147/12</f>
        <v>0</v>
      </c>
      <c r="J147" s="42">
        <f t="shared" si="58"/>
        <v>0</v>
      </c>
      <c r="K147" s="42">
        <f t="shared" si="58"/>
        <v>0</v>
      </c>
      <c r="L147" s="42">
        <f t="shared" si="58"/>
        <v>0</v>
      </c>
      <c r="M147" s="42">
        <f t="shared" si="58"/>
        <v>0</v>
      </c>
      <c r="N147" s="42">
        <f t="shared" si="58"/>
        <v>0</v>
      </c>
      <c r="O147" s="42">
        <f t="shared" si="58"/>
        <v>0</v>
      </c>
      <c r="P147" s="42">
        <f t="shared" si="58"/>
        <v>0</v>
      </c>
      <c r="Q147" s="38">
        <f t="shared" si="58"/>
        <v>0</v>
      </c>
      <c r="R147" s="786" t="str">
        <f t="shared" si="57"/>
        <v>OK</v>
      </c>
    </row>
    <row r="148" spans="1:18" s="774" customFormat="1" ht="15.6" x14ac:dyDescent="0.3">
      <c r="A148" s="11" t="s">
        <v>408</v>
      </c>
      <c r="B148" s="782">
        <f t="shared" si="53"/>
        <v>0</v>
      </c>
      <c r="C148" s="783">
        <f t="shared" si="54"/>
        <v>0</v>
      </c>
      <c r="D148" s="49"/>
      <c r="E148" s="785">
        <f>SUMIF(F$2:Q$2,"&lt;="&amp;ReportDate,Categories!F148:Q148)</f>
        <v>0</v>
      </c>
      <c r="F148" s="37">
        <f t="shared" si="58"/>
        <v>0</v>
      </c>
      <c r="G148" s="42">
        <f t="shared" si="58"/>
        <v>0</v>
      </c>
      <c r="H148" s="42">
        <f t="shared" si="58"/>
        <v>0</v>
      </c>
      <c r="I148" s="42">
        <f t="shared" si="58"/>
        <v>0</v>
      </c>
      <c r="J148" s="42">
        <f t="shared" si="58"/>
        <v>0</v>
      </c>
      <c r="K148" s="42">
        <f t="shared" si="58"/>
        <v>0</v>
      </c>
      <c r="L148" s="42">
        <f t="shared" si="58"/>
        <v>0</v>
      </c>
      <c r="M148" s="42">
        <f t="shared" si="58"/>
        <v>0</v>
      </c>
      <c r="N148" s="42">
        <f t="shared" si="58"/>
        <v>0</v>
      </c>
      <c r="O148" s="42">
        <f t="shared" si="58"/>
        <v>0</v>
      </c>
      <c r="P148" s="42">
        <f t="shared" si="58"/>
        <v>0</v>
      </c>
      <c r="Q148" s="38">
        <f t="shared" si="58"/>
        <v>0</v>
      </c>
      <c r="R148" s="786" t="str">
        <f t="shared" si="57"/>
        <v>OK</v>
      </c>
    </row>
    <row r="149" spans="1:18" s="774" customFormat="1" ht="15.6" x14ac:dyDescent="0.3">
      <c r="A149" s="11" t="s">
        <v>408</v>
      </c>
      <c r="B149" s="782">
        <f t="shared" si="53"/>
        <v>0</v>
      </c>
      <c r="C149" s="783">
        <f t="shared" si="54"/>
        <v>0</v>
      </c>
      <c r="D149" s="49"/>
      <c r="E149" s="785">
        <f>SUMIF(F$2:Q$2,"&lt;="&amp;ReportDate,Categories!F149:Q149)</f>
        <v>0</v>
      </c>
      <c r="F149" s="37">
        <f t="shared" si="58"/>
        <v>0</v>
      </c>
      <c r="G149" s="42">
        <f t="shared" si="58"/>
        <v>0</v>
      </c>
      <c r="H149" s="42">
        <f t="shared" si="58"/>
        <v>0</v>
      </c>
      <c r="I149" s="42">
        <f t="shared" si="58"/>
        <v>0</v>
      </c>
      <c r="J149" s="42">
        <f t="shared" si="58"/>
        <v>0</v>
      </c>
      <c r="K149" s="42">
        <f t="shared" si="58"/>
        <v>0</v>
      </c>
      <c r="L149" s="42">
        <f t="shared" si="58"/>
        <v>0</v>
      </c>
      <c r="M149" s="42">
        <f t="shared" si="58"/>
        <v>0</v>
      </c>
      <c r="N149" s="42">
        <f t="shared" si="58"/>
        <v>0</v>
      </c>
      <c r="O149" s="42">
        <f t="shared" si="58"/>
        <v>0</v>
      </c>
      <c r="P149" s="42">
        <f t="shared" si="58"/>
        <v>0</v>
      </c>
      <c r="Q149" s="38">
        <f t="shared" si="58"/>
        <v>0</v>
      </c>
      <c r="R149" s="786" t="str">
        <f t="shared" si="57"/>
        <v>OK</v>
      </c>
    </row>
    <row r="150" spans="1:18" s="774" customFormat="1" ht="15.6" x14ac:dyDescent="0.3">
      <c r="A150" s="11" t="s">
        <v>408</v>
      </c>
      <c r="B150" s="782">
        <f t="shared" si="53"/>
        <v>0</v>
      </c>
      <c r="C150" s="783">
        <f t="shared" si="54"/>
        <v>0</v>
      </c>
      <c r="D150" s="49"/>
      <c r="E150" s="785">
        <f>SUMIF(F$2:Q$2,"&lt;="&amp;ReportDate,Categories!F150:Q150)</f>
        <v>0</v>
      </c>
      <c r="F150" s="37">
        <f t="shared" si="58"/>
        <v>0</v>
      </c>
      <c r="G150" s="42">
        <f t="shared" si="58"/>
        <v>0</v>
      </c>
      <c r="H150" s="42">
        <f t="shared" si="58"/>
        <v>0</v>
      </c>
      <c r="I150" s="42">
        <f t="shared" si="58"/>
        <v>0</v>
      </c>
      <c r="J150" s="42">
        <f t="shared" si="58"/>
        <v>0</v>
      </c>
      <c r="K150" s="42">
        <f t="shared" si="58"/>
        <v>0</v>
      </c>
      <c r="L150" s="42">
        <f t="shared" si="58"/>
        <v>0</v>
      </c>
      <c r="M150" s="42">
        <f t="shared" si="58"/>
        <v>0</v>
      </c>
      <c r="N150" s="42">
        <f t="shared" si="58"/>
        <v>0</v>
      </c>
      <c r="O150" s="42">
        <f t="shared" si="58"/>
        <v>0</v>
      </c>
      <c r="P150" s="42">
        <f t="shared" si="58"/>
        <v>0</v>
      </c>
      <c r="Q150" s="38">
        <f t="shared" si="58"/>
        <v>0</v>
      </c>
      <c r="R150" s="786" t="str">
        <f t="shared" si="57"/>
        <v>OK</v>
      </c>
    </row>
    <row r="151" spans="1:18" s="774" customFormat="1" ht="15.6" x14ac:dyDescent="0.3">
      <c r="A151" s="11" t="s">
        <v>408</v>
      </c>
      <c r="B151" s="782">
        <f t="shared" si="53"/>
        <v>0</v>
      </c>
      <c r="C151" s="783">
        <f t="shared" si="54"/>
        <v>0</v>
      </c>
      <c r="D151" s="49"/>
      <c r="E151" s="785">
        <f>SUMIF(F$2:Q$2,"&lt;="&amp;ReportDate,Categories!F151:Q151)</f>
        <v>0</v>
      </c>
      <c r="F151" s="37">
        <f t="shared" si="58"/>
        <v>0</v>
      </c>
      <c r="G151" s="42">
        <f t="shared" si="58"/>
        <v>0</v>
      </c>
      <c r="H151" s="42">
        <f t="shared" si="58"/>
        <v>0</v>
      </c>
      <c r="I151" s="42">
        <f t="shared" si="58"/>
        <v>0</v>
      </c>
      <c r="J151" s="42">
        <f t="shared" si="58"/>
        <v>0</v>
      </c>
      <c r="K151" s="42">
        <f t="shared" si="58"/>
        <v>0</v>
      </c>
      <c r="L151" s="42">
        <f t="shared" si="58"/>
        <v>0</v>
      </c>
      <c r="M151" s="42">
        <f t="shared" si="58"/>
        <v>0</v>
      </c>
      <c r="N151" s="42">
        <f t="shared" si="58"/>
        <v>0</v>
      </c>
      <c r="O151" s="42">
        <f t="shared" si="58"/>
        <v>0</v>
      </c>
      <c r="P151" s="42">
        <f t="shared" si="58"/>
        <v>0</v>
      </c>
      <c r="Q151" s="38">
        <f t="shared" si="58"/>
        <v>0</v>
      </c>
      <c r="R151" s="786" t="str">
        <f t="shared" si="57"/>
        <v>OK</v>
      </c>
    </row>
    <row r="152" spans="1:18" s="774" customFormat="1" ht="15.6" x14ac:dyDescent="0.3">
      <c r="A152" s="11" t="s">
        <v>408</v>
      </c>
      <c r="B152" s="782">
        <f t="shared" si="53"/>
        <v>0</v>
      </c>
      <c r="C152" s="783">
        <f t="shared" si="54"/>
        <v>0</v>
      </c>
      <c r="D152" s="49"/>
      <c r="E152" s="785">
        <f>SUMIF(F$2:Q$2,"&lt;="&amp;ReportDate,Categories!F152:Q152)</f>
        <v>0</v>
      </c>
      <c r="F152" s="37">
        <f t="shared" si="58"/>
        <v>0</v>
      </c>
      <c r="G152" s="42">
        <f t="shared" si="58"/>
        <v>0</v>
      </c>
      <c r="H152" s="42">
        <f t="shared" si="58"/>
        <v>0</v>
      </c>
      <c r="I152" s="42">
        <f t="shared" si="58"/>
        <v>0</v>
      </c>
      <c r="J152" s="42">
        <f t="shared" si="58"/>
        <v>0</v>
      </c>
      <c r="K152" s="42">
        <f t="shared" si="58"/>
        <v>0</v>
      </c>
      <c r="L152" s="42">
        <f t="shared" si="58"/>
        <v>0</v>
      </c>
      <c r="M152" s="42">
        <f t="shared" si="58"/>
        <v>0</v>
      </c>
      <c r="N152" s="42">
        <f t="shared" si="58"/>
        <v>0</v>
      </c>
      <c r="O152" s="42">
        <f t="shared" si="58"/>
        <v>0</v>
      </c>
      <c r="P152" s="42">
        <f t="shared" si="58"/>
        <v>0</v>
      </c>
      <c r="Q152" s="38">
        <f t="shared" si="58"/>
        <v>0</v>
      </c>
      <c r="R152" s="786" t="str">
        <f t="shared" si="57"/>
        <v>OK</v>
      </c>
    </row>
    <row r="153" spans="1:18" s="774" customFormat="1" ht="15.6" x14ac:dyDescent="0.3">
      <c r="A153" s="11" t="s">
        <v>408</v>
      </c>
      <c r="B153" s="782">
        <f t="shared" si="53"/>
        <v>0</v>
      </c>
      <c r="C153" s="783">
        <f t="shared" si="54"/>
        <v>0</v>
      </c>
      <c r="D153" s="49"/>
      <c r="E153" s="785">
        <f>SUMIF(F$2:Q$2,"&lt;="&amp;ReportDate,Categories!F153:Q153)</f>
        <v>0</v>
      </c>
      <c r="F153" s="37">
        <f t="shared" si="58"/>
        <v>0</v>
      </c>
      <c r="G153" s="42">
        <f t="shared" si="58"/>
        <v>0</v>
      </c>
      <c r="H153" s="42">
        <f t="shared" si="58"/>
        <v>0</v>
      </c>
      <c r="I153" s="42">
        <f t="shared" si="58"/>
        <v>0</v>
      </c>
      <c r="J153" s="42">
        <f t="shared" si="58"/>
        <v>0</v>
      </c>
      <c r="K153" s="42">
        <f t="shared" si="58"/>
        <v>0</v>
      </c>
      <c r="L153" s="42">
        <f t="shared" si="58"/>
        <v>0</v>
      </c>
      <c r="M153" s="42">
        <f t="shared" si="58"/>
        <v>0</v>
      </c>
      <c r="N153" s="42">
        <f t="shared" si="58"/>
        <v>0</v>
      </c>
      <c r="O153" s="42">
        <f t="shared" si="58"/>
        <v>0</v>
      </c>
      <c r="P153" s="42">
        <f t="shared" si="58"/>
        <v>0</v>
      </c>
      <c r="Q153" s="38">
        <f t="shared" si="58"/>
        <v>0</v>
      </c>
      <c r="R153" s="786" t="str">
        <f t="shared" si="57"/>
        <v>OK</v>
      </c>
    </row>
    <row r="154" spans="1:18" s="774" customFormat="1" ht="15.6" x14ac:dyDescent="0.3">
      <c r="A154" s="11" t="s">
        <v>408</v>
      </c>
      <c r="B154" s="782">
        <f t="shared" si="53"/>
        <v>0</v>
      </c>
      <c r="C154" s="783">
        <f t="shared" si="54"/>
        <v>0</v>
      </c>
      <c r="D154" s="49"/>
      <c r="E154" s="785">
        <f>SUMIF(F$2:Q$2,"&lt;="&amp;ReportDate,Categories!F154:Q154)</f>
        <v>0</v>
      </c>
      <c r="F154" s="37">
        <f t="shared" si="58"/>
        <v>0</v>
      </c>
      <c r="G154" s="42">
        <f t="shared" si="58"/>
        <v>0</v>
      </c>
      <c r="H154" s="42">
        <f t="shared" si="58"/>
        <v>0</v>
      </c>
      <c r="I154" s="42">
        <f t="shared" si="58"/>
        <v>0</v>
      </c>
      <c r="J154" s="42">
        <f t="shared" si="58"/>
        <v>0</v>
      </c>
      <c r="K154" s="42">
        <f t="shared" si="58"/>
        <v>0</v>
      </c>
      <c r="L154" s="42">
        <f t="shared" si="58"/>
        <v>0</v>
      </c>
      <c r="M154" s="42">
        <f t="shared" si="58"/>
        <v>0</v>
      </c>
      <c r="N154" s="42">
        <f t="shared" si="58"/>
        <v>0</v>
      </c>
      <c r="O154" s="42">
        <f t="shared" si="58"/>
        <v>0</v>
      </c>
      <c r="P154" s="42">
        <f t="shared" si="58"/>
        <v>0</v>
      </c>
      <c r="Q154" s="38">
        <f t="shared" si="58"/>
        <v>0</v>
      </c>
      <c r="R154" s="786" t="str">
        <f t="shared" si="57"/>
        <v>OK</v>
      </c>
    </row>
    <row r="155" spans="1:18" s="382" customFormat="1" ht="14.4" thickBot="1" x14ac:dyDescent="0.3">
      <c r="A155" s="65" t="s">
        <v>380</v>
      </c>
      <c r="B155" s="782">
        <f t="shared" si="53"/>
        <v>0</v>
      </c>
      <c r="C155" s="783">
        <f t="shared" si="54"/>
        <v>0</v>
      </c>
      <c r="D155" s="49"/>
      <c r="E155" s="785">
        <f>SUMIF(F$2:Q$2,"&lt;="&amp;ReportDate,Categories!F155:Q155)</f>
        <v>0</v>
      </c>
      <c r="F155" s="37">
        <f t="shared" si="55"/>
        <v>0</v>
      </c>
      <c r="G155" s="42">
        <f t="shared" si="55"/>
        <v>0</v>
      </c>
      <c r="H155" s="42">
        <f t="shared" si="55"/>
        <v>0</v>
      </c>
      <c r="I155" s="42">
        <f t="shared" si="55"/>
        <v>0</v>
      </c>
      <c r="J155" s="42">
        <f t="shared" si="55"/>
        <v>0</v>
      </c>
      <c r="K155" s="42">
        <f t="shared" si="55"/>
        <v>0</v>
      </c>
      <c r="L155" s="42">
        <f t="shared" si="55"/>
        <v>0</v>
      </c>
      <c r="M155" s="42">
        <f t="shared" si="55"/>
        <v>0</v>
      </c>
      <c r="N155" s="42">
        <f t="shared" si="55"/>
        <v>0</v>
      </c>
      <c r="O155" s="42">
        <f t="shared" si="55"/>
        <v>0</v>
      </c>
      <c r="P155" s="42">
        <f t="shared" si="55"/>
        <v>0</v>
      </c>
      <c r="Q155" s="38">
        <f t="shared" si="55"/>
        <v>0</v>
      </c>
      <c r="R155" s="786" t="str">
        <f t="shared" si="56"/>
        <v>OK</v>
      </c>
    </row>
    <row r="156" spans="1:18" s="383" customFormat="1" ht="13.8" x14ac:dyDescent="0.25">
      <c r="A156" s="52" t="s">
        <v>174</v>
      </c>
      <c r="B156" s="804"/>
      <c r="C156" s="805"/>
      <c r="D156" s="70"/>
      <c r="E156" s="806"/>
      <c r="F156" s="59"/>
      <c r="G156" s="60"/>
      <c r="H156" s="60"/>
      <c r="I156" s="60"/>
      <c r="J156" s="60"/>
      <c r="K156" s="60"/>
      <c r="L156" s="60"/>
      <c r="M156" s="60"/>
      <c r="N156" s="60"/>
      <c r="O156" s="60"/>
      <c r="P156" s="60"/>
      <c r="Q156" s="61"/>
      <c r="R156" s="795"/>
    </row>
    <row r="157" spans="1:18" s="289" customFormat="1" ht="13.8" x14ac:dyDescent="0.25">
      <c r="A157" s="83" t="s">
        <v>180</v>
      </c>
      <c r="B157" s="782">
        <f t="shared" ref="B157:B179" si="59">SUMIFS(Acc1Amnt,Acc1Catgs,$A157,Acc1Rcd,"&lt;="&amp;ReportMth)+SUMIFS(Acc2Amnt,Acc2Catgs,$A157,Acc2Rcd,"&lt;="&amp;ReportMth)+SUMIFS(Acc3Amnt,Acc3Catgs,$A157,Acc3Rcd,"&lt;="&amp;ReportMth)+SUMIFS(Acc4Amnt,Acc4Catgs,$A157,Acc4Rcd,"&lt;="&amp;ReportMth)</f>
        <v>0</v>
      </c>
      <c r="C157" s="783">
        <f t="shared" ref="C157:C179" si="60">SUMIFS(Acc1Amnt,Acc1Catgs,$A157,Acc1Date,"&gt;="&amp;FYSDate,Acc1Date,"&lt;="&amp;ReportDate)+SUMIFS(Acc2Amnt,Acc2Catgs,$A157,Acc2Date,"&gt;="&amp;FYSDate,Acc2Date,"&lt;="&amp;ReportDate)+SUMIFS(Acc3Amnt,Acc3Catgs,$A157,Acc3Date,"&gt;="&amp;FYSDate,Acc3Date,"&lt;="&amp;ReportDate)+SUMIFS(Acc4Amnt,Acc4Catgs,$A157,Acc4Date,"&gt;="&amp;FYSDate,Acc4Date,"&lt;="&amp;ReportDate)</f>
        <v>0</v>
      </c>
      <c r="D157" s="49"/>
      <c r="E157" s="785">
        <f>SUMIF(F$2:Q$2,"&lt;="&amp;ReportDate,Categories!F157:Q157)</f>
        <v>0</v>
      </c>
      <c r="F157" s="37">
        <f t="shared" si="55"/>
        <v>0</v>
      </c>
      <c r="G157" s="42">
        <f t="shared" si="55"/>
        <v>0</v>
      </c>
      <c r="H157" s="42">
        <f t="shared" si="55"/>
        <v>0</v>
      </c>
      <c r="I157" s="42">
        <f t="shared" si="55"/>
        <v>0</v>
      </c>
      <c r="J157" s="42">
        <f t="shared" si="55"/>
        <v>0</v>
      </c>
      <c r="K157" s="42">
        <f t="shared" si="55"/>
        <v>0</v>
      </c>
      <c r="L157" s="42">
        <f t="shared" si="55"/>
        <v>0</v>
      </c>
      <c r="M157" s="42">
        <f t="shared" si="55"/>
        <v>0</v>
      </c>
      <c r="N157" s="42">
        <f t="shared" si="55"/>
        <v>0</v>
      </c>
      <c r="O157" s="42">
        <f t="shared" si="55"/>
        <v>0</v>
      </c>
      <c r="P157" s="42">
        <f t="shared" si="55"/>
        <v>0</v>
      </c>
      <c r="Q157" s="38">
        <f t="shared" si="55"/>
        <v>0</v>
      </c>
      <c r="R157" s="786" t="str">
        <f t="shared" ref="R157:R179" si="61">IF(SUM(F157:Q157)=D157,"OK",SUM(F157:Q157))</f>
        <v>OK</v>
      </c>
    </row>
    <row r="158" spans="1:18" s="289" customFormat="1" ht="13.8" x14ac:dyDescent="0.25">
      <c r="A158" s="83" t="s">
        <v>409</v>
      </c>
      <c r="B158" s="782">
        <f t="shared" si="59"/>
        <v>0</v>
      </c>
      <c r="C158" s="783">
        <f t="shared" si="60"/>
        <v>0</v>
      </c>
      <c r="D158" s="49"/>
      <c r="E158" s="785">
        <f>SUMIF(F$2:Q$2,"&lt;="&amp;ReportDate,Categories!F158:Q158)</f>
        <v>0</v>
      </c>
      <c r="F158" s="37">
        <f t="shared" si="55"/>
        <v>0</v>
      </c>
      <c r="G158" s="42">
        <f t="shared" si="55"/>
        <v>0</v>
      </c>
      <c r="H158" s="42">
        <f t="shared" si="55"/>
        <v>0</v>
      </c>
      <c r="I158" s="42">
        <f t="shared" si="55"/>
        <v>0</v>
      </c>
      <c r="J158" s="42">
        <f t="shared" si="55"/>
        <v>0</v>
      </c>
      <c r="K158" s="42">
        <f t="shared" si="55"/>
        <v>0</v>
      </c>
      <c r="L158" s="42">
        <f t="shared" si="55"/>
        <v>0</v>
      </c>
      <c r="M158" s="42">
        <f t="shared" si="55"/>
        <v>0</v>
      </c>
      <c r="N158" s="42">
        <f t="shared" si="55"/>
        <v>0</v>
      </c>
      <c r="O158" s="42">
        <f t="shared" si="55"/>
        <v>0</v>
      </c>
      <c r="P158" s="42">
        <f t="shared" si="55"/>
        <v>0</v>
      </c>
      <c r="Q158" s="38">
        <f t="shared" si="55"/>
        <v>0</v>
      </c>
      <c r="R158" s="786" t="str">
        <f t="shared" si="61"/>
        <v>OK</v>
      </c>
    </row>
    <row r="159" spans="1:18" s="289" customFormat="1" ht="13.8" x14ac:dyDescent="0.25">
      <c r="A159" s="83" t="s">
        <v>409</v>
      </c>
      <c r="B159" s="782">
        <f t="shared" si="59"/>
        <v>0</v>
      </c>
      <c r="C159" s="783">
        <f t="shared" si="60"/>
        <v>0</v>
      </c>
      <c r="D159" s="49"/>
      <c r="E159" s="785">
        <f>SUMIF(F$2:Q$2,"&lt;="&amp;ReportDate,Categories!F159:Q159)</f>
        <v>0</v>
      </c>
      <c r="F159" s="37">
        <f t="shared" ref="F159:Q177" si="62">$D159/12</f>
        <v>0</v>
      </c>
      <c r="G159" s="42">
        <f t="shared" si="62"/>
        <v>0</v>
      </c>
      <c r="H159" s="42">
        <f t="shared" si="62"/>
        <v>0</v>
      </c>
      <c r="I159" s="42">
        <f t="shared" si="62"/>
        <v>0</v>
      </c>
      <c r="J159" s="42">
        <f t="shared" si="62"/>
        <v>0</v>
      </c>
      <c r="K159" s="42">
        <f t="shared" si="62"/>
        <v>0</v>
      </c>
      <c r="L159" s="42">
        <f t="shared" si="62"/>
        <v>0</v>
      </c>
      <c r="M159" s="42">
        <f t="shared" si="62"/>
        <v>0</v>
      </c>
      <c r="N159" s="42">
        <f t="shared" si="62"/>
        <v>0</v>
      </c>
      <c r="O159" s="42">
        <f t="shared" si="62"/>
        <v>0</v>
      </c>
      <c r="P159" s="42">
        <f t="shared" si="62"/>
        <v>0</v>
      </c>
      <c r="Q159" s="38">
        <f t="shared" si="62"/>
        <v>0</v>
      </c>
      <c r="R159" s="786" t="str">
        <f t="shared" ref="R159:R177" si="63">IF(SUM(F159:Q159)=D159,"OK",SUM(F159:Q159))</f>
        <v>OK</v>
      </c>
    </row>
    <row r="160" spans="1:18" s="289" customFormat="1" ht="13.8" x14ac:dyDescent="0.25">
      <c r="A160" s="83" t="s">
        <v>409</v>
      </c>
      <c r="B160" s="782">
        <f t="shared" si="59"/>
        <v>0</v>
      </c>
      <c r="C160" s="783">
        <f t="shared" si="60"/>
        <v>0</v>
      </c>
      <c r="D160" s="49"/>
      <c r="E160" s="785">
        <f>SUMIF(F$2:Q$2,"&lt;="&amp;ReportDate,Categories!F160:Q160)</f>
        <v>0</v>
      </c>
      <c r="F160" s="37">
        <f t="shared" si="62"/>
        <v>0</v>
      </c>
      <c r="G160" s="42">
        <f t="shared" si="62"/>
        <v>0</v>
      </c>
      <c r="H160" s="42">
        <f t="shared" si="62"/>
        <v>0</v>
      </c>
      <c r="I160" s="42">
        <f t="shared" si="62"/>
        <v>0</v>
      </c>
      <c r="J160" s="42">
        <f t="shared" si="62"/>
        <v>0</v>
      </c>
      <c r="K160" s="42">
        <f t="shared" si="62"/>
        <v>0</v>
      </c>
      <c r="L160" s="42">
        <f t="shared" si="62"/>
        <v>0</v>
      </c>
      <c r="M160" s="42">
        <f t="shared" si="62"/>
        <v>0</v>
      </c>
      <c r="N160" s="42">
        <f t="shared" si="62"/>
        <v>0</v>
      </c>
      <c r="O160" s="42">
        <f t="shared" si="62"/>
        <v>0</v>
      </c>
      <c r="P160" s="42">
        <f t="shared" si="62"/>
        <v>0</v>
      </c>
      <c r="Q160" s="38">
        <f t="shared" si="62"/>
        <v>0</v>
      </c>
      <c r="R160" s="786" t="str">
        <f t="shared" si="63"/>
        <v>OK</v>
      </c>
    </row>
    <row r="161" spans="1:18" s="289" customFormat="1" ht="13.8" x14ac:dyDescent="0.25">
      <c r="A161" s="83" t="s">
        <v>409</v>
      </c>
      <c r="B161" s="782">
        <f t="shared" si="59"/>
        <v>0</v>
      </c>
      <c r="C161" s="783">
        <f t="shared" si="60"/>
        <v>0</v>
      </c>
      <c r="D161" s="49"/>
      <c r="E161" s="785">
        <f>SUMIF(F$2:Q$2,"&lt;="&amp;ReportDate,Categories!F161:Q161)</f>
        <v>0</v>
      </c>
      <c r="F161" s="37">
        <f t="shared" si="62"/>
        <v>0</v>
      </c>
      <c r="G161" s="42">
        <f t="shared" si="62"/>
        <v>0</v>
      </c>
      <c r="H161" s="42">
        <f t="shared" si="62"/>
        <v>0</v>
      </c>
      <c r="I161" s="42">
        <f t="shared" si="62"/>
        <v>0</v>
      </c>
      <c r="J161" s="42">
        <f t="shared" si="62"/>
        <v>0</v>
      </c>
      <c r="K161" s="42">
        <f t="shared" si="62"/>
        <v>0</v>
      </c>
      <c r="L161" s="42">
        <f t="shared" si="62"/>
        <v>0</v>
      </c>
      <c r="M161" s="42">
        <f t="shared" si="62"/>
        <v>0</v>
      </c>
      <c r="N161" s="42">
        <f t="shared" si="62"/>
        <v>0</v>
      </c>
      <c r="O161" s="42">
        <f t="shared" si="62"/>
        <v>0</v>
      </c>
      <c r="P161" s="42">
        <f t="shared" si="62"/>
        <v>0</v>
      </c>
      <c r="Q161" s="38">
        <f t="shared" si="62"/>
        <v>0</v>
      </c>
      <c r="R161" s="786" t="str">
        <f t="shared" si="63"/>
        <v>OK</v>
      </c>
    </row>
    <row r="162" spans="1:18" s="289" customFormat="1" ht="13.8" x14ac:dyDescent="0.25">
      <c r="A162" s="83" t="s">
        <v>409</v>
      </c>
      <c r="B162" s="782">
        <f t="shared" si="59"/>
        <v>0</v>
      </c>
      <c r="C162" s="783">
        <f t="shared" si="60"/>
        <v>0</v>
      </c>
      <c r="D162" s="49"/>
      <c r="E162" s="785">
        <f>SUMIF(F$2:Q$2,"&lt;="&amp;ReportDate,Categories!F162:Q162)</f>
        <v>0</v>
      </c>
      <c r="F162" s="37">
        <f t="shared" si="62"/>
        <v>0</v>
      </c>
      <c r="G162" s="42">
        <f t="shared" si="62"/>
        <v>0</v>
      </c>
      <c r="H162" s="42">
        <f t="shared" si="62"/>
        <v>0</v>
      </c>
      <c r="I162" s="42">
        <f t="shared" si="62"/>
        <v>0</v>
      </c>
      <c r="J162" s="42">
        <f t="shared" si="62"/>
        <v>0</v>
      </c>
      <c r="K162" s="42">
        <f t="shared" si="62"/>
        <v>0</v>
      </c>
      <c r="L162" s="42">
        <f t="shared" si="62"/>
        <v>0</v>
      </c>
      <c r="M162" s="42">
        <f t="shared" si="62"/>
        <v>0</v>
      </c>
      <c r="N162" s="42">
        <f t="shared" si="62"/>
        <v>0</v>
      </c>
      <c r="O162" s="42">
        <f t="shared" si="62"/>
        <v>0</v>
      </c>
      <c r="P162" s="42">
        <f t="shared" si="62"/>
        <v>0</v>
      </c>
      <c r="Q162" s="38">
        <f t="shared" si="62"/>
        <v>0</v>
      </c>
      <c r="R162" s="786" t="str">
        <f t="shared" si="63"/>
        <v>OK</v>
      </c>
    </row>
    <row r="163" spans="1:18" s="289" customFormat="1" ht="13.8" x14ac:dyDescent="0.25">
      <c r="A163" s="83" t="s">
        <v>409</v>
      </c>
      <c r="B163" s="782">
        <f t="shared" si="59"/>
        <v>0</v>
      </c>
      <c r="C163" s="783">
        <f t="shared" si="60"/>
        <v>0</v>
      </c>
      <c r="D163" s="49"/>
      <c r="E163" s="785">
        <f>SUMIF(F$2:Q$2,"&lt;="&amp;ReportDate,Categories!F163:Q163)</f>
        <v>0</v>
      </c>
      <c r="F163" s="37">
        <f t="shared" si="62"/>
        <v>0</v>
      </c>
      <c r="G163" s="42">
        <f t="shared" si="62"/>
        <v>0</v>
      </c>
      <c r="H163" s="42">
        <f t="shared" si="62"/>
        <v>0</v>
      </c>
      <c r="I163" s="42">
        <f t="shared" si="62"/>
        <v>0</v>
      </c>
      <c r="J163" s="42">
        <f t="shared" si="62"/>
        <v>0</v>
      </c>
      <c r="K163" s="42">
        <f t="shared" si="62"/>
        <v>0</v>
      </c>
      <c r="L163" s="42">
        <f t="shared" si="62"/>
        <v>0</v>
      </c>
      <c r="M163" s="42">
        <f t="shared" si="62"/>
        <v>0</v>
      </c>
      <c r="N163" s="42">
        <f t="shared" si="62"/>
        <v>0</v>
      </c>
      <c r="O163" s="42">
        <f t="shared" si="62"/>
        <v>0</v>
      </c>
      <c r="P163" s="42">
        <f t="shared" si="62"/>
        <v>0</v>
      </c>
      <c r="Q163" s="38">
        <f t="shared" si="62"/>
        <v>0</v>
      </c>
      <c r="R163" s="786" t="str">
        <f t="shared" si="63"/>
        <v>OK</v>
      </c>
    </row>
    <row r="164" spans="1:18" s="289" customFormat="1" ht="13.8" x14ac:dyDescent="0.25">
      <c r="A164" s="83" t="s">
        <v>409</v>
      </c>
      <c r="B164" s="782">
        <f t="shared" si="59"/>
        <v>0</v>
      </c>
      <c r="C164" s="783">
        <f t="shared" si="60"/>
        <v>0</v>
      </c>
      <c r="D164" s="49"/>
      <c r="E164" s="785">
        <f>SUMIF(F$2:Q$2,"&lt;="&amp;ReportDate,Categories!F164:Q164)</f>
        <v>0</v>
      </c>
      <c r="F164" s="37">
        <f t="shared" si="62"/>
        <v>0</v>
      </c>
      <c r="G164" s="42">
        <f t="shared" si="62"/>
        <v>0</v>
      </c>
      <c r="H164" s="42">
        <f t="shared" si="62"/>
        <v>0</v>
      </c>
      <c r="I164" s="42">
        <f t="shared" si="62"/>
        <v>0</v>
      </c>
      <c r="J164" s="42">
        <f t="shared" si="62"/>
        <v>0</v>
      </c>
      <c r="K164" s="42">
        <f t="shared" si="62"/>
        <v>0</v>
      </c>
      <c r="L164" s="42">
        <f t="shared" si="62"/>
        <v>0</v>
      </c>
      <c r="M164" s="42">
        <f t="shared" si="62"/>
        <v>0</v>
      </c>
      <c r="N164" s="42">
        <f t="shared" si="62"/>
        <v>0</v>
      </c>
      <c r="O164" s="42">
        <f t="shared" si="62"/>
        <v>0</v>
      </c>
      <c r="P164" s="42">
        <f t="shared" si="62"/>
        <v>0</v>
      </c>
      <c r="Q164" s="38">
        <f t="shared" si="62"/>
        <v>0</v>
      </c>
      <c r="R164" s="786" t="str">
        <f t="shared" si="63"/>
        <v>OK</v>
      </c>
    </row>
    <row r="165" spans="1:18" s="289" customFormat="1" ht="13.8" x14ac:dyDescent="0.25">
      <c r="A165" s="83" t="s">
        <v>409</v>
      </c>
      <c r="B165" s="782">
        <f t="shared" si="59"/>
        <v>0</v>
      </c>
      <c r="C165" s="783">
        <f t="shared" si="60"/>
        <v>0</v>
      </c>
      <c r="D165" s="49"/>
      <c r="E165" s="785">
        <f>SUMIF(F$2:Q$2,"&lt;="&amp;ReportDate,Categories!F165:Q165)</f>
        <v>0</v>
      </c>
      <c r="F165" s="37">
        <f t="shared" si="62"/>
        <v>0</v>
      </c>
      <c r="G165" s="42">
        <f t="shared" si="62"/>
        <v>0</v>
      </c>
      <c r="H165" s="42">
        <f t="shared" si="62"/>
        <v>0</v>
      </c>
      <c r="I165" s="42">
        <f t="shared" si="62"/>
        <v>0</v>
      </c>
      <c r="J165" s="42">
        <f t="shared" si="62"/>
        <v>0</v>
      </c>
      <c r="K165" s="42">
        <f t="shared" si="62"/>
        <v>0</v>
      </c>
      <c r="L165" s="42">
        <f t="shared" si="62"/>
        <v>0</v>
      </c>
      <c r="M165" s="42">
        <f t="shared" si="62"/>
        <v>0</v>
      </c>
      <c r="N165" s="42">
        <f t="shared" si="62"/>
        <v>0</v>
      </c>
      <c r="O165" s="42">
        <f t="shared" si="62"/>
        <v>0</v>
      </c>
      <c r="P165" s="42">
        <f t="shared" si="62"/>
        <v>0</v>
      </c>
      <c r="Q165" s="38">
        <f t="shared" si="62"/>
        <v>0</v>
      </c>
      <c r="R165" s="786" t="str">
        <f t="shared" si="63"/>
        <v>OK</v>
      </c>
    </row>
    <row r="166" spans="1:18" s="289" customFormat="1" ht="13.8" x14ac:dyDescent="0.25">
      <c r="A166" s="83" t="s">
        <v>409</v>
      </c>
      <c r="B166" s="782">
        <f t="shared" si="59"/>
        <v>0</v>
      </c>
      <c r="C166" s="783">
        <f t="shared" si="60"/>
        <v>0</v>
      </c>
      <c r="D166" s="49"/>
      <c r="E166" s="785">
        <f>SUMIF(F$2:Q$2,"&lt;="&amp;ReportDate,Categories!F166:Q166)</f>
        <v>0</v>
      </c>
      <c r="F166" s="37">
        <f t="shared" si="62"/>
        <v>0</v>
      </c>
      <c r="G166" s="42">
        <f t="shared" si="62"/>
        <v>0</v>
      </c>
      <c r="H166" s="42">
        <f t="shared" si="62"/>
        <v>0</v>
      </c>
      <c r="I166" s="42">
        <f t="shared" si="62"/>
        <v>0</v>
      </c>
      <c r="J166" s="42">
        <f t="shared" si="62"/>
        <v>0</v>
      </c>
      <c r="K166" s="42">
        <f t="shared" si="62"/>
        <v>0</v>
      </c>
      <c r="L166" s="42">
        <f t="shared" si="62"/>
        <v>0</v>
      </c>
      <c r="M166" s="42">
        <f t="shared" si="62"/>
        <v>0</v>
      </c>
      <c r="N166" s="42">
        <f t="shared" si="62"/>
        <v>0</v>
      </c>
      <c r="O166" s="42">
        <f t="shared" si="62"/>
        <v>0</v>
      </c>
      <c r="P166" s="42">
        <f t="shared" si="62"/>
        <v>0</v>
      </c>
      <c r="Q166" s="38">
        <f t="shared" si="62"/>
        <v>0</v>
      </c>
      <c r="R166" s="786" t="str">
        <f t="shared" si="63"/>
        <v>OK</v>
      </c>
    </row>
    <row r="167" spans="1:18" s="289" customFormat="1" ht="13.8" x14ac:dyDescent="0.25">
      <c r="A167" s="83" t="s">
        <v>409</v>
      </c>
      <c r="B167" s="782">
        <f t="shared" si="59"/>
        <v>0</v>
      </c>
      <c r="C167" s="783">
        <f t="shared" si="60"/>
        <v>0</v>
      </c>
      <c r="D167" s="49"/>
      <c r="E167" s="785">
        <f>SUMIF(F$2:Q$2,"&lt;="&amp;ReportDate,Categories!F167:Q167)</f>
        <v>0</v>
      </c>
      <c r="F167" s="37">
        <f t="shared" si="62"/>
        <v>0</v>
      </c>
      <c r="G167" s="42">
        <f t="shared" si="62"/>
        <v>0</v>
      </c>
      <c r="H167" s="42">
        <f t="shared" si="62"/>
        <v>0</v>
      </c>
      <c r="I167" s="42">
        <f t="shared" si="62"/>
        <v>0</v>
      </c>
      <c r="J167" s="42">
        <f t="shared" si="62"/>
        <v>0</v>
      </c>
      <c r="K167" s="42">
        <f t="shared" si="62"/>
        <v>0</v>
      </c>
      <c r="L167" s="42">
        <f t="shared" si="62"/>
        <v>0</v>
      </c>
      <c r="M167" s="42">
        <f t="shared" si="62"/>
        <v>0</v>
      </c>
      <c r="N167" s="42">
        <f t="shared" si="62"/>
        <v>0</v>
      </c>
      <c r="O167" s="42">
        <f t="shared" si="62"/>
        <v>0</v>
      </c>
      <c r="P167" s="42">
        <f t="shared" si="62"/>
        <v>0</v>
      </c>
      <c r="Q167" s="38">
        <f t="shared" si="62"/>
        <v>0</v>
      </c>
      <c r="R167" s="786" t="str">
        <f t="shared" si="63"/>
        <v>OK</v>
      </c>
    </row>
    <row r="168" spans="1:18" s="289" customFormat="1" ht="13.8" x14ac:dyDescent="0.25">
      <c r="A168" s="83" t="s">
        <v>409</v>
      </c>
      <c r="B168" s="782">
        <f t="shared" si="59"/>
        <v>0</v>
      </c>
      <c r="C168" s="783">
        <f t="shared" si="60"/>
        <v>0</v>
      </c>
      <c r="D168" s="49"/>
      <c r="E168" s="785">
        <f>SUMIF(F$2:Q$2,"&lt;="&amp;ReportDate,Categories!F168:Q168)</f>
        <v>0</v>
      </c>
      <c r="F168" s="37">
        <f t="shared" si="62"/>
        <v>0</v>
      </c>
      <c r="G168" s="42">
        <f t="shared" si="62"/>
        <v>0</v>
      </c>
      <c r="H168" s="42">
        <f t="shared" si="62"/>
        <v>0</v>
      </c>
      <c r="I168" s="42">
        <f t="shared" si="62"/>
        <v>0</v>
      </c>
      <c r="J168" s="42">
        <f t="shared" si="62"/>
        <v>0</v>
      </c>
      <c r="K168" s="42">
        <f t="shared" si="62"/>
        <v>0</v>
      </c>
      <c r="L168" s="42">
        <f t="shared" si="62"/>
        <v>0</v>
      </c>
      <c r="M168" s="42">
        <f t="shared" si="62"/>
        <v>0</v>
      </c>
      <c r="N168" s="42">
        <f t="shared" si="62"/>
        <v>0</v>
      </c>
      <c r="O168" s="42">
        <f t="shared" si="62"/>
        <v>0</v>
      </c>
      <c r="P168" s="42">
        <f t="shared" si="62"/>
        <v>0</v>
      </c>
      <c r="Q168" s="38">
        <f t="shared" si="62"/>
        <v>0</v>
      </c>
      <c r="R168" s="786" t="str">
        <f t="shared" si="63"/>
        <v>OK</v>
      </c>
    </row>
    <row r="169" spans="1:18" s="289" customFormat="1" ht="13.8" x14ac:dyDescent="0.25">
      <c r="A169" s="83" t="s">
        <v>409</v>
      </c>
      <c r="B169" s="782">
        <f t="shared" si="59"/>
        <v>0</v>
      </c>
      <c r="C169" s="783">
        <f t="shared" si="60"/>
        <v>0</v>
      </c>
      <c r="D169" s="49"/>
      <c r="E169" s="785">
        <f>SUMIF(F$2:Q$2,"&lt;="&amp;ReportDate,Categories!F169:Q169)</f>
        <v>0</v>
      </c>
      <c r="F169" s="37">
        <f t="shared" si="62"/>
        <v>0</v>
      </c>
      <c r="G169" s="42">
        <f t="shared" si="62"/>
        <v>0</v>
      </c>
      <c r="H169" s="42">
        <f t="shared" si="62"/>
        <v>0</v>
      </c>
      <c r="I169" s="42">
        <f t="shared" si="62"/>
        <v>0</v>
      </c>
      <c r="J169" s="42">
        <f t="shared" si="62"/>
        <v>0</v>
      </c>
      <c r="K169" s="42">
        <f t="shared" si="62"/>
        <v>0</v>
      </c>
      <c r="L169" s="42">
        <f t="shared" si="62"/>
        <v>0</v>
      </c>
      <c r="M169" s="42">
        <f t="shared" si="62"/>
        <v>0</v>
      </c>
      <c r="N169" s="42">
        <f t="shared" si="62"/>
        <v>0</v>
      </c>
      <c r="O169" s="42">
        <f t="shared" si="62"/>
        <v>0</v>
      </c>
      <c r="P169" s="42">
        <f t="shared" si="62"/>
        <v>0</v>
      </c>
      <c r="Q169" s="38">
        <f t="shared" si="62"/>
        <v>0</v>
      </c>
      <c r="R169" s="786" t="str">
        <f t="shared" si="63"/>
        <v>OK</v>
      </c>
    </row>
    <row r="170" spans="1:18" s="289" customFormat="1" ht="13.8" x14ac:dyDescent="0.25">
      <c r="A170" s="83" t="s">
        <v>409</v>
      </c>
      <c r="B170" s="782">
        <f t="shared" si="59"/>
        <v>0</v>
      </c>
      <c r="C170" s="783">
        <f t="shared" si="60"/>
        <v>0</v>
      </c>
      <c r="D170" s="49"/>
      <c r="E170" s="785">
        <f>SUMIF(F$2:Q$2,"&lt;="&amp;ReportDate,Categories!F170:Q170)</f>
        <v>0</v>
      </c>
      <c r="F170" s="37">
        <f t="shared" si="62"/>
        <v>0</v>
      </c>
      <c r="G170" s="42">
        <f t="shared" si="62"/>
        <v>0</v>
      </c>
      <c r="H170" s="42">
        <f t="shared" si="62"/>
        <v>0</v>
      </c>
      <c r="I170" s="42">
        <f t="shared" si="62"/>
        <v>0</v>
      </c>
      <c r="J170" s="42">
        <f t="shared" si="62"/>
        <v>0</v>
      </c>
      <c r="K170" s="42">
        <f t="shared" si="62"/>
        <v>0</v>
      </c>
      <c r="L170" s="42">
        <f t="shared" si="62"/>
        <v>0</v>
      </c>
      <c r="M170" s="42">
        <f t="shared" si="62"/>
        <v>0</v>
      </c>
      <c r="N170" s="42">
        <f t="shared" si="62"/>
        <v>0</v>
      </c>
      <c r="O170" s="42">
        <f t="shared" si="62"/>
        <v>0</v>
      </c>
      <c r="P170" s="42">
        <f t="shared" si="62"/>
        <v>0</v>
      </c>
      <c r="Q170" s="38">
        <f t="shared" si="62"/>
        <v>0</v>
      </c>
      <c r="R170" s="786" t="str">
        <f t="shared" si="63"/>
        <v>OK</v>
      </c>
    </row>
    <row r="171" spans="1:18" s="289" customFormat="1" ht="13.8" x14ac:dyDescent="0.25">
      <c r="A171" s="83" t="s">
        <v>409</v>
      </c>
      <c r="B171" s="782">
        <f t="shared" si="59"/>
        <v>0</v>
      </c>
      <c r="C171" s="783">
        <f t="shared" si="60"/>
        <v>0</v>
      </c>
      <c r="D171" s="49"/>
      <c r="E171" s="785">
        <f>SUMIF(F$2:Q$2,"&lt;="&amp;ReportDate,Categories!F171:Q171)</f>
        <v>0</v>
      </c>
      <c r="F171" s="37">
        <f t="shared" si="62"/>
        <v>0</v>
      </c>
      <c r="G171" s="42">
        <f t="shared" si="62"/>
        <v>0</v>
      </c>
      <c r="H171" s="42">
        <f t="shared" si="62"/>
        <v>0</v>
      </c>
      <c r="I171" s="42">
        <f t="shared" si="62"/>
        <v>0</v>
      </c>
      <c r="J171" s="42">
        <f t="shared" si="62"/>
        <v>0</v>
      </c>
      <c r="K171" s="42">
        <f t="shared" si="62"/>
        <v>0</v>
      </c>
      <c r="L171" s="42">
        <f t="shared" si="62"/>
        <v>0</v>
      </c>
      <c r="M171" s="42">
        <f t="shared" si="62"/>
        <v>0</v>
      </c>
      <c r="N171" s="42">
        <f t="shared" si="62"/>
        <v>0</v>
      </c>
      <c r="O171" s="42">
        <f t="shared" si="62"/>
        <v>0</v>
      </c>
      <c r="P171" s="42">
        <f t="shared" si="62"/>
        <v>0</v>
      </c>
      <c r="Q171" s="38">
        <f t="shared" si="62"/>
        <v>0</v>
      </c>
      <c r="R171" s="786" t="str">
        <f t="shared" si="63"/>
        <v>OK</v>
      </c>
    </row>
    <row r="172" spans="1:18" s="289" customFormat="1" ht="13.8" x14ac:dyDescent="0.25">
      <c r="A172" s="83" t="s">
        <v>409</v>
      </c>
      <c r="B172" s="782">
        <f t="shared" si="59"/>
        <v>0</v>
      </c>
      <c r="C172" s="783">
        <f t="shared" si="60"/>
        <v>0</v>
      </c>
      <c r="D172" s="49"/>
      <c r="E172" s="785">
        <f>SUMIF(F$2:Q$2,"&lt;="&amp;ReportDate,Categories!F172:Q172)</f>
        <v>0</v>
      </c>
      <c r="F172" s="37">
        <f t="shared" si="62"/>
        <v>0</v>
      </c>
      <c r="G172" s="42">
        <f t="shared" si="62"/>
        <v>0</v>
      </c>
      <c r="H172" s="42">
        <f t="shared" si="62"/>
        <v>0</v>
      </c>
      <c r="I172" s="42">
        <f t="shared" si="62"/>
        <v>0</v>
      </c>
      <c r="J172" s="42">
        <f t="shared" si="62"/>
        <v>0</v>
      </c>
      <c r="K172" s="42">
        <f t="shared" si="62"/>
        <v>0</v>
      </c>
      <c r="L172" s="42">
        <f t="shared" si="62"/>
        <v>0</v>
      </c>
      <c r="M172" s="42">
        <f t="shared" si="62"/>
        <v>0</v>
      </c>
      <c r="N172" s="42">
        <f t="shared" si="62"/>
        <v>0</v>
      </c>
      <c r="O172" s="42">
        <f t="shared" si="62"/>
        <v>0</v>
      </c>
      <c r="P172" s="42">
        <f t="shared" si="62"/>
        <v>0</v>
      </c>
      <c r="Q172" s="38">
        <f t="shared" si="62"/>
        <v>0</v>
      </c>
      <c r="R172" s="786" t="str">
        <f t="shared" si="63"/>
        <v>OK</v>
      </c>
    </row>
    <row r="173" spans="1:18" s="289" customFormat="1" ht="13.8" x14ac:dyDescent="0.25">
      <c r="A173" s="83" t="s">
        <v>409</v>
      </c>
      <c r="B173" s="782">
        <f t="shared" si="59"/>
        <v>0</v>
      </c>
      <c r="C173" s="783">
        <f t="shared" si="60"/>
        <v>0</v>
      </c>
      <c r="D173" s="49"/>
      <c r="E173" s="785">
        <f>SUMIF(F$2:Q$2,"&lt;="&amp;ReportDate,Categories!F173:Q173)</f>
        <v>0</v>
      </c>
      <c r="F173" s="37">
        <f t="shared" si="62"/>
        <v>0</v>
      </c>
      <c r="G173" s="42">
        <f t="shared" si="62"/>
        <v>0</v>
      </c>
      <c r="H173" s="42">
        <f t="shared" si="62"/>
        <v>0</v>
      </c>
      <c r="I173" s="42">
        <f t="shared" si="62"/>
        <v>0</v>
      </c>
      <c r="J173" s="42">
        <f t="shared" si="62"/>
        <v>0</v>
      </c>
      <c r="K173" s="42">
        <f t="shared" si="62"/>
        <v>0</v>
      </c>
      <c r="L173" s="42">
        <f t="shared" si="62"/>
        <v>0</v>
      </c>
      <c r="M173" s="42">
        <f t="shared" si="62"/>
        <v>0</v>
      </c>
      <c r="N173" s="42">
        <f t="shared" si="62"/>
        <v>0</v>
      </c>
      <c r="O173" s="42">
        <f t="shared" si="62"/>
        <v>0</v>
      </c>
      <c r="P173" s="42">
        <f t="shared" si="62"/>
        <v>0</v>
      </c>
      <c r="Q173" s="38">
        <f t="shared" si="62"/>
        <v>0</v>
      </c>
      <c r="R173" s="786" t="str">
        <f t="shared" si="63"/>
        <v>OK</v>
      </c>
    </row>
    <row r="174" spans="1:18" s="289" customFormat="1" ht="13.8" x14ac:dyDescent="0.25">
      <c r="A174" s="83" t="s">
        <v>409</v>
      </c>
      <c r="B174" s="782">
        <f t="shared" si="59"/>
        <v>0</v>
      </c>
      <c r="C174" s="783">
        <f t="shared" si="60"/>
        <v>0</v>
      </c>
      <c r="D174" s="49"/>
      <c r="E174" s="785">
        <f>SUMIF(F$2:Q$2,"&lt;="&amp;ReportDate,Categories!F174:Q174)</f>
        <v>0</v>
      </c>
      <c r="F174" s="37">
        <f t="shared" si="62"/>
        <v>0</v>
      </c>
      <c r="G174" s="42">
        <f t="shared" si="62"/>
        <v>0</v>
      </c>
      <c r="H174" s="42">
        <f t="shared" si="62"/>
        <v>0</v>
      </c>
      <c r="I174" s="42">
        <f t="shared" si="62"/>
        <v>0</v>
      </c>
      <c r="J174" s="42">
        <f t="shared" si="62"/>
        <v>0</v>
      </c>
      <c r="K174" s="42">
        <f t="shared" si="62"/>
        <v>0</v>
      </c>
      <c r="L174" s="42">
        <f t="shared" si="62"/>
        <v>0</v>
      </c>
      <c r="M174" s="42">
        <f t="shared" si="62"/>
        <v>0</v>
      </c>
      <c r="N174" s="42">
        <f t="shared" si="62"/>
        <v>0</v>
      </c>
      <c r="O174" s="42">
        <f t="shared" si="62"/>
        <v>0</v>
      </c>
      <c r="P174" s="42">
        <f t="shared" si="62"/>
        <v>0</v>
      </c>
      <c r="Q174" s="38">
        <f t="shared" si="62"/>
        <v>0</v>
      </c>
      <c r="R174" s="786" t="str">
        <f t="shared" si="63"/>
        <v>OK</v>
      </c>
    </row>
    <row r="175" spans="1:18" s="289" customFormat="1" ht="13.8" x14ac:dyDescent="0.25">
      <c r="A175" s="83" t="s">
        <v>409</v>
      </c>
      <c r="B175" s="782">
        <f t="shared" si="59"/>
        <v>0</v>
      </c>
      <c r="C175" s="783">
        <f t="shared" si="60"/>
        <v>0</v>
      </c>
      <c r="D175" s="49"/>
      <c r="E175" s="785">
        <f>SUMIF(F$2:Q$2,"&lt;="&amp;ReportDate,Categories!F175:Q175)</f>
        <v>0</v>
      </c>
      <c r="F175" s="37">
        <f t="shared" si="62"/>
        <v>0</v>
      </c>
      <c r="G175" s="42">
        <f t="shared" si="62"/>
        <v>0</v>
      </c>
      <c r="H175" s="42">
        <f t="shared" si="62"/>
        <v>0</v>
      </c>
      <c r="I175" s="42">
        <f t="shared" si="62"/>
        <v>0</v>
      </c>
      <c r="J175" s="42">
        <f t="shared" si="62"/>
        <v>0</v>
      </c>
      <c r="K175" s="42">
        <f t="shared" si="62"/>
        <v>0</v>
      </c>
      <c r="L175" s="42">
        <f t="shared" si="62"/>
        <v>0</v>
      </c>
      <c r="M175" s="42">
        <f t="shared" si="62"/>
        <v>0</v>
      </c>
      <c r="N175" s="42">
        <f t="shared" si="62"/>
        <v>0</v>
      </c>
      <c r="O175" s="42">
        <f t="shared" si="62"/>
        <v>0</v>
      </c>
      <c r="P175" s="42">
        <f t="shared" si="62"/>
        <v>0</v>
      </c>
      <c r="Q175" s="38">
        <f t="shared" si="62"/>
        <v>0</v>
      </c>
      <c r="R175" s="786" t="str">
        <f t="shared" si="63"/>
        <v>OK</v>
      </c>
    </row>
    <row r="176" spans="1:18" s="289" customFormat="1" ht="13.8" x14ac:dyDescent="0.25">
      <c r="A176" s="83" t="s">
        <v>409</v>
      </c>
      <c r="B176" s="782">
        <f t="shared" si="59"/>
        <v>0</v>
      </c>
      <c r="C176" s="783">
        <f t="shared" si="60"/>
        <v>0</v>
      </c>
      <c r="D176" s="49"/>
      <c r="E176" s="785">
        <f>SUMIF(F$2:Q$2,"&lt;="&amp;ReportDate,Categories!F176:Q176)</f>
        <v>0</v>
      </c>
      <c r="F176" s="37">
        <f t="shared" si="62"/>
        <v>0</v>
      </c>
      <c r="G176" s="42">
        <f t="shared" si="62"/>
        <v>0</v>
      </c>
      <c r="H176" s="42">
        <f t="shared" si="62"/>
        <v>0</v>
      </c>
      <c r="I176" s="42">
        <f t="shared" si="62"/>
        <v>0</v>
      </c>
      <c r="J176" s="42">
        <f t="shared" si="62"/>
        <v>0</v>
      </c>
      <c r="K176" s="42">
        <f t="shared" si="62"/>
        <v>0</v>
      </c>
      <c r="L176" s="42">
        <f t="shared" si="62"/>
        <v>0</v>
      </c>
      <c r="M176" s="42">
        <f t="shared" si="62"/>
        <v>0</v>
      </c>
      <c r="N176" s="42">
        <f t="shared" si="62"/>
        <v>0</v>
      </c>
      <c r="O176" s="42">
        <f t="shared" si="62"/>
        <v>0</v>
      </c>
      <c r="P176" s="42">
        <f t="shared" si="62"/>
        <v>0</v>
      </c>
      <c r="Q176" s="38">
        <f t="shared" si="62"/>
        <v>0</v>
      </c>
      <c r="R176" s="786" t="str">
        <f t="shared" si="63"/>
        <v>OK</v>
      </c>
    </row>
    <row r="177" spans="1:20" s="289" customFormat="1" ht="13.8" x14ac:dyDescent="0.25">
      <c r="A177" s="83" t="s">
        <v>409</v>
      </c>
      <c r="B177" s="782">
        <f t="shared" si="59"/>
        <v>0</v>
      </c>
      <c r="C177" s="783">
        <f t="shared" si="60"/>
        <v>0</v>
      </c>
      <c r="D177" s="49"/>
      <c r="E177" s="785">
        <f>SUMIF(F$2:Q$2,"&lt;="&amp;ReportDate,Categories!F177:Q177)</f>
        <v>0</v>
      </c>
      <c r="F177" s="37">
        <f t="shared" si="62"/>
        <v>0</v>
      </c>
      <c r="G177" s="42">
        <f t="shared" si="62"/>
        <v>0</v>
      </c>
      <c r="H177" s="42">
        <f t="shared" si="62"/>
        <v>0</v>
      </c>
      <c r="I177" s="42">
        <f t="shared" si="62"/>
        <v>0</v>
      </c>
      <c r="J177" s="42">
        <f t="shared" si="62"/>
        <v>0</v>
      </c>
      <c r="K177" s="42">
        <f t="shared" si="62"/>
        <v>0</v>
      </c>
      <c r="L177" s="42">
        <f t="shared" si="62"/>
        <v>0</v>
      </c>
      <c r="M177" s="42">
        <f t="shared" si="62"/>
        <v>0</v>
      </c>
      <c r="N177" s="42">
        <f t="shared" si="62"/>
        <v>0</v>
      </c>
      <c r="O177" s="42">
        <f t="shared" si="62"/>
        <v>0</v>
      </c>
      <c r="P177" s="42">
        <f t="shared" si="62"/>
        <v>0</v>
      </c>
      <c r="Q177" s="38">
        <f t="shared" si="62"/>
        <v>0</v>
      </c>
      <c r="R177" s="786" t="str">
        <f t="shared" si="63"/>
        <v>OK</v>
      </c>
    </row>
    <row r="178" spans="1:20" s="289" customFormat="1" ht="13.8" x14ac:dyDescent="0.25">
      <c r="A178" s="83" t="s">
        <v>330</v>
      </c>
      <c r="B178" s="782">
        <f t="shared" si="59"/>
        <v>0</v>
      </c>
      <c r="C178" s="783">
        <f t="shared" si="60"/>
        <v>0</v>
      </c>
      <c r="D178" s="49"/>
      <c r="E178" s="785">
        <f>SUMIF(F$2:Q$2,"&lt;="&amp;ReportDate,Categories!F178:Q178)</f>
        <v>0</v>
      </c>
      <c r="F178" s="37">
        <f t="shared" ref="F178:Q179" si="64">$D178/12</f>
        <v>0</v>
      </c>
      <c r="G178" s="42">
        <f t="shared" si="64"/>
        <v>0</v>
      </c>
      <c r="H178" s="42">
        <f t="shared" si="64"/>
        <v>0</v>
      </c>
      <c r="I178" s="42">
        <f t="shared" si="64"/>
        <v>0</v>
      </c>
      <c r="J178" s="42">
        <f t="shared" si="64"/>
        <v>0</v>
      </c>
      <c r="K178" s="42">
        <f t="shared" si="64"/>
        <v>0</v>
      </c>
      <c r="L178" s="42">
        <f t="shared" si="64"/>
        <v>0</v>
      </c>
      <c r="M178" s="42">
        <f t="shared" si="64"/>
        <v>0</v>
      </c>
      <c r="N178" s="42">
        <f t="shared" si="64"/>
        <v>0</v>
      </c>
      <c r="O178" s="42">
        <f t="shared" si="64"/>
        <v>0</v>
      </c>
      <c r="P178" s="42">
        <f t="shared" si="64"/>
        <v>0</v>
      </c>
      <c r="Q178" s="38">
        <f t="shared" si="64"/>
        <v>0</v>
      </c>
      <c r="R178" s="786" t="str">
        <f t="shared" si="61"/>
        <v>OK</v>
      </c>
    </row>
    <row r="179" spans="1:20" s="289" customFormat="1" ht="14.4" thickBot="1" x14ac:dyDescent="0.3">
      <c r="A179" s="54" t="s">
        <v>381</v>
      </c>
      <c r="B179" s="782">
        <f t="shared" si="59"/>
        <v>0</v>
      </c>
      <c r="C179" s="783">
        <f t="shared" si="60"/>
        <v>0</v>
      </c>
      <c r="D179" s="49"/>
      <c r="E179" s="785">
        <f>SUMIF(F$2:Q$2,"&lt;="&amp;ReportDate,Categories!F179:Q179)</f>
        <v>0</v>
      </c>
      <c r="F179" s="37">
        <f t="shared" si="64"/>
        <v>0</v>
      </c>
      <c r="G179" s="42">
        <f t="shared" si="64"/>
        <v>0</v>
      </c>
      <c r="H179" s="42">
        <f t="shared" si="64"/>
        <v>0</v>
      </c>
      <c r="I179" s="42">
        <f t="shared" si="64"/>
        <v>0</v>
      </c>
      <c r="J179" s="42">
        <f t="shared" si="64"/>
        <v>0</v>
      </c>
      <c r="K179" s="42">
        <f t="shared" si="64"/>
        <v>0</v>
      </c>
      <c r="L179" s="42">
        <f t="shared" si="64"/>
        <v>0</v>
      </c>
      <c r="M179" s="42">
        <f t="shared" si="64"/>
        <v>0</v>
      </c>
      <c r="N179" s="42">
        <f t="shared" si="64"/>
        <v>0</v>
      </c>
      <c r="O179" s="42">
        <f t="shared" si="64"/>
        <v>0</v>
      </c>
      <c r="P179" s="42">
        <f t="shared" si="64"/>
        <v>0</v>
      </c>
      <c r="Q179" s="38">
        <f t="shared" si="64"/>
        <v>0</v>
      </c>
      <c r="R179" s="786" t="str">
        <f t="shared" si="61"/>
        <v>OK</v>
      </c>
    </row>
    <row r="180" spans="1:20" s="383" customFormat="1" ht="13.8" x14ac:dyDescent="0.25">
      <c r="A180" s="52" t="s">
        <v>385</v>
      </c>
      <c r="B180" s="804"/>
      <c r="C180" s="805"/>
      <c r="D180" s="70"/>
      <c r="E180" s="806"/>
      <c r="F180" s="59"/>
      <c r="G180" s="60"/>
      <c r="H180" s="60"/>
      <c r="I180" s="60"/>
      <c r="J180" s="60"/>
      <c r="K180" s="60"/>
      <c r="L180" s="60"/>
      <c r="M180" s="60"/>
      <c r="N180" s="60"/>
      <c r="O180" s="60"/>
      <c r="P180" s="60"/>
      <c r="Q180" s="61"/>
      <c r="R180" s="795"/>
    </row>
    <row r="181" spans="1:20" s="774" customFormat="1" ht="15.6" x14ac:dyDescent="0.3">
      <c r="A181" s="83" t="s">
        <v>410</v>
      </c>
      <c r="B181" s="782">
        <f t="shared" ref="B181:B186" si="65">SUMIFS(Acc1Amnt,Acc1Catgs,$A181,Acc1Rcd,"&lt;="&amp;ReportMth)+SUMIFS(Acc2Amnt,Acc2Catgs,$A181,Acc2Rcd,"&lt;="&amp;ReportMth)+SUMIFS(Acc3Amnt,Acc3Catgs,$A181,Acc3Rcd,"&lt;="&amp;ReportMth)+SUMIFS(Acc4Amnt,Acc4Catgs,$A181,Acc4Rcd,"&lt;="&amp;ReportMth)</f>
        <v>0</v>
      </c>
      <c r="C181" s="783">
        <f t="shared" ref="C181:C186" si="66">SUMIFS(Acc1Amnt,Acc1Catgs,$A181,Acc1Date,"&gt;="&amp;FYSDate,Acc1Date,"&lt;="&amp;ReportDate)+SUMIFS(Acc2Amnt,Acc2Catgs,$A181,Acc2Date,"&gt;="&amp;FYSDate,Acc2Date,"&lt;="&amp;ReportDate)+SUMIFS(Acc3Amnt,Acc3Catgs,$A181,Acc3Date,"&gt;="&amp;FYSDate,Acc3Date,"&lt;="&amp;ReportDate)+SUMIFS(Acc4Amnt,Acc4Catgs,$A181,Acc4Date,"&gt;="&amp;FYSDate,Acc4Date,"&lt;="&amp;ReportDate)</f>
        <v>0</v>
      </c>
      <c r="D181" s="49"/>
      <c r="E181" s="785">
        <f>SUMIF(F$2:Q$2,"&lt;="&amp;ReportDate,Categories!F181:Q181)</f>
        <v>0</v>
      </c>
      <c r="F181" s="37">
        <f t="shared" ref="F181:Q184" si="67">$D181/12</f>
        <v>0</v>
      </c>
      <c r="G181" s="42">
        <f t="shared" si="67"/>
        <v>0</v>
      </c>
      <c r="H181" s="42">
        <f t="shared" si="67"/>
        <v>0</v>
      </c>
      <c r="I181" s="42">
        <f t="shared" si="67"/>
        <v>0</v>
      </c>
      <c r="J181" s="42">
        <f t="shared" si="67"/>
        <v>0</v>
      </c>
      <c r="K181" s="42">
        <f t="shared" si="67"/>
        <v>0</v>
      </c>
      <c r="L181" s="42">
        <f t="shared" si="67"/>
        <v>0</v>
      </c>
      <c r="M181" s="42">
        <f t="shared" si="67"/>
        <v>0</v>
      </c>
      <c r="N181" s="42">
        <f t="shared" si="67"/>
        <v>0</v>
      </c>
      <c r="O181" s="42">
        <f t="shared" si="67"/>
        <v>0</v>
      </c>
      <c r="P181" s="42">
        <f t="shared" si="67"/>
        <v>0</v>
      </c>
      <c r="Q181" s="38">
        <f t="shared" si="67"/>
        <v>0</v>
      </c>
      <c r="R181" s="786" t="str">
        <f t="shared" ref="R181:R186" si="68">IF(SUM(F181:Q181)=D181,"OK",SUM(F181:Q181))</f>
        <v>OK</v>
      </c>
    </row>
    <row r="182" spans="1:20" s="774" customFormat="1" ht="15.6" x14ac:dyDescent="0.3">
      <c r="A182" s="83" t="s">
        <v>410</v>
      </c>
      <c r="B182" s="782">
        <f t="shared" si="65"/>
        <v>0</v>
      </c>
      <c r="C182" s="783">
        <f t="shared" si="66"/>
        <v>0</v>
      </c>
      <c r="D182" s="49"/>
      <c r="E182" s="785">
        <f>SUMIF(F$2:Q$2,"&lt;="&amp;ReportDate,Categories!F182:Q182)</f>
        <v>0</v>
      </c>
      <c r="F182" s="37">
        <f t="shared" si="67"/>
        <v>0</v>
      </c>
      <c r="G182" s="42">
        <f t="shared" si="67"/>
        <v>0</v>
      </c>
      <c r="H182" s="42">
        <f t="shared" si="67"/>
        <v>0</v>
      </c>
      <c r="I182" s="42">
        <f t="shared" si="67"/>
        <v>0</v>
      </c>
      <c r="J182" s="42">
        <f t="shared" si="67"/>
        <v>0</v>
      </c>
      <c r="K182" s="42">
        <f t="shared" si="67"/>
        <v>0</v>
      </c>
      <c r="L182" s="42">
        <f t="shared" si="67"/>
        <v>0</v>
      </c>
      <c r="M182" s="42">
        <f t="shared" si="67"/>
        <v>0</v>
      </c>
      <c r="N182" s="42">
        <f t="shared" si="67"/>
        <v>0</v>
      </c>
      <c r="O182" s="42">
        <f t="shared" si="67"/>
        <v>0</v>
      </c>
      <c r="P182" s="42">
        <f t="shared" si="67"/>
        <v>0</v>
      </c>
      <c r="Q182" s="38">
        <f t="shared" si="67"/>
        <v>0</v>
      </c>
      <c r="R182" s="786" t="str">
        <f t="shared" ref="R182:R184" si="69">IF(SUM(F182:Q182)=D182,"OK",SUM(F182:Q182))</f>
        <v>OK</v>
      </c>
    </row>
    <row r="183" spans="1:20" s="774" customFormat="1" ht="15.6" x14ac:dyDescent="0.3">
      <c r="A183" s="83" t="s">
        <v>410</v>
      </c>
      <c r="B183" s="782">
        <f t="shared" si="65"/>
        <v>0</v>
      </c>
      <c r="C183" s="783">
        <f t="shared" si="66"/>
        <v>0</v>
      </c>
      <c r="D183" s="49"/>
      <c r="E183" s="785">
        <f>SUMIF(F$2:Q$2,"&lt;="&amp;ReportDate,Categories!F183:Q183)</f>
        <v>0</v>
      </c>
      <c r="F183" s="37">
        <f t="shared" si="67"/>
        <v>0</v>
      </c>
      <c r="G183" s="42">
        <f t="shared" si="67"/>
        <v>0</v>
      </c>
      <c r="H183" s="42">
        <f t="shared" si="67"/>
        <v>0</v>
      </c>
      <c r="I183" s="42">
        <f t="shared" si="67"/>
        <v>0</v>
      </c>
      <c r="J183" s="42">
        <f t="shared" si="67"/>
        <v>0</v>
      </c>
      <c r="K183" s="42">
        <f t="shared" si="67"/>
        <v>0</v>
      </c>
      <c r="L183" s="42">
        <f t="shared" si="67"/>
        <v>0</v>
      </c>
      <c r="M183" s="42">
        <f t="shared" si="67"/>
        <v>0</v>
      </c>
      <c r="N183" s="42">
        <f t="shared" si="67"/>
        <v>0</v>
      </c>
      <c r="O183" s="42">
        <f t="shared" si="67"/>
        <v>0</v>
      </c>
      <c r="P183" s="42">
        <f t="shared" si="67"/>
        <v>0</v>
      </c>
      <c r="Q183" s="38">
        <f t="shared" si="67"/>
        <v>0</v>
      </c>
      <c r="R183" s="786" t="str">
        <f t="shared" si="69"/>
        <v>OK</v>
      </c>
    </row>
    <row r="184" spans="1:20" s="774" customFormat="1" ht="15.6" x14ac:dyDescent="0.3">
      <c r="A184" s="83" t="s">
        <v>410</v>
      </c>
      <c r="B184" s="782">
        <f t="shared" si="65"/>
        <v>0</v>
      </c>
      <c r="C184" s="783">
        <f t="shared" si="66"/>
        <v>0</v>
      </c>
      <c r="D184" s="49"/>
      <c r="E184" s="785">
        <f>SUMIF(F$2:Q$2,"&lt;="&amp;ReportDate,Categories!F184:Q184)</f>
        <v>0</v>
      </c>
      <c r="F184" s="37">
        <f t="shared" si="67"/>
        <v>0</v>
      </c>
      <c r="G184" s="42">
        <f t="shared" si="67"/>
        <v>0</v>
      </c>
      <c r="H184" s="42">
        <f t="shared" si="67"/>
        <v>0</v>
      </c>
      <c r="I184" s="42">
        <f t="shared" si="67"/>
        <v>0</v>
      </c>
      <c r="J184" s="42">
        <f t="shared" si="67"/>
        <v>0</v>
      </c>
      <c r="K184" s="42">
        <f t="shared" si="67"/>
        <v>0</v>
      </c>
      <c r="L184" s="42">
        <f t="shared" si="67"/>
        <v>0</v>
      </c>
      <c r="M184" s="42">
        <f t="shared" si="67"/>
        <v>0</v>
      </c>
      <c r="N184" s="42">
        <f t="shared" si="67"/>
        <v>0</v>
      </c>
      <c r="O184" s="42">
        <f t="shared" si="67"/>
        <v>0</v>
      </c>
      <c r="P184" s="42">
        <f t="shared" si="67"/>
        <v>0</v>
      </c>
      <c r="Q184" s="38">
        <f t="shared" si="67"/>
        <v>0</v>
      </c>
      <c r="R184" s="786" t="str">
        <f t="shared" si="69"/>
        <v>OK</v>
      </c>
    </row>
    <row r="185" spans="1:20" s="774" customFormat="1" ht="15.6" x14ac:dyDescent="0.3">
      <c r="A185" s="83" t="s">
        <v>410</v>
      </c>
      <c r="B185" s="782">
        <f t="shared" si="65"/>
        <v>0</v>
      </c>
      <c r="C185" s="783">
        <f t="shared" si="66"/>
        <v>0</v>
      </c>
      <c r="D185" s="49"/>
      <c r="E185" s="785">
        <f>SUMIF(F$2:Q$2,"&lt;="&amp;ReportDate,Categories!F185:Q185)</f>
        <v>0</v>
      </c>
      <c r="F185" s="37">
        <f t="shared" ref="F185:Q186" si="70">$D185/12</f>
        <v>0</v>
      </c>
      <c r="G185" s="42">
        <f t="shared" si="70"/>
        <v>0</v>
      </c>
      <c r="H185" s="42">
        <f t="shared" si="70"/>
        <v>0</v>
      </c>
      <c r="I185" s="42">
        <f t="shared" si="70"/>
        <v>0</v>
      </c>
      <c r="J185" s="42">
        <f t="shared" si="70"/>
        <v>0</v>
      </c>
      <c r="K185" s="42">
        <f t="shared" si="70"/>
        <v>0</v>
      </c>
      <c r="L185" s="42">
        <f t="shared" si="70"/>
        <v>0</v>
      </c>
      <c r="M185" s="42">
        <f t="shared" si="70"/>
        <v>0</v>
      </c>
      <c r="N185" s="42">
        <f t="shared" si="70"/>
        <v>0</v>
      </c>
      <c r="O185" s="42">
        <f t="shared" si="70"/>
        <v>0</v>
      </c>
      <c r="P185" s="42">
        <f t="shared" si="70"/>
        <v>0</v>
      </c>
      <c r="Q185" s="38">
        <f t="shared" si="70"/>
        <v>0</v>
      </c>
      <c r="R185" s="786" t="str">
        <f t="shared" si="68"/>
        <v>OK</v>
      </c>
      <c r="T185" s="335"/>
    </row>
    <row r="186" spans="1:20" s="774" customFormat="1" ht="16.2" thickBot="1" x14ac:dyDescent="0.35">
      <c r="A186" s="54" t="s">
        <v>382</v>
      </c>
      <c r="B186" s="782">
        <f t="shared" si="65"/>
        <v>0</v>
      </c>
      <c r="C186" s="783">
        <f t="shared" si="66"/>
        <v>0</v>
      </c>
      <c r="D186" s="49"/>
      <c r="E186" s="785">
        <f>SUMIF(F$2:Q$2,"&lt;="&amp;ReportDate,Categories!F186:Q186)</f>
        <v>0</v>
      </c>
      <c r="F186" s="37">
        <f t="shared" si="70"/>
        <v>0</v>
      </c>
      <c r="G186" s="42">
        <f t="shared" si="70"/>
        <v>0</v>
      </c>
      <c r="H186" s="42">
        <f t="shared" si="70"/>
        <v>0</v>
      </c>
      <c r="I186" s="42">
        <f t="shared" si="70"/>
        <v>0</v>
      </c>
      <c r="J186" s="42">
        <f t="shared" si="70"/>
        <v>0</v>
      </c>
      <c r="K186" s="42">
        <f t="shared" si="70"/>
        <v>0</v>
      </c>
      <c r="L186" s="42">
        <f t="shared" si="70"/>
        <v>0</v>
      </c>
      <c r="M186" s="42">
        <f t="shared" si="70"/>
        <v>0</v>
      </c>
      <c r="N186" s="42">
        <f t="shared" si="70"/>
        <v>0</v>
      </c>
      <c r="O186" s="42">
        <f t="shared" si="70"/>
        <v>0</v>
      </c>
      <c r="P186" s="42">
        <f t="shared" si="70"/>
        <v>0</v>
      </c>
      <c r="Q186" s="38">
        <f t="shared" si="70"/>
        <v>0</v>
      </c>
      <c r="R186" s="786" t="str">
        <f t="shared" si="68"/>
        <v>OK</v>
      </c>
      <c r="T186" s="335"/>
    </row>
    <row r="187" spans="1:20" s="811" customFormat="1" ht="15.6" x14ac:dyDescent="0.3">
      <c r="A187" s="74" t="s">
        <v>286</v>
      </c>
      <c r="B187" s="804"/>
      <c r="C187" s="805"/>
      <c r="D187" s="70"/>
      <c r="E187" s="806"/>
      <c r="F187" s="59"/>
      <c r="G187" s="60"/>
      <c r="H187" s="60"/>
      <c r="I187" s="60"/>
      <c r="J187" s="60"/>
      <c r="K187" s="60"/>
      <c r="L187" s="60"/>
      <c r="M187" s="60"/>
      <c r="N187" s="60"/>
      <c r="O187" s="60"/>
      <c r="P187" s="60"/>
      <c r="Q187" s="61"/>
      <c r="R187" s="795"/>
      <c r="T187" s="336"/>
    </row>
    <row r="188" spans="1:20" s="774" customFormat="1" ht="15.6" x14ac:dyDescent="0.3">
      <c r="A188" s="54" t="s">
        <v>411</v>
      </c>
      <c r="B188" s="782">
        <f t="shared" ref="B188:B190" si="71">SUMIFS(Acc1Amnt,Acc1Catgs,$A188,Acc1Rcd,"&lt;="&amp;ReportMth)+SUMIFS(Acc2Amnt,Acc2Catgs,$A188,Acc2Rcd,"&lt;="&amp;ReportMth)+SUMIFS(Acc3Amnt,Acc3Catgs,$A188,Acc3Rcd,"&lt;="&amp;ReportMth)+SUMIFS(Acc4Amnt,Acc4Catgs,$A188,Acc4Rcd,"&lt;="&amp;ReportMth)</f>
        <v>0</v>
      </c>
      <c r="C188" s="783">
        <f t="shared" ref="C188:C190" si="72">SUMIFS(Acc1Amnt,Acc1Catgs,$A188,Acc1Date,"&gt;="&amp;FYSDate,Acc1Date,"&lt;="&amp;ReportDate)+SUMIFS(Acc2Amnt,Acc2Catgs,$A188,Acc2Date,"&gt;="&amp;FYSDate,Acc2Date,"&lt;="&amp;ReportDate)+SUMIFS(Acc3Amnt,Acc3Catgs,$A188,Acc3Date,"&gt;="&amp;FYSDate,Acc3Date,"&lt;="&amp;ReportDate)+SUMIFS(Acc4Amnt,Acc4Catgs,$A188,Acc4Date,"&gt;="&amp;FYSDate,Acc4Date,"&lt;="&amp;ReportDate)</f>
        <v>0</v>
      </c>
      <c r="D188" s="49"/>
      <c r="E188" s="785">
        <f>SUMIF(F$2:Q$2,"&lt;="&amp;ReportDate,Categories!F188:Q188)</f>
        <v>0</v>
      </c>
      <c r="F188" s="37">
        <f t="shared" ref="F188:Q190" si="73">$D188/12</f>
        <v>0</v>
      </c>
      <c r="G188" s="42">
        <f t="shared" si="73"/>
        <v>0</v>
      </c>
      <c r="H188" s="42">
        <f t="shared" si="73"/>
        <v>0</v>
      </c>
      <c r="I188" s="42">
        <f t="shared" si="73"/>
        <v>0</v>
      </c>
      <c r="J188" s="42">
        <f t="shared" si="73"/>
        <v>0</v>
      </c>
      <c r="K188" s="42">
        <f t="shared" si="73"/>
        <v>0</v>
      </c>
      <c r="L188" s="42">
        <f t="shared" si="73"/>
        <v>0</v>
      </c>
      <c r="M188" s="42">
        <f t="shared" si="73"/>
        <v>0</v>
      </c>
      <c r="N188" s="42">
        <f t="shared" si="73"/>
        <v>0</v>
      </c>
      <c r="O188" s="42">
        <f t="shared" si="73"/>
        <v>0</v>
      </c>
      <c r="P188" s="42">
        <f t="shared" si="73"/>
        <v>0</v>
      </c>
      <c r="Q188" s="38">
        <f t="shared" si="73"/>
        <v>0</v>
      </c>
      <c r="R188" s="786" t="str">
        <f t="shared" ref="R188:R190" si="74">IF(SUM(F188:Q188)=D188,"OK",SUM(F188:Q188))</f>
        <v>OK</v>
      </c>
      <c r="T188" s="335"/>
    </row>
    <row r="189" spans="1:20" s="774" customFormat="1" ht="15.6" x14ac:dyDescent="0.3">
      <c r="A189" s="54" t="s">
        <v>411</v>
      </c>
      <c r="B189" s="782">
        <f t="shared" si="71"/>
        <v>0</v>
      </c>
      <c r="C189" s="783">
        <f t="shared" si="72"/>
        <v>0</v>
      </c>
      <c r="D189" s="49"/>
      <c r="E189" s="785">
        <f>SUMIF(F$2:Q$2,"&lt;="&amp;ReportDate,Categories!F189:Q189)</f>
        <v>0</v>
      </c>
      <c r="F189" s="37">
        <f t="shared" si="73"/>
        <v>0</v>
      </c>
      <c r="G189" s="42">
        <f t="shared" si="73"/>
        <v>0</v>
      </c>
      <c r="H189" s="42">
        <f t="shared" si="73"/>
        <v>0</v>
      </c>
      <c r="I189" s="42">
        <f t="shared" si="73"/>
        <v>0</v>
      </c>
      <c r="J189" s="42">
        <f t="shared" si="73"/>
        <v>0</v>
      </c>
      <c r="K189" s="42">
        <f t="shared" si="73"/>
        <v>0</v>
      </c>
      <c r="L189" s="42">
        <f t="shared" si="73"/>
        <v>0</v>
      </c>
      <c r="M189" s="42">
        <f t="shared" si="73"/>
        <v>0</v>
      </c>
      <c r="N189" s="42">
        <f t="shared" si="73"/>
        <v>0</v>
      </c>
      <c r="O189" s="42">
        <f t="shared" si="73"/>
        <v>0</v>
      </c>
      <c r="P189" s="42">
        <f t="shared" si="73"/>
        <v>0</v>
      </c>
      <c r="Q189" s="38">
        <f t="shared" si="73"/>
        <v>0</v>
      </c>
      <c r="R189" s="786" t="str">
        <f t="shared" si="74"/>
        <v>OK</v>
      </c>
      <c r="T189" s="335"/>
    </row>
    <row r="190" spans="1:20" s="774" customFormat="1" ht="15.6" x14ac:dyDescent="0.3">
      <c r="A190" s="54" t="s">
        <v>411</v>
      </c>
      <c r="B190" s="782">
        <f t="shared" si="71"/>
        <v>0</v>
      </c>
      <c r="C190" s="783">
        <f t="shared" si="72"/>
        <v>0</v>
      </c>
      <c r="D190" s="49"/>
      <c r="E190" s="785">
        <f>SUMIF(F$2:Q$2,"&lt;="&amp;ReportDate,Categories!F190:Q190)</f>
        <v>0</v>
      </c>
      <c r="F190" s="37">
        <f t="shared" si="73"/>
        <v>0</v>
      </c>
      <c r="G190" s="42">
        <f t="shared" si="73"/>
        <v>0</v>
      </c>
      <c r="H190" s="42">
        <f t="shared" si="73"/>
        <v>0</v>
      </c>
      <c r="I190" s="42">
        <f t="shared" si="73"/>
        <v>0</v>
      </c>
      <c r="J190" s="42">
        <f t="shared" si="73"/>
        <v>0</v>
      </c>
      <c r="K190" s="42">
        <f t="shared" si="73"/>
        <v>0</v>
      </c>
      <c r="L190" s="42">
        <f t="shared" si="73"/>
        <v>0</v>
      </c>
      <c r="M190" s="42">
        <f t="shared" si="73"/>
        <v>0</v>
      </c>
      <c r="N190" s="42">
        <f t="shared" si="73"/>
        <v>0</v>
      </c>
      <c r="O190" s="42">
        <f t="shared" si="73"/>
        <v>0</v>
      </c>
      <c r="P190" s="42">
        <f t="shared" si="73"/>
        <v>0</v>
      </c>
      <c r="Q190" s="38">
        <f t="shared" si="73"/>
        <v>0</v>
      </c>
      <c r="R190" s="786" t="str">
        <f t="shared" si="74"/>
        <v>OK</v>
      </c>
      <c r="T190" s="335"/>
    </row>
    <row r="191" spans="1:20" s="774" customFormat="1" ht="16.2" thickBot="1" x14ac:dyDescent="0.35">
      <c r="A191" s="54" t="s">
        <v>397</v>
      </c>
      <c r="B191" s="782">
        <f t="shared" ref="B191:B194" si="75">SUMIFS(Acc1Amnt,Acc1Catgs,$A191,Acc1Rcd,"&lt;="&amp;ReportMth)+SUMIFS(Acc2Amnt,Acc2Catgs,$A191,Acc2Rcd,"&lt;="&amp;ReportMth)+SUMIFS(Acc3Amnt,Acc3Catgs,$A191,Acc3Rcd,"&lt;="&amp;ReportMth)+SUMIFS(Acc4Amnt,Acc4Catgs,$A191,Acc4Rcd,"&lt;="&amp;ReportMth)</f>
        <v>0</v>
      </c>
      <c r="C191" s="783">
        <f t="shared" ref="C191:C195" si="76">SUMIFS(Acc1Amnt,Acc1Catgs,$A191,Acc1Date,"&gt;="&amp;FYSDate,Acc1Date,"&lt;="&amp;ReportDate)+SUMIFS(Acc2Amnt,Acc2Catgs,$A191,Acc2Date,"&gt;="&amp;FYSDate,Acc2Date,"&lt;="&amp;ReportDate)+SUMIFS(Acc3Amnt,Acc3Catgs,$A191,Acc3Date,"&gt;="&amp;FYSDate,Acc3Date,"&lt;="&amp;ReportDate)+SUMIFS(Acc4Amnt,Acc4Catgs,$A191,Acc4Date,"&gt;="&amp;FYSDate,Acc4Date,"&lt;="&amp;ReportDate)</f>
        <v>0</v>
      </c>
      <c r="D191" s="49"/>
      <c r="E191" s="785">
        <f>SUMIF(F$2:Q$2,"&lt;="&amp;ReportDate,Categories!F191:Q191)</f>
        <v>0</v>
      </c>
      <c r="F191" s="37">
        <f t="shared" ref="F191:Q195" si="77">$D191/12</f>
        <v>0</v>
      </c>
      <c r="G191" s="42">
        <f t="shared" si="77"/>
        <v>0</v>
      </c>
      <c r="H191" s="42">
        <f t="shared" si="77"/>
        <v>0</v>
      </c>
      <c r="I191" s="42">
        <f t="shared" si="77"/>
        <v>0</v>
      </c>
      <c r="J191" s="42">
        <f t="shared" si="77"/>
        <v>0</v>
      </c>
      <c r="K191" s="42">
        <f t="shared" si="77"/>
        <v>0</v>
      </c>
      <c r="L191" s="42">
        <f t="shared" si="77"/>
        <v>0</v>
      </c>
      <c r="M191" s="42">
        <f t="shared" si="77"/>
        <v>0</v>
      </c>
      <c r="N191" s="42">
        <f t="shared" si="77"/>
        <v>0</v>
      </c>
      <c r="O191" s="42">
        <f t="shared" si="77"/>
        <v>0</v>
      </c>
      <c r="P191" s="42">
        <f t="shared" si="77"/>
        <v>0</v>
      </c>
      <c r="Q191" s="38">
        <f t="shared" si="77"/>
        <v>0</v>
      </c>
      <c r="R191" s="786" t="str">
        <f t="shared" ref="R191:R194" si="78">IF(SUM(F191:Q191)=D191,"OK",SUM(F191:Q191))</f>
        <v>OK</v>
      </c>
      <c r="T191" s="335" t="s">
        <v>389</v>
      </c>
    </row>
    <row r="192" spans="1:20" s="811" customFormat="1" ht="15.6" x14ac:dyDescent="0.3">
      <c r="A192" s="74" t="s">
        <v>287</v>
      </c>
      <c r="B192" s="804">
        <f t="shared" si="75"/>
        <v>0</v>
      </c>
      <c r="C192" s="805">
        <f t="shared" si="76"/>
        <v>0</v>
      </c>
      <c r="D192" s="70"/>
      <c r="E192" s="806"/>
      <c r="F192" s="59"/>
      <c r="G192" s="60"/>
      <c r="H192" s="60"/>
      <c r="I192" s="60"/>
      <c r="J192" s="60"/>
      <c r="K192" s="60"/>
      <c r="L192" s="60"/>
      <c r="M192" s="60"/>
      <c r="N192" s="60"/>
      <c r="O192" s="60"/>
      <c r="P192" s="60"/>
      <c r="Q192" s="61"/>
      <c r="R192" s="795"/>
      <c r="T192" s="336"/>
    </row>
    <row r="193" spans="1:20" s="774" customFormat="1" ht="15.6" x14ac:dyDescent="0.3">
      <c r="A193" s="75" t="s">
        <v>224</v>
      </c>
      <c r="B193" s="782">
        <f t="shared" si="75"/>
        <v>0</v>
      </c>
      <c r="C193" s="783">
        <f t="shared" si="76"/>
        <v>0</v>
      </c>
      <c r="D193" s="49"/>
      <c r="E193" s="785">
        <f>SUMIF(F$2:Q$2,"&lt;="&amp;ReportDate,Categories!F193:Q193)</f>
        <v>0</v>
      </c>
      <c r="F193" s="37">
        <f t="shared" si="77"/>
        <v>0</v>
      </c>
      <c r="G193" s="42">
        <f t="shared" si="77"/>
        <v>0</v>
      </c>
      <c r="H193" s="42">
        <f t="shared" si="77"/>
        <v>0</v>
      </c>
      <c r="I193" s="42">
        <f t="shared" si="77"/>
        <v>0</v>
      </c>
      <c r="J193" s="42">
        <f t="shared" si="77"/>
        <v>0</v>
      </c>
      <c r="K193" s="42">
        <f t="shared" si="77"/>
        <v>0</v>
      </c>
      <c r="L193" s="42">
        <f t="shared" si="77"/>
        <v>0</v>
      </c>
      <c r="M193" s="42">
        <f t="shared" si="77"/>
        <v>0</v>
      </c>
      <c r="N193" s="42">
        <f t="shared" si="77"/>
        <v>0</v>
      </c>
      <c r="O193" s="42">
        <f t="shared" si="77"/>
        <v>0</v>
      </c>
      <c r="P193" s="42">
        <f t="shared" si="77"/>
        <v>0</v>
      </c>
      <c r="Q193" s="38">
        <f t="shared" si="77"/>
        <v>0</v>
      </c>
      <c r="R193" s="786" t="str">
        <f t="shared" si="78"/>
        <v>OK</v>
      </c>
      <c r="T193" s="335" t="s">
        <v>390</v>
      </c>
    </row>
    <row r="194" spans="1:20" s="774" customFormat="1" ht="15.6" x14ac:dyDescent="0.3">
      <c r="A194" s="75" t="s">
        <v>353</v>
      </c>
      <c r="B194" s="782">
        <f t="shared" si="75"/>
        <v>0</v>
      </c>
      <c r="C194" s="783">
        <f t="shared" si="76"/>
        <v>0</v>
      </c>
      <c r="D194" s="49"/>
      <c r="E194" s="785">
        <f>SUMIF(F$2:Q$2,"&lt;="&amp;ReportDate,Categories!F194:Q194)</f>
        <v>0</v>
      </c>
      <c r="F194" s="37">
        <f t="shared" si="77"/>
        <v>0</v>
      </c>
      <c r="G194" s="42">
        <f t="shared" si="77"/>
        <v>0</v>
      </c>
      <c r="H194" s="42">
        <f t="shared" si="77"/>
        <v>0</v>
      </c>
      <c r="I194" s="42">
        <f t="shared" si="77"/>
        <v>0</v>
      </c>
      <c r="J194" s="42">
        <f t="shared" si="77"/>
        <v>0</v>
      </c>
      <c r="K194" s="42">
        <f t="shared" si="77"/>
        <v>0</v>
      </c>
      <c r="L194" s="42">
        <f t="shared" si="77"/>
        <v>0</v>
      </c>
      <c r="M194" s="42">
        <f t="shared" si="77"/>
        <v>0</v>
      </c>
      <c r="N194" s="42">
        <f t="shared" si="77"/>
        <v>0</v>
      </c>
      <c r="O194" s="42">
        <f t="shared" si="77"/>
        <v>0</v>
      </c>
      <c r="P194" s="42">
        <f t="shared" si="77"/>
        <v>0</v>
      </c>
      <c r="Q194" s="38">
        <f t="shared" si="77"/>
        <v>0</v>
      </c>
      <c r="R194" s="786" t="str">
        <f t="shared" si="78"/>
        <v>OK</v>
      </c>
      <c r="T194" s="335"/>
    </row>
    <row r="195" spans="1:20" s="774" customFormat="1" ht="16.2" thickBot="1" x14ac:dyDescent="0.35">
      <c r="A195" s="75" t="s">
        <v>386</v>
      </c>
      <c r="B195" s="782">
        <f>SUMIFS(Acc1Amnt,Acc1Catgs,$A195,Acc1Rcd,"&lt;="&amp;ReportMth)+SUMIFS(Acc2Amnt,Acc2Catgs,$A195,Acc2Rcd,"&lt;="&amp;ReportMth)+SUMIFS(Acc3Amnt,Acc3Catgs,$A195,Acc3Rcd,"&lt;="&amp;ReportMth)+SUMIFS(Acc4Amnt,Acc4Catgs,$A195,Acc4Rcd,"&lt;="&amp;ReportMth)</f>
        <v>0</v>
      </c>
      <c r="C195" s="783">
        <f t="shared" si="76"/>
        <v>0</v>
      </c>
      <c r="D195" s="49"/>
      <c r="E195" s="785">
        <f>SUMIF(F$2:Q$2,"&lt;="&amp;ReportDate,Categories!F195:Q195)</f>
        <v>0</v>
      </c>
      <c r="F195" s="37">
        <f t="shared" si="77"/>
        <v>0</v>
      </c>
      <c r="G195" s="42">
        <f t="shared" si="77"/>
        <v>0</v>
      </c>
      <c r="H195" s="42">
        <f t="shared" si="77"/>
        <v>0</v>
      </c>
      <c r="I195" s="42">
        <f t="shared" si="77"/>
        <v>0</v>
      </c>
      <c r="J195" s="42">
        <f t="shared" si="77"/>
        <v>0</v>
      </c>
      <c r="K195" s="42">
        <f t="shared" si="77"/>
        <v>0</v>
      </c>
      <c r="L195" s="42">
        <f t="shared" si="77"/>
        <v>0</v>
      </c>
      <c r="M195" s="42">
        <f t="shared" si="77"/>
        <v>0</v>
      </c>
      <c r="N195" s="42">
        <f t="shared" si="77"/>
        <v>0</v>
      </c>
      <c r="O195" s="42">
        <f t="shared" si="77"/>
        <v>0</v>
      </c>
      <c r="P195" s="42">
        <f t="shared" si="77"/>
        <v>0</v>
      </c>
      <c r="Q195" s="38">
        <f t="shared" si="77"/>
        <v>0</v>
      </c>
      <c r="R195" s="786" t="str">
        <f t="shared" ref="R195" si="79">IF(SUM(F195:Q195)=D195,"OK",SUM(F195:Q195))</f>
        <v>OK</v>
      </c>
      <c r="T195" s="335" t="s">
        <v>391</v>
      </c>
    </row>
    <row r="196" spans="1:20" s="811" customFormat="1" ht="15.6" x14ac:dyDescent="0.3">
      <c r="A196" s="74" t="s">
        <v>86</v>
      </c>
      <c r="B196" s="804"/>
      <c r="C196" s="805"/>
      <c r="D196" s="70"/>
      <c r="E196" s="806"/>
      <c r="F196" s="59"/>
      <c r="G196" s="60"/>
      <c r="H196" s="60"/>
      <c r="I196" s="60"/>
      <c r="J196" s="60"/>
      <c r="K196" s="60"/>
      <c r="L196" s="60"/>
      <c r="M196" s="60"/>
      <c r="N196" s="60"/>
      <c r="O196" s="60"/>
      <c r="P196" s="60"/>
      <c r="Q196" s="61"/>
      <c r="R196" s="795"/>
      <c r="T196" s="336"/>
    </row>
    <row r="197" spans="1:20" s="774" customFormat="1" ht="16.2" thickBot="1" x14ac:dyDescent="0.35">
      <c r="A197" s="76" t="s">
        <v>388</v>
      </c>
      <c r="B197" s="1362">
        <f>SUMIFS(Acc1Amnt,Acc1Catgs,$A197,Acc1Rcd,"&lt;="&amp;ReportMth)+SUMIFS(Acc2Amnt,Acc2Catgs,$A197,Acc2Rcd,"&lt;="&amp;ReportMth)+SUMIFS(Acc3Amnt,Acc3Catgs,$A197,Acc3Rcd,"&lt;="&amp;ReportMth)+SUMIFS(Acc4Amnt,Acc4Catgs,$A197,Acc4Rcd,"&lt;="&amp;ReportMth)</f>
        <v>0</v>
      </c>
      <c r="C197" s="1363"/>
      <c r="D197" s="41"/>
      <c r="E197" s="812">
        <f>SUMIF(F$2:Q$2,"&lt;="&amp;ReportDate,Categories!F197:Q197)</f>
        <v>0</v>
      </c>
      <c r="F197" s="37">
        <f t="shared" ref="F197:Q197" si="80">$D197/12</f>
        <v>0</v>
      </c>
      <c r="G197" s="42">
        <f t="shared" si="80"/>
        <v>0</v>
      </c>
      <c r="H197" s="42">
        <f t="shared" si="80"/>
        <v>0</v>
      </c>
      <c r="I197" s="42">
        <f t="shared" si="80"/>
        <v>0</v>
      </c>
      <c r="J197" s="42">
        <f t="shared" si="80"/>
        <v>0</v>
      </c>
      <c r="K197" s="42">
        <f t="shared" si="80"/>
        <v>0</v>
      </c>
      <c r="L197" s="42">
        <f t="shared" si="80"/>
        <v>0</v>
      </c>
      <c r="M197" s="42">
        <f t="shared" si="80"/>
        <v>0</v>
      </c>
      <c r="N197" s="42">
        <f t="shared" si="80"/>
        <v>0</v>
      </c>
      <c r="O197" s="42">
        <f t="shared" si="80"/>
        <v>0</v>
      </c>
      <c r="P197" s="42">
        <f t="shared" si="80"/>
        <v>0</v>
      </c>
      <c r="Q197" s="38">
        <f t="shared" si="80"/>
        <v>0</v>
      </c>
      <c r="R197" s="786" t="str">
        <f t="shared" ref="R197" si="81">IF(SUM(F197:Q197)=D197,"OK",SUM(F197:Q197))</f>
        <v>OK</v>
      </c>
      <c r="T197" s="335" t="s">
        <v>392</v>
      </c>
    </row>
    <row r="198" spans="1:20" s="811" customFormat="1" ht="16.2" thickTop="1" x14ac:dyDescent="0.3">
      <c r="A198" s="173" t="s">
        <v>279</v>
      </c>
      <c r="B198" s="813" t="s">
        <v>327</v>
      </c>
      <c r="C198" s="814" t="s">
        <v>328</v>
      </c>
      <c r="D198" s="815"/>
      <c r="E198" s="815"/>
      <c r="F198" s="816"/>
      <c r="G198" s="817"/>
      <c r="H198" s="817"/>
      <c r="I198" s="817"/>
      <c r="J198" s="817"/>
      <c r="K198" s="817"/>
      <c r="L198" s="817"/>
      <c r="M198" s="817"/>
      <c r="N198" s="817"/>
      <c r="O198" s="817"/>
      <c r="P198" s="817"/>
      <c r="Q198" s="818"/>
      <c r="R198" s="819"/>
    </row>
    <row r="199" spans="1:20" s="774" customFormat="1" ht="15.6" x14ac:dyDescent="0.3">
      <c r="A199" s="76" t="s">
        <v>281</v>
      </c>
      <c r="B199" s="782">
        <f>SUMIFS(Acc1Amnt,Acc1Catgs,$A199,Acc1Rcd,"&lt;="&amp;ReportMth,Acc1Amnt,"&gt;0")+SUMIFS(Acc2Amnt,Acc2Catgs,$A199,Acc2Rcd,"&lt;="&amp;ReportMth,Acc2Amnt,"&gt;0")+SUMIFS(Acc3Amnt,Acc3Catgs,$A199,Acc3Rcd,"&lt;="&amp;ReportMth,Acc3Amnt,"&gt;0")+SUMIFS(Acc4Amnt,Acc4Catgs,$A199,Acc4Rcd,"&lt;="&amp;ReportMth,Acc4Amnt,"&gt;0")</f>
        <v>0</v>
      </c>
      <c r="C199" s="783">
        <f>SUMIFS(Acc1Amnt,Acc1Catgs,$A199,Acc1Rcd,"&lt;="&amp;ReportMth,Acc1Amnt,"&lt;0")+SUMIFS(Acc2Amnt,Acc2Catgs,$A199,Acc2Rcd,"&lt;="&amp;ReportMth,Acc2Amnt,"&lt;0")+SUMIFS(Acc3Amnt,Acc3Catgs,$A199,Acc3Rcd,"&lt;="&amp;ReportMth,Acc3Amnt,"&lt;0")+SUMIFS(Acc4Amnt,Acc4Catgs,$A199,Acc4Rcd,"&lt;="&amp;ReportMth,Acc4Amnt,"&lt;0")</f>
        <v>0</v>
      </c>
      <c r="D199" s="820"/>
      <c r="E199" s="820"/>
      <c r="F199" s="821"/>
      <c r="G199" s="822"/>
      <c r="H199" s="822"/>
      <c r="I199" s="822"/>
      <c r="J199" s="822"/>
      <c r="K199" s="822"/>
      <c r="L199" s="822"/>
      <c r="M199" s="822"/>
      <c r="N199" s="822"/>
      <c r="O199" s="822"/>
      <c r="P199" s="822"/>
      <c r="Q199" s="823"/>
      <c r="R199" s="824"/>
      <c r="T199" s="336" t="s">
        <v>393</v>
      </c>
    </row>
    <row r="200" spans="1:20" s="774" customFormat="1" ht="15.6" x14ac:dyDescent="0.3">
      <c r="A200" s="76" t="s">
        <v>280</v>
      </c>
      <c r="B200" s="782">
        <f>SUMIFS(Acc1Amnt,Acc1Catgs,$A200,Acc1Rcd,"&lt;="&amp;ReportMth,Acc1Amnt,"&gt;0")+SUMIFS(Acc2Amnt,Acc2Catgs,$A200,Acc2Rcd,"&lt;="&amp;ReportMth,Acc2Amnt,"&gt;0")+SUMIFS(Acc3Amnt,Acc3Catgs,$A200,Acc3Rcd,"&lt;="&amp;ReportMth,Acc3Amnt,"&gt;0")+SUMIFS(Acc4Amnt,Acc4Catgs,$A200,Acc4Rcd,"&lt;="&amp;ReportMth,Acc4Amnt,"&gt;0")</f>
        <v>0</v>
      </c>
      <c r="C200" s="783">
        <f>SUMIFS(Acc1Amnt,Acc1Catgs,$A200,Acc1Rcd,"&lt;="&amp;ReportMth,Acc1Amnt,"&lt;0")+SUMIFS(Acc2Amnt,Acc2Catgs,$A200,Acc2Rcd,"&lt;="&amp;ReportMth,Acc2Amnt,"&lt;0")+SUMIFS(Acc3Amnt,Acc3Catgs,$A200,Acc3Rcd,"&lt;="&amp;ReportMth,Acc3Amnt,"&lt;0")+SUMIFS(Acc4Amnt,Acc4Catgs,$A200,Acc4Rcd,"&lt;="&amp;ReportMth,Acc4Amnt,"&lt;0")</f>
        <v>0</v>
      </c>
      <c r="D200" s="820"/>
      <c r="E200" s="820"/>
      <c r="F200" s="821"/>
      <c r="G200" s="822"/>
      <c r="H200" s="822"/>
      <c r="I200" s="822"/>
      <c r="J200" s="822"/>
      <c r="K200" s="822"/>
      <c r="L200" s="822"/>
      <c r="M200" s="822"/>
      <c r="N200" s="822"/>
      <c r="O200" s="822"/>
      <c r="P200" s="822"/>
      <c r="Q200" s="823"/>
      <c r="R200" s="824"/>
      <c r="T200" s="825" t="s">
        <v>394</v>
      </c>
    </row>
    <row r="201" spans="1:20" s="774" customFormat="1" ht="15.6" x14ac:dyDescent="0.3">
      <c r="A201" s="54" t="s">
        <v>288</v>
      </c>
      <c r="B201" s="782">
        <f>SUMIFS(Acc1Amnt,Acc1Catgs,$A201,Acc1Rcd,"&lt;="&amp;ReportMth,Acc1Amnt,"&gt;0")+SUMIFS(Acc2Amnt,Acc2Catgs,$A201,Acc2Rcd,"&lt;="&amp;ReportMth,Acc2Amnt,"&gt;0")+SUMIFS(Acc3Amnt,Acc3Catgs,$A201,Acc3Rcd,"&lt;="&amp;ReportMth,Acc3Amnt,"&gt;0")+SUMIFS(Acc4Amnt,Acc4Catgs,$A201,Acc4Rcd,"&lt;="&amp;ReportMth,Acc4Amnt,"&gt;0")</f>
        <v>0</v>
      </c>
      <c r="C201" s="783">
        <f>SUMIFS(Acc1Amnt,Acc1Catgs,$A201,Acc1Rcd,"&lt;="&amp;ReportMth,Acc1Amnt,"&lt;0")+SUMIFS(Acc2Amnt,Acc2Catgs,$A201,Acc2Rcd,"&lt;="&amp;ReportMth,Acc2Amnt,"&lt;0")+SUMIFS(Acc3Amnt,Acc3Catgs,$A201,Acc3Rcd,"&lt;="&amp;ReportMth,Acc3Amnt,"&lt;0")+SUMIFS(Acc4Amnt,Acc4Catgs,$A201,Acc4Rcd,"&lt;="&amp;ReportMth,Acc4Amnt,"&lt;0")</f>
        <v>0</v>
      </c>
      <c r="D201" s="820"/>
      <c r="E201" s="820"/>
      <c r="F201" s="821"/>
      <c r="G201" s="822"/>
      <c r="H201" s="822"/>
      <c r="I201" s="822"/>
      <c r="J201" s="822"/>
      <c r="K201" s="822"/>
      <c r="L201" s="822"/>
      <c r="M201" s="822"/>
      <c r="N201" s="822"/>
      <c r="O201" s="822"/>
      <c r="P201" s="822"/>
      <c r="Q201" s="823"/>
      <c r="R201" s="824"/>
    </row>
    <row r="202" spans="1:20" s="382" customFormat="1" ht="14.4" thickBot="1" x14ac:dyDescent="0.3">
      <c r="A202" s="826" t="s">
        <v>50</v>
      </c>
      <c r="B202" s="827"/>
      <c r="C202" s="828"/>
      <c r="D202" s="829"/>
      <c r="E202" s="830"/>
      <c r="F202" s="831"/>
      <c r="G202" s="832"/>
      <c r="H202" s="832"/>
      <c r="I202" s="832"/>
      <c r="J202" s="832"/>
      <c r="K202" s="832"/>
      <c r="L202" s="832"/>
      <c r="M202" s="832"/>
      <c r="N202" s="832"/>
      <c r="O202" s="832"/>
      <c r="P202" s="832"/>
      <c r="Q202" s="833"/>
      <c r="R202" s="834"/>
    </row>
    <row r="203" spans="1:20" s="774" customFormat="1" ht="16.2" thickTop="1" x14ac:dyDescent="0.3">
      <c r="A203" s="835"/>
      <c r="B203" s="836"/>
      <c r="C203" s="836"/>
      <c r="D203" s="836"/>
      <c r="E203" s="837"/>
      <c r="F203" s="838"/>
      <c r="G203" s="838"/>
      <c r="H203" s="838"/>
      <c r="I203" s="838"/>
      <c r="J203" s="838"/>
      <c r="K203" s="838"/>
      <c r="L203" s="838"/>
      <c r="M203" s="838"/>
      <c r="N203" s="838"/>
      <c r="O203" s="838"/>
      <c r="P203" s="838"/>
      <c r="Q203" s="838"/>
      <c r="R203" s="839"/>
    </row>
    <row r="204" spans="1:20" s="382" customFormat="1" ht="13.8" x14ac:dyDescent="0.25">
      <c r="A204" s="19"/>
      <c r="B204" s="840"/>
      <c r="C204" s="840"/>
      <c r="D204" s="840"/>
      <c r="E204" s="19"/>
      <c r="F204" s="838"/>
      <c r="G204" s="838"/>
      <c r="H204" s="838"/>
      <c r="I204" s="838"/>
      <c r="J204" s="838"/>
      <c r="K204" s="838"/>
      <c r="L204" s="838"/>
      <c r="M204" s="838"/>
      <c r="N204" s="838"/>
      <c r="O204" s="838"/>
      <c r="P204" s="838"/>
      <c r="Q204" s="838"/>
      <c r="R204" s="841"/>
    </row>
    <row r="205" spans="1:20" s="289" customFormat="1" x14ac:dyDescent="0.25">
      <c r="A205" s="17"/>
      <c r="B205" s="842"/>
      <c r="C205" s="842"/>
      <c r="D205" s="842"/>
      <c r="E205" s="17"/>
      <c r="F205" s="843"/>
      <c r="G205" s="843"/>
      <c r="H205" s="843"/>
      <c r="I205" s="843"/>
      <c r="J205" s="843"/>
      <c r="K205" s="843"/>
      <c r="L205" s="843"/>
      <c r="M205" s="843"/>
      <c r="N205" s="843"/>
      <c r="O205" s="843"/>
      <c r="P205" s="843"/>
      <c r="Q205" s="843"/>
      <c r="R205" s="844"/>
    </row>
    <row r="206" spans="1:20" s="774" customFormat="1" ht="15.6" x14ac:dyDescent="0.3">
      <c r="A206" s="837"/>
      <c r="B206" s="836"/>
      <c r="C206" s="836"/>
      <c r="D206" s="836"/>
      <c r="E206" s="837"/>
      <c r="F206" s="838"/>
      <c r="G206" s="838"/>
      <c r="H206" s="838"/>
      <c r="I206" s="838"/>
      <c r="J206" s="838"/>
      <c r="K206" s="838"/>
      <c r="L206" s="838"/>
      <c r="M206" s="838"/>
      <c r="N206" s="838"/>
      <c r="O206" s="838"/>
      <c r="P206" s="838"/>
      <c r="Q206" s="838"/>
      <c r="R206" s="839"/>
    </row>
    <row r="207" spans="1:20" s="382" customFormat="1" ht="13.8" x14ac:dyDescent="0.25">
      <c r="A207" s="19"/>
      <c r="B207" s="840"/>
      <c r="C207" s="840"/>
      <c r="D207" s="840"/>
      <c r="E207" s="19"/>
      <c r="F207" s="838"/>
      <c r="G207" s="838"/>
      <c r="H207" s="838"/>
      <c r="I207" s="838"/>
      <c r="J207" s="838"/>
      <c r="K207" s="838"/>
      <c r="L207" s="838"/>
      <c r="M207" s="838"/>
      <c r="N207" s="838"/>
      <c r="O207" s="838"/>
      <c r="P207" s="838"/>
      <c r="Q207" s="838"/>
      <c r="R207" s="841"/>
    </row>
    <row r="208" spans="1:20" s="289" customFormat="1" x14ac:dyDescent="0.25">
      <c r="A208" s="17"/>
      <c r="B208" s="842"/>
      <c r="C208" s="842"/>
      <c r="D208" s="842"/>
      <c r="E208" s="17"/>
      <c r="F208" s="843"/>
      <c r="G208" s="843"/>
      <c r="H208" s="843"/>
      <c r="I208" s="843"/>
      <c r="J208" s="843"/>
      <c r="K208" s="843"/>
      <c r="L208" s="843"/>
      <c r="M208" s="843"/>
      <c r="N208" s="843"/>
      <c r="O208" s="843"/>
      <c r="P208" s="843"/>
      <c r="Q208" s="843"/>
      <c r="R208" s="844"/>
    </row>
    <row r="209" spans="1:18" s="774" customFormat="1" ht="15.6" x14ac:dyDescent="0.3">
      <c r="A209" s="837"/>
      <c r="B209" s="836"/>
      <c r="C209" s="836"/>
      <c r="D209" s="836"/>
      <c r="E209" s="837"/>
      <c r="F209" s="838"/>
      <c r="G209" s="838"/>
      <c r="H209" s="838"/>
      <c r="I209" s="838"/>
      <c r="J209" s="838"/>
      <c r="K209" s="838"/>
      <c r="L209" s="838"/>
      <c r="M209" s="838"/>
      <c r="N209" s="838"/>
      <c r="O209" s="838"/>
      <c r="P209" s="838"/>
      <c r="Q209" s="838"/>
      <c r="R209" s="839"/>
    </row>
    <row r="210" spans="1:18" s="382" customFormat="1" ht="13.8" x14ac:dyDescent="0.25">
      <c r="A210" s="19"/>
      <c r="B210" s="840"/>
      <c r="C210" s="840"/>
      <c r="D210" s="840"/>
      <c r="E210" s="19"/>
      <c r="F210" s="838"/>
      <c r="G210" s="838"/>
      <c r="H210" s="838"/>
      <c r="I210" s="838"/>
      <c r="J210" s="838"/>
      <c r="K210" s="838"/>
      <c r="L210" s="838"/>
      <c r="M210" s="838"/>
      <c r="N210" s="838"/>
      <c r="O210" s="838"/>
      <c r="P210" s="838"/>
      <c r="Q210" s="838"/>
      <c r="R210" s="841"/>
    </row>
    <row r="211" spans="1:18" s="289" customFormat="1" x14ac:dyDescent="0.25">
      <c r="A211" s="17"/>
      <c r="B211" s="842"/>
      <c r="C211" s="842"/>
      <c r="D211" s="842"/>
      <c r="E211" s="17"/>
      <c r="F211" s="843"/>
      <c r="G211" s="843"/>
      <c r="H211" s="843"/>
      <c r="I211" s="843"/>
      <c r="J211" s="843"/>
      <c r="K211" s="843"/>
      <c r="L211" s="843"/>
      <c r="M211" s="843"/>
      <c r="N211" s="843"/>
      <c r="O211" s="843"/>
      <c r="P211" s="843"/>
      <c r="Q211" s="843"/>
      <c r="R211" s="844"/>
    </row>
    <row r="212" spans="1:18" s="774" customFormat="1" ht="15.6" x14ac:dyDescent="0.3">
      <c r="A212" s="837"/>
      <c r="B212" s="836"/>
      <c r="C212" s="836"/>
      <c r="D212" s="836"/>
      <c r="E212" s="837"/>
      <c r="F212" s="838"/>
      <c r="G212" s="838"/>
      <c r="H212" s="838"/>
      <c r="I212" s="838"/>
      <c r="J212" s="838"/>
      <c r="K212" s="838"/>
      <c r="L212" s="838"/>
      <c r="M212" s="838"/>
      <c r="N212" s="838"/>
      <c r="O212" s="838"/>
      <c r="P212" s="838"/>
      <c r="Q212" s="838"/>
      <c r="R212" s="839"/>
    </row>
    <row r="213" spans="1:18" s="382" customFormat="1" ht="13.8" x14ac:dyDescent="0.25">
      <c r="A213" s="19"/>
      <c r="B213" s="840"/>
      <c r="C213" s="840"/>
      <c r="D213" s="840"/>
      <c r="E213" s="19"/>
      <c r="F213" s="838"/>
      <c r="G213" s="838"/>
      <c r="H213" s="838"/>
      <c r="I213" s="838"/>
      <c r="J213" s="838"/>
      <c r="K213" s="838"/>
      <c r="L213" s="838"/>
      <c r="M213" s="838"/>
      <c r="N213" s="838"/>
      <c r="O213" s="838"/>
      <c r="P213" s="838"/>
      <c r="Q213" s="838"/>
      <c r="R213" s="841"/>
    </row>
    <row r="214" spans="1:18" s="289" customFormat="1" x14ac:dyDescent="0.25">
      <c r="A214" s="17"/>
      <c r="B214" s="842"/>
      <c r="C214" s="842"/>
      <c r="D214" s="842"/>
      <c r="E214" s="17"/>
      <c r="F214" s="843"/>
      <c r="G214" s="843"/>
      <c r="H214" s="843"/>
      <c r="I214" s="843"/>
      <c r="J214" s="843"/>
      <c r="K214" s="843"/>
      <c r="L214" s="843"/>
      <c r="M214" s="843"/>
      <c r="N214" s="843"/>
      <c r="O214" s="843"/>
      <c r="P214" s="843"/>
      <c r="Q214" s="843"/>
      <c r="R214" s="844"/>
    </row>
    <row r="215" spans="1:18" s="774" customFormat="1" ht="15.6" x14ac:dyDescent="0.3">
      <c r="A215" s="837"/>
      <c r="B215" s="836"/>
      <c r="C215" s="836"/>
      <c r="D215" s="836"/>
      <c r="E215" s="837"/>
      <c r="F215" s="838"/>
      <c r="G215" s="838"/>
      <c r="H215" s="838"/>
      <c r="I215" s="838"/>
      <c r="J215" s="838"/>
      <c r="K215" s="838"/>
      <c r="L215" s="838"/>
      <c r="M215" s="838"/>
      <c r="N215" s="838"/>
      <c r="O215" s="838"/>
      <c r="P215" s="838"/>
      <c r="Q215" s="838"/>
      <c r="R215" s="839"/>
    </row>
    <row r="216" spans="1:18" s="382" customFormat="1" ht="13.8" x14ac:dyDescent="0.25">
      <c r="A216" s="19"/>
      <c r="B216" s="840"/>
      <c r="C216" s="840"/>
      <c r="D216" s="840"/>
      <c r="E216" s="19"/>
      <c r="F216" s="838"/>
      <c r="G216" s="838"/>
      <c r="H216" s="838"/>
      <c r="I216" s="838"/>
      <c r="J216" s="838"/>
      <c r="K216" s="838"/>
      <c r="L216" s="838"/>
      <c r="M216" s="838"/>
      <c r="N216" s="838"/>
      <c r="O216" s="838"/>
      <c r="P216" s="838"/>
      <c r="Q216" s="838"/>
      <c r="R216" s="841"/>
    </row>
    <row r="217" spans="1:18" s="289" customFormat="1" x14ac:dyDescent="0.25">
      <c r="A217" s="17"/>
      <c r="B217" s="842"/>
      <c r="C217" s="842"/>
      <c r="D217" s="842"/>
      <c r="E217" s="17"/>
      <c r="F217" s="843"/>
      <c r="G217" s="843"/>
      <c r="H217" s="843"/>
      <c r="I217" s="843"/>
      <c r="J217" s="843"/>
      <c r="K217" s="843"/>
      <c r="L217" s="843"/>
      <c r="M217" s="843"/>
      <c r="N217" s="843"/>
      <c r="O217" s="843"/>
      <c r="P217" s="843"/>
      <c r="Q217" s="843"/>
      <c r="R217" s="844"/>
    </row>
    <row r="218" spans="1:18" s="774" customFormat="1" ht="15.6" x14ac:dyDescent="0.3">
      <c r="A218" s="837"/>
      <c r="B218" s="836"/>
      <c r="C218" s="836"/>
      <c r="D218" s="836"/>
      <c r="E218" s="837"/>
      <c r="F218" s="838"/>
      <c r="G218" s="838"/>
      <c r="H218" s="838"/>
      <c r="I218" s="838"/>
      <c r="J218" s="838"/>
      <c r="K218" s="838"/>
      <c r="L218" s="838"/>
      <c r="M218" s="838"/>
      <c r="N218" s="838"/>
      <c r="O218" s="838"/>
      <c r="P218" s="838"/>
      <c r="Q218" s="838"/>
      <c r="R218" s="839"/>
    </row>
    <row r="219" spans="1:18" s="382" customFormat="1" ht="13.8" x14ac:dyDescent="0.25">
      <c r="A219" s="19"/>
      <c r="B219" s="840"/>
      <c r="C219" s="840"/>
      <c r="D219" s="840"/>
      <c r="E219" s="19"/>
      <c r="F219" s="838"/>
      <c r="G219" s="838"/>
      <c r="H219" s="838"/>
      <c r="I219" s="838"/>
      <c r="J219" s="838"/>
      <c r="K219" s="838"/>
      <c r="L219" s="838"/>
      <c r="M219" s="838"/>
      <c r="N219" s="838"/>
      <c r="O219" s="838"/>
      <c r="P219" s="838"/>
      <c r="Q219" s="838"/>
      <c r="R219" s="841"/>
    </row>
    <row r="220" spans="1:18" s="289" customFormat="1" x14ac:dyDescent="0.25">
      <c r="A220" s="17"/>
      <c r="B220" s="842"/>
      <c r="C220" s="842"/>
      <c r="D220" s="842"/>
      <c r="E220" s="17"/>
      <c r="F220" s="843"/>
      <c r="G220" s="843"/>
      <c r="H220" s="843"/>
      <c r="I220" s="843"/>
      <c r="J220" s="843"/>
      <c r="K220" s="843"/>
      <c r="L220" s="843"/>
      <c r="M220" s="843"/>
      <c r="N220" s="843"/>
      <c r="O220" s="843"/>
      <c r="P220" s="843"/>
      <c r="Q220" s="843"/>
      <c r="R220" s="844"/>
    </row>
    <row r="221" spans="1:18" s="774" customFormat="1" ht="15.6" x14ac:dyDescent="0.3">
      <c r="A221" s="837"/>
      <c r="B221" s="836"/>
      <c r="C221" s="836"/>
      <c r="D221" s="836"/>
      <c r="E221" s="837"/>
      <c r="F221" s="838"/>
      <c r="G221" s="838"/>
      <c r="H221" s="838"/>
      <c r="I221" s="838"/>
      <c r="J221" s="838"/>
      <c r="K221" s="838"/>
      <c r="L221" s="838"/>
      <c r="M221" s="838"/>
      <c r="N221" s="838"/>
      <c r="O221" s="838"/>
      <c r="P221" s="838"/>
      <c r="Q221" s="838"/>
      <c r="R221" s="839"/>
    </row>
    <row r="222" spans="1:18" s="382" customFormat="1" ht="13.8" x14ac:dyDescent="0.25">
      <c r="A222" s="19"/>
      <c r="B222" s="840"/>
      <c r="C222" s="840"/>
      <c r="D222" s="840"/>
      <c r="E222" s="19"/>
      <c r="F222" s="838"/>
      <c r="G222" s="838"/>
      <c r="H222" s="838"/>
      <c r="I222" s="838"/>
      <c r="J222" s="838"/>
      <c r="K222" s="838"/>
      <c r="L222" s="838"/>
      <c r="M222" s="838"/>
      <c r="N222" s="838"/>
      <c r="O222" s="838"/>
      <c r="P222" s="838"/>
      <c r="Q222" s="838"/>
      <c r="R222" s="841"/>
    </row>
    <row r="223" spans="1:18" s="289" customFormat="1" x14ac:dyDescent="0.25">
      <c r="A223" s="17"/>
      <c r="B223" s="842"/>
      <c r="C223" s="842"/>
      <c r="D223" s="842"/>
      <c r="E223" s="17"/>
      <c r="F223" s="843"/>
      <c r="G223" s="843"/>
      <c r="H223" s="843"/>
      <c r="I223" s="843"/>
      <c r="J223" s="843"/>
      <c r="K223" s="843"/>
      <c r="L223" s="843"/>
      <c r="M223" s="843"/>
      <c r="N223" s="843"/>
      <c r="O223" s="843"/>
      <c r="P223" s="843"/>
      <c r="Q223" s="843"/>
      <c r="R223" s="844"/>
    </row>
    <row r="224" spans="1:18" s="774" customFormat="1" ht="15.6" x14ac:dyDescent="0.3">
      <c r="A224" s="837"/>
      <c r="B224" s="836"/>
      <c r="C224" s="836"/>
      <c r="D224" s="836"/>
      <c r="E224" s="837"/>
      <c r="F224" s="838"/>
      <c r="G224" s="838"/>
      <c r="H224" s="838"/>
      <c r="I224" s="838"/>
      <c r="J224" s="838"/>
      <c r="K224" s="838"/>
      <c r="L224" s="838"/>
      <c r="M224" s="838"/>
      <c r="N224" s="838"/>
      <c r="O224" s="838"/>
      <c r="P224" s="838"/>
      <c r="Q224" s="838"/>
      <c r="R224" s="839"/>
    </row>
    <row r="225" spans="1:18" s="382" customFormat="1" ht="13.8" x14ac:dyDescent="0.25">
      <c r="A225" s="19"/>
      <c r="B225" s="840"/>
      <c r="C225" s="840"/>
      <c r="D225" s="840"/>
      <c r="E225" s="19"/>
      <c r="F225" s="838"/>
      <c r="G225" s="838"/>
      <c r="H225" s="838"/>
      <c r="I225" s="838"/>
      <c r="J225" s="838"/>
      <c r="K225" s="838"/>
      <c r="L225" s="838"/>
      <c r="M225" s="838"/>
      <c r="N225" s="838"/>
      <c r="O225" s="838"/>
      <c r="P225" s="838"/>
      <c r="Q225" s="838"/>
      <c r="R225" s="841"/>
    </row>
    <row r="226" spans="1:18" s="289" customFormat="1" x14ac:dyDescent="0.25">
      <c r="A226" s="17"/>
      <c r="B226" s="842"/>
      <c r="C226" s="842"/>
      <c r="D226" s="842"/>
      <c r="E226" s="17"/>
      <c r="F226" s="843"/>
      <c r="G226" s="843"/>
      <c r="H226" s="843"/>
      <c r="I226" s="843"/>
      <c r="J226" s="843"/>
      <c r="K226" s="843"/>
      <c r="L226" s="843"/>
      <c r="M226" s="843"/>
      <c r="N226" s="843"/>
      <c r="O226" s="843"/>
      <c r="P226" s="843"/>
      <c r="Q226" s="843"/>
      <c r="R226" s="844"/>
    </row>
    <row r="227" spans="1:18" s="774" customFormat="1" ht="15.6" x14ac:dyDescent="0.3">
      <c r="A227" s="837"/>
      <c r="B227" s="836"/>
      <c r="C227" s="836"/>
      <c r="D227" s="836"/>
      <c r="E227" s="837"/>
      <c r="F227" s="838"/>
      <c r="G227" s="838"/>
      <c r="H227" s="838"/>
      <c r="I227" s="838"/>
      <c r="J227" s="838"/>
      <c r="K227" s="838"/>
      <c r="L227" s="838"/>
      <c r="M227" s="838"/>
      <c r="N227" s="838"/>
      <c r="O227" s="838"/>
      <c r="P227" s="838"/>
      <c r="Q227" s="838"/>
      <c r="R227" s="839"/>
    </row>
    <row r="228" spans="1:18" s="382" customFormat="1" ht="13.8" x14ac:dyDescent="0.25">
      <c r="A228" s="19"/>
      <c r="B228" s="840"/>
      <c r="C228" s="840"/>
      <c r="D228" s="840"/>
      <c r="E228" s="19"/>
      <c r="F228" s="838"/>
      <c r="G228" s="838"/>
      <c r="H228" s="838"/>
      <c r="I228" s="838"/>
      <c r="J228" s="838"/>
      <c r="K228" s="838"/>
      <c r="L228" s="838"/>
      <c r="M228" s="838"/>
      <c r="N228" s="838"/>
      <c r="O228" s="838"/>
      <c r="P228" s="838"/>
      <c r="Q228" s="838"/>
      <c r="R228" s="841"/>
    </row>
    <row r="229" spans="1:18" s="289" customFormat="1" x14ac:dyDescent="0.25">
      <c r="A229" s="17"/>
      <c r="B229" s="842"/>
      <c r="C229" s="842"/>
      <c r="D229" s="842"/>
      <c r="E229" s="17"/>
      <c r="F229" s="843"/>
      <c r="G229" s="843"/>
      <c r="H229" s="843"/>
      <c r="I229" s="843"/>
      <c r="J229" s="843"/>
      <c r="K229" s="843"/>
      <c r="L229" s="843"/>
      <c r="M229" s="843"/>
      <c r="N229" s="843"/>
      <c r="O229" s="843"/>
      <c r="P229" s="843"/>
      <c r="Q229" s="843"/>
      <c r="R229" s="844"/>
    </row>
    <row r="230" spans="1:18" s="774" customFormat="1" ht="15.6" x14ac:dyDescent="0.3">
      <c r="A230" s="837"/>
      <c r="B230" s="836"/>
      <c r="C230" s="836"/>
      <c r="D230" s="836"/>
      <c r="E230" s="837"/>
      <c r="F230" s="838"/>
      <c r="G230" s="838"/>
      <c r="H230" s="838"/>
      <c r="I230" s="838"/>
      <c r="J230" s="838"/>
      <c r="K230" s="838"/>
      <c r="L230" s="838"/>
      <c r="M230" s="838"/>
      <c r="N230" s="838"/>
      <c r="O230" s="838"/>
      <c r="P230" s="838"/>
      <c r="Q230" s="838"/>
      <c r="R230" s="839"/>
    </row>
    <row r="231" spans="1:18" s="382" customFormat="1" ht="13.8" x14ac:dyDescent="0.25">
      <c r="A231" s="19"/>
      <c r="B231" s="840"/>
      <c r="C231" s="840"/>
      <c r="D231" s="840"/>
      <c r="E231" s="19"/>
      <c r="F231" s="838"/>
      <c r="G231" s="838"/>
      <c r="H231" s="838"/>
      <c r="I231" s="838"/>
      <c r="J231" s="838"/>
      <c r="K231" s="838"/>
      <c r="L231" s="838"/>
      <c r="M231" s="838"/>
      <c r="N231" s="838"/>
      <c r="O231" s="838"/>
      <c r="P231" s="838"/>
      <c r="Q231" s="838"/>
      <c r="R231" s="841"/>
    </row>
    <row r="232" spans="1:18" s="289" customFormat="1" x14ac:dyDescent="0.25">
      <c r="A232" s="17"/>
      <c r="B232" s="842"/>
      <c r="C232" s="842"/>
      <c r="D232" s="842"/>
      <c r="E232" s="17"/>
      <c r="F232" s="843"/>
      <c r="G232" s="843"/>
      <c r="H232" s="843"/>
      <c r="I232" s="843"/>
      <c r="J232" s="843"/>
      <c r="K232" s="843"/>
      <c r="L232" s="843"/>
      <c r="M232" s="843"/>
      <c r="N232" s="843"/>
      <c r="O232" s="843"/>
      <c r="P232" s="843"/>
      <c r="Q232" s="843"/>
      <c r="R232" s="844"/>
    </row>
    <row r="233" spans="1:18" s="774" customFormat="1" ht="15.6" x14ac:dyDescent="0.3">
      <c r="A233" s="837"/>
      <c r="B233" s="836"/>
      <c r="C233" s="836"/>
      <c r="D233" s="836"/>
      <c r="E233" s="837"/>
      <c r="F233" s="838"/>
      <c r="G233" s="838"/>
      <c r="H233" s="838"/>
      <c r="I233" s="838"/>
      <c r="J233" s="838"/>
      <c r="K233" s="838"/>
      <c r="L233" s="838"/>
      <c r="M233" s="838"/>
      <c r="N233" s="838"/>
      <c r="O233" s="838"/>
      <c r="P233" s="838"/>
      <c r="Q233" s="838"/>
      <c r="R233" s="839"/>
    </row>
    <row r="234" spans="1:18" s="382" customFormat="1" ht="13.8" x14ac:dyDescent="0.25">
      <c r="A234" s="19"/>
      <c r="B234" s="840"/>
      <c r="C234" s="840"/>
      <c r="D234" s="840"/>
      <c r="E234" s="19"/>
      <c r="F234" s="838"/>
      <c r="G234" s="838"/>
      <c r="H234" s="838"/>
      <c r="I234" s="838"/>
      <c r="J234" s="838"/>
      <c r="K234" s="838"/>
      <c r="L234" s="838"/>
      <c r="M234" s="838"/>
      <c r="N234" s="838"/>
      <c r="O234" s="838"/>
      <c r="P234" s="838"/>
      <c r="Q234" s="838"/>
      <c r="R234" s="841"/>
    </row>
    <row r="235" spans="1:18" s="289" customFormat="1" x14ac:dyDescent="0.25">
      <c r="A235" s="17"/>
      <c r="B235" s="842"/>
      <c r="C235" s="842"/>
      <c r="D235" s="842"/>
      <c r="E235" s="17"/>
      <c r="F235" s="843"/>
      <c r="G235" s="843"/>
      <c r="H235" s="843"/>
      <c r="I235" s="843"/>
      <c r="J235" s="843"/>
      <c r="K235" s="843"/>
      <c r="L235" s="843"/>
      <c r="M235" s="843"/>
      <c r="N235" s="843"/>
      <c r="O235" s="843"/>
      <c r="P235" s="843"/>
      <c r="Q235" s="843"/>
      <c r="R235" s="844"/>
    </row>
    <row r="236" spans="1:18" s="774" customFormat="1" ht="15.6" x14ac:dyDescent="0.3">
      <c r="A236" s="837"/>
      <c r="B236" s="836"/>
      <c r="C236" s="836"/>
      <c r="D236" s="836"/>
      <c r="E236" s="837"/>
      <c r="F236" s="838"/>
      <c r="G236" s="838"/>
      <c r="H236" s="838"/>
      <c r="I236" s="838"/>
      <c r="J236" s="838"/>
      <c r="K236" s="838"/>
      <c r="L236" s="838"/>
      <c r="M236" s="838"/>
      <c r="N236" s="838"/>
      <c r="O236" s="838"/>
      <c r="P236" s="838"/>
      <c r="Q236" s="838"/>
      <c r="R236" s="839"/>
    </row>
    <row r="237" spans="1:18" s="382" customFormat="1" ht="13.8" x14ac:dyDescent="0.25">
      <c r="A237" s="19"/>
      <c r="B237" s="840"/>
      <c r="C237" s="840"/>
      <c r="D237" s="840"/>
      <c r="E237" s="19"/>
      <c r="F237" s="838"/>
      <c r="G237" s="838"/>
      <c r="H237" s="838"/>
      <c r="I237" s="838"/>
      <c r="J237" s="838"/>
      <c r="K237" s="838"/>
      <c r="L237" s="838"/>
      <c r="M237" s="838"/>
      <c r="N237" s="838"/>
      <c r="O237" s="838"/>
      <c r="P237" s="838"/>
      <c r="Q237" s="838"/>
      <c r="R237" s="841"/>
    </row>
    <row r="238" spans="1:18" s="289" customFormat="1" x14ac:dyDescent="0.25">
      <c r="A238" s="17"/>
      <c r="B238" s="842"/>
      <c r="C238" s="842"/>
      <c r="D238" s="842"/>
      <c r="E238" s="17"/>
      <c r="F238" s="843"/>
      <c r="G238" s="843"/>
      <c r="H238" s="843"/>
      <c r="I238" s="843"/>
      <c r="J238" s="843"/>
      <c r="K238" s="843"/>
      <c r="L238" s="843"/>
      <c r="M238" s="843"/>
      <c r="N238" s="843"/>
      <c r="O238" s="843"/>
      <c r="P238" s="843"/>
      <c r="Q238" s="843"/>
      <c r="R238" s="844"/>
    </row>
    <row r="239" spans="1:18" s="774" customFormat="1" ht="15.6" x14ac:dyDescent="0.3">
      <c r="A239" s="837"/>
      <c r="B239" s="836"/>
      <c r="C239" s="836"/>
      <c r="D239" s="836"/>
      <c r="E239" s="837"/>
      <c r="F239" s="838"/>
      <c r="G239" s="838"/>
      <c r="H239" s="838"/>
      <c r="I239" s="838"/>
      <c r="J239" s="838"/>
      <c r="K239" s="838"/>
      <c r="L239" s="838"/>
      <c r="M239" s="838"/>
      <c r="N239" s="838"/>
      <c r="O239" s="838"/>
      <c r="P239" s="838"/>
      <c r="Q239" s="838"/>
      <c r="R239" s="839"/>
    </row>
    <row r="240" spans="1:18" s="382" customFormat="1" ht="13.8" x14ac:dyDescent="0.25">
      <c r="A240" s="19"/>
      <c r="B240" s="840"/>
      <c r="C240" s="840"/>
      <c r="D240" s="840"/>
      <c r="E240" s="19"/>
      <c r="F240" s="838"/>
      <c r="G240" s="838"/>
      <c r="H240" s="838"/>
      <c r="I240" s="838"/>
      <c r="J240" s="838"/>
      <c r="K240" s="838"/>
      <c r="L240" s="838"/>
      <c r="M240" s="838"/>
      <c r="N240" s="838"/>
      <c r="O240" s="838"/>
      <c r="P240" s="838"/>
      <c r="Q240" s="838"/>
      <c r="R240" s="841"/>
    </row>
    <row r="241" spans="1:18" s="289" customFormat="1" x14ac:dyDescent="0.25">
      <c r="A241" s="17"/>
      <c r="B241" s="842"/>
      <c r="C241" s="842"/>
      <c r="D241" s="842"/>
      <c r="E241" s="17"/>
      <c r="F241" s="843"/>
      <c r="G241" s="843"/>
      <c r="H241" s="843"/>
      <c r="I241" s="843"/>
      <c r="J241" s="843"/>
      <c r="K241" s="843"/>
      <c r="L241" s="843"/>
      <c r="M241" s="843"/>
      <c r="N241" s="843"/>
      <c r="O241" s="843"/>
      <c r="P241" s="843"/>
      <c r="Q241" s="843"/>
      <c r="R241" s="844"/>
    </row>
    <row r="242" spans="1:18" s="774" customFormat="1" ht="15.6" x14ac:dyDescent="0.3">
      <c r="A242" s="837"/>
      <c r="B242" s="836"/>
      <c r="C242" s="836"/>
      <c r="D242" s="836"/>
      <c r="E242" s="837"/>
      <c r="F242" s="838"/>
      <c r="G242" s="838"/>
      <c r="H242" s="838"/>
      <c r="I242" s="838"/>
      <c r="J242" s="838"/>
      <c r="K242" s="838"/>
      <c r="L242" s="838"/>
      <c r="M242" s="838"/>
      <c r="N242" s="838"/>
      <c r="O242" s="838"/>
      <c r="P242" s="838"/>
      <c r="Q242" s="838"/>
      <c r="R242" s="839"/>
    </row>
    <row r="243" spans="1:18" s="382" customFormat="1" ht="13.8" x14ac:dyDescent="0.25">
      <c r="A243" s="19"/>
      <c r="B243" s="840"/>
      <c r="C243" s="840"/>
      <c r="D243" s="840"/>
      <c r="E243" s="19"/>
      <c r="F243" s="838"/>
      <c r="G243" s="838"/>
      <c r="H243" s="838"/>
      <c r="I243" s="838"/>
      <c r="J243" s="838"/>
      <c r="K243" s="838"/>
      <c r="L243" s="838"/>
      <c r="M243" s="838"/>
      <c r="N243" s="838"/>
      <c r="O243" s="838"/>
      <c r="P243" s="838"/>
      <c r="Q243" s="838"/>
      <c r="R243" s="841"/>
    </row>
    <row r="244" spans="1:18" s="289" customFormat="1" x14ac:dyDescent="0.25">
      <c r="A244" s="17"/>
      <c r="B244" s="842"/>
      <c r="C244" s="842"/>
      <c r="D244" s="842"/>
      <c r="E244" s="17"/>
      <c r="F244" s="843"/>
      <c r="G244" s="843"/>
      <c r="H244" s="843"/>
      <c r="I244" s="843"/>
      <c r="J244" s="843"/>
      <c r="K244" s="843"/>
      <c r="L244" s="843"/>
      <c r="M244" s="843"/>
      <c r="N244" s="843"/>
      <c r="O244" s="843"/>
      <c r="P244" s="843"/>
      <c r="Q244" s="843"/>
      <c r="R244" s="844"/>
    </row>
    <row r="245" spans="1:18" s="774" customFormat="1" ht="15.6" x14ac:dyDescent="0.3">
      <c r="A245" s="837"/>
      <c r="B245" s="836"/>
      <c r="C245" s="836"/>
      <c r="D245" s="836"/>
      <c r="E245" s="837"/>
      <c r="F245" s="838"/>
      <c r="G245" s="838"/>
      <c r="H245" s="838"/>
      <c r="I245" s="838"/>
      <c r="J245" s="838"/>
      <c r="K245" s="838"/>
      <c r="L245" s="838"/>
      <c r="M245" s="838"/>
      <c r="N245" s="838"/>
      <c r="O245" s="838"/>
      <c r="P245" s="838"/>
      <c r="Q245" s="838"/>
      <c r="R245" s="839"/>
    </row>
    <row r="246" spans="1:18" s="382" customFormat="1" ht="13.8" x14ac:dyDescent="0.25">
      <c r="A246" s="19"/>
      <c r="B246" s="840"/>
      <c r="C246" s="840"/>
      <c r="D246" s="840"/>
      <c r="E246" s="19"/>
      <c r="F246" s="838"/>
      <c r="G246" s="838"/>
      <c r="H246" s="838"/>
      <c r="I246" s="838"/>
      <c r="J246" s="838"/>
      <c r="K246" s="838"/>
      <c r="L246" s="838"/>
      <c r="M246" s="838"/>
      <c r="N246" s="838"/>
      <c r="O246" s="838"/>
      <c r="P246" s="838"/>
      <c r="Q246" s="838"/>
      <c r="R246" s="841"/>
    </row>
    <row r="247" spans="1:18" s="289" customFormat="1" x14ac:dyDescent="0.25">
      <c r="A247" s="17"/>
      <c r="B247" s="842"/>
      <c r="C247" s="842"/>
      <c r="D247" s="842"/>
      <c r="E247" s="17"/>
      <c r="F247" s="843"/>
      <c r="G247" s="843"/>
      <c r="H247" s="843"/>
      <c r="I247" s="843"/>
      <c r="J247" s="843"/>
      <c r="K247" s="843"/>
      <c r="L247" s="843"/>
      <c r="M247" s="843"/>
      <c r="N247" s="843"/>
      <c r="O247" s="843"/>
      <c r="P247" s="843"/>
      <c r="Q247" s="843"/>
      <c r="R247" s="844"/>
    </row>
    <row r="248" spans="1:18" s="774" customFormat="1" ht="15.6" x14ac:dyDescent="0.3">
      <c r="A248" s="837"/>
      <c r="B248" s="836"/>
      <c r="C248" s="836"/>
      <c r="D248" s="836"/>
      <c r="E248" s="837"/>
      <c r="F248" s="838"/>
      <c r="G248" s="838"/>
      <c r="H248" s="838"/>
      <c r="I248" s="838"/>
      <c r="J248" s="838"/>
      <c r="K248" s="838"/>
      <c r="L248" s="838"/>
      <c r="M248" s="838"/>
      <c r="N248" s="838"/>
      <c r="O248" s="838"/>
      <c r="P248" s="838"/>
      <c r="Q248" s="838"/>
      <c r="R248" s="839"/>
    </row>
    <row r="249" spans="1:18" s="382" customFormat="1" ht="13.8" x14ac:dyDescent="0.25">
      <c r="A249" s="19"/>
      <c r="B249" s="840"/>
      <c r="C249" s="840"/>
      <c r="D249" s="840"/>
      <c r="E249" s="19"/>
      <c r="F249" s="838"/>
      <c r="G249" s="838"/>
      <c r="H249" s="838"/>
      <c r="I249" s="838"/>
      <c r="J249" s="838"/>
      <c r="K249" s="838"/>
      <c r="L249" s="838"/>
      <c r="M249" s="838"/>
      <c r="N249" s="838"/>
      <c r="O249" s="838"/>
      <c r="P249" s="838"/>
      <c r="Q249" s="838"/>
      <c r="R249" s="841"/>
    </row>
    <row r="250" spans="1:18" s="289" customFormat="1" x14ac:dyDescent="0.25">
      <c r="A250" s="17"/>
      <c r="B250" s="842"/>
      <c r="C250" s="842"/>
      <c r="D250" s="842"/>
      <c r="E250" s="17"/>
      <c r="F250" s="843"/>
      <c r="G250" s="843"/>
      <c r="H250" s="843"/>
      <c r="I250" s="843"/>
      <c r="J250" s="843"/>
      <c r="K250" s="843"/>
      <c r="L250" s="843"/>
      <c r="M250" s="843"/>
      <c r="N250" s="843"/>
      <c r="O250" s="843"/>
      <c r="P250" s="843"/>
      <c r="Q250" s="843"/>
      <c r="R250" s="844"/>
    </row>
    <row r="251" spans="1:18" s="774" customFormat="1" ht="15.6" x14ac:dyDescent="0.3">
      <c r="A251" s="837"/>
      <c r="B251" s="836"/>
      <c r="C251" s="836"/>
      <c r="D251" s="836"/>
      <c r="E251" s="837"/>
      <c r="F251" s="838"/>
      <c r="G251" s="838"/>
      <c r="H251" s="838"/>
      <c r="I251" s="838"/>
      <c r="J251" s="838"/>
      <c r="K251" s="838"/>
      <c r="L251" s="838"/>
      <c r="M251" s="838"/>
      <c r="N251" s="838"/>
      <c r="O251" s="838"/>
      <c r="P251" s="838"/>
      <c r="Q251" s="838"/>
      <c r="R251" s="839"/>
    </row>
    <row r="252" spans="1:18" s="382" customFormat="1" ht="13.8" x14ac:dyDescent="0.25">
      <c r="A252" s="19"/>
      <c r="B252" s="840"/>
      <c r="C252" s="840"/>
      <c r="D252" s="840"/>
      <c r="E252" s="19"/>
      <c r="F252" s="838"/>
      <c r="G252" s="838"/>
      <c r="H252" s="838"/>
      <c r="I252" s="838"/>
      <c r="J252" s="838"/>
      <c r="K252" s="838"/>
      <c r="L252" s="838"/>
      <c r="M252" s="838"/>
      <c r="N252" s="838"/>
      <c r="O252" s="838"/>
      <c r="P252" s="838"/>
      <c r="Q252" s="838"/>
      <c r="R252" s="841"/>
    </row>
    <row r="253" spans="1:18" s="289" customFormat="1" x14ac:dyDescent="0.25">
      <c r="A253" s="17"/>
      <c r="B253" s="842"/>
      <c r="C253" s="842"/>
      <c r="D253" s="842"/>
      <c r="E253" s="17"/>
      <c r="F253" s="843"/>
      <c r="G253" s="843"/>
      <c r="H253" s="843"/>
      <c r="I253" s="843"/>
      <c r="J253" s="843"/>
      <c r="K253" s="843"/>
      <c r="L253" s="843"/>
      <c r="M253" s="843"/>
      <c r="N253" s="843"/>
      <c r="O253" s="843"/>
      <c r="P253" s="843"/>
      <c r="Q253" s="843"/>
      <c r="R253" s="844"/>
    </row>
    <row r="254" spans="1:18" s="774" customFormat="1" ht="15.6" x14ac:dyDescent="0.3">
      <c r="A254" s="837"/>
      <c r="B254" s="836"/>
      <c r="C254" s="836"/>
      <c r="D254" s="836"/>
      <c r="E254" s="837"/>
      <c r="F254" s="838"/>
      <c r="G254" s="838"/>
      <c r="H254" s="838"/>
      <c r="I254" s="838"/>
      <c r="J254" s="838"/>
      <c r="K254" s="838"/>
      <c r="L254" s="838"/>
      <c r="M254" s="838"/>
      <c r="N254" s="838"/>
      <c r="O254" s="838"/>
      <c r="P254" s="838"/>
      <c r="Q254" s="838"/>
      <c r="R254" s="839"/>
    </row>
    <row r="255" spans="1:18" s="382" customFormat="1" ht="13.8" x14ac:dyDescent="0.25">
      <c r="A255" s="19"/>
      <c r="B255" s="840"/>
      <c r="C255" s="840"/>
      <c r="D255" s="840"/>
      <c r="E255" s="19"/>
      <c r="F255" s="838"/>
      <c r="G255" s="838"/>
      <c r="H255" s="838"/>
      <c r="I255" s="838"/>
      <c r="J255" s="838"/>
      <c r="K255" s="838"/>
      <c r="L255" s="838"/>
      <c r="M255" s="838"/>
      <c r="N255" s="838"/>
      <c r="O255" s="838"/>
      <c r="P255" s="838"/>
      <c r="Q255" s="838"/>
      <c r="R255" s="841"/>
    </row>
    <row r="256" spans="1:18" s="289" customFormat="1" x14ac:dyDescent="0.25">
      <c r="A256" s="17"/>
      <c r="B256" s="842"/>
      <c r="C256" s="842"/>
      <c r="D256" s="842"/>
      <c r="E256" s="17"/>
      <c r="F256" s="843"/>
      <c r="G256" s="843"/>
      <c r="H256" s="843"/>
      <c r="I256" s="843"/>
      <c r="J256" s="843"/>
      <c r="K256" s="843"/>
      <c r="L256" s="843"/>
      <c r="M256" s="843"/>
      <c r="N256" s="843"/>
      <c r="O256" s="843"/>
      <c r="P256" s="843"/>
      <c r="Q256" s="843"/>
      <c r="R256" s="844"/>
    </row>
    <row r="257" spans="1:18" s="774" customFormat="1" ht="15.6" x14ac:dyDescent="0.3">
      <c r="A257" s="837"/>
      <c r="B257" s="836"/>
      <c r="C257" s="836"/>
      <c r="D257" s="836"/>
      <c r="E257" s="837"/>
      <c r="F257" s="838"/>
      <c r="G257" s="838"/>
      <c r="H257" s="838"/>
      <c r="I257" s="838"/>
      <c r="J257" s="838"/>
      <c r="K257" s="838"/>
      <c r="L257" s="838"/>
      <c r="M257" s="838"/>
      <c r="N257" s="838"/>
      <c r="O257" s="838"/>
      <c r="P257" s="838"/>
      <c r="Q257" s="838"/>
      <c r="R257" s="839"/>
    </row>
    <row r="258" spans="1:18" s="382" customFormat="1" ht="13.8" x14ac:dyDescent="0.25">
      <c r="A258" s="19"/>
      <c r="B258" s="840"/>
      <c r="C258" s="840"/>
      <c r="D258" s="840"/>
      <c r="E258" s="19"/>
      <c r="F258" s="838"/>
      <c r="G258" s="838"/>
      <c r="H258" s="838"/>
      <c r="I258" s="838"/>
      <c r="J258" s="838"/>
      <c r="K258" s="838"/>
      <c r="L258" s="838"/>
      <c r="M258" s="838"/>
      <c r="N258" s="838"/>
      <c r="O258" s="838"/>
      <c r="P258" s="838"/>
      <c r="Q258" s="838"/>
      <c r="R258" s="841"/>
    </row>
    <row r="259" spans="1:18" s="289" customFormat="1" x14ac:dyDescent="0.25">
      <c r="A259" s="17"/>
      <c r="B259" s="842"/>
      <c r="C259" s="842"/>
      <c r="D259" s="842"/>
      <c r="E259" s="17"/>
      <c r="F259" s="843"/>
      <c r="G259" s="843"/>
      <c r="H259" s="843"/>
      <c r="I259" s="843"/>
      <c r="J259" s="843"/>
      <c r="K259" s="843"/>
      <c r="L259" s="843"/>
      <c r="M259" s="843"/>
      <c r="N259" s="843"/>
      <c r="O259" s="843"/>
      <c r="P259" s="843"/>
      <c r="Q259" s="843"/>
      <c r="R259" s="844"/>
    </row>
    <row r="260" spans="1:18" s="774" customFormat="1" ht="15.6" x14ac:dyDescent="0.3">
      <c r="A260" s="837"/>
      <c r="B260" s="836"/>
      <c r="C260" s="836"/>
      <c r="D260" s="836"/>
      <c r="E260" s="837"/>
      <c r="F260" s="838"/>
      <c r="G260" s="838"/>
      <c r="H260" s="838"/>
      <c r="I260" s="838"/>
      <c r="J260" s="838"/>
      <c r="K260" s="838"/>
      <c r="L260" s="838"/>
      <c r="M260" s="838"/>
      <c r="N260" s="838"/>
      <c r="O260" s="838"/>
      <c r="P260" s="838"/>
      <c r="Q260" s="838"/>
      <c r="R260" s="839"/>
    </row>
    <row r="261" spans="1:18" s="382" customFormat="1" ht="13.8" x14ac:dyDescent="0.25">
      <c r="A261" s="19"/>
      <c r="B261" s="840"/>
      <c r="C261" s="840"/>
      <c r="D261" s="840"/>
      <c r="E261" s="19"/>
      <c r="F261" s="838"/>
      <c r="G261" s="838"/>
      <c r="H261" s="838"/>
      <c r="I261" s="838"/>
      <c r="J261" s="838"/>
      <c r="K261" s="838"/>
      <c r="L261" s="838"/>
      <c r="M261" s="838"/>
      <c r="N261" s="838"/>
      <c r="O261" s="838"/>
      <c r="P261" s="838"/>
      <c r="Q261" s="838"/>
      <c r="R261" s="841"/>
    </row>
    <row r="262" spans="1:18" s="289" customFormat="1" x14ac:dyDescent="0.25">
      <c r="A262" s="17"/>
      <c r="B262" s="842"/>
      <c r="C262" s="842"/>
      <c r="D262" s="842"/>
      <c r="E262" s="17"/>
      <c r="F262" s="843"/>
      <c r="G262" s="843"/>
      <c r="H262" s="843"/>
      <c r="I262" s="843"/>
      <c r="J262" s="843"/>
      <c r="K262" s="843"/>
      <c r="L262" s="843"/>
      <c r="M262" s="843"/>
      <c r="N262" s="843"/>
      <c r="O262" s="843"/>
      <c r="P262" s="843"/>
      <c r="Q262" s="843"/>
      <c r="R262" s="844"/>
    </row>
    <row r="263" spans="1:18" s="774" customFormat="1" ht="15.6" x14ac:dyDescent="0.3">
      <c r="A263" s="837"/>
      <c r="B263" s="836"/>
      <c r="C263" s="836"/>
      <c r="D263" s="836"/>
      <c r="E263" s="837"/>
      <c r="F263" s="838"/>
      <c r="G263" s="838"/>
      <c r="H263" s="838"/>
      <c r="I263" s="838"/>
      <c r="J263" s="838"/>
      <c r="K263" s="838"/>
      <c r="L263" s="838"/>
      <c r="M263" s="838"/>
      <c r="N263" s="838"/>
      <c r="O263" s="838"/>
      <c r="P263" s="838"/>
      <c r="Q263" s="838"/>
      <c r="R263" s="839"/>
    </row>
    <row r="264" spans="1:18" s="382" customFormat="1" ht="13.8" x14ac:dyDescent="0.25">
      <c r="A264" s="19"/>
      <c r="B264" s="840"/>
      <c r="C264" s="840"/>
      <c r="D264" s="840"/>
      <c r="E264" s="19"/>
      <c r="F264" s="838"/>
      <c r="G264" s="838"/>
      <c r="H264" s="838"/>
      <c r="I264" s="838"/>
      <c r="J264" s="838"/>
      <c r="K264" s="838"/>
      <c r="L264" s="838"/>
      <c r="M264" s="838"/>
      <c r="N264" s="838"/>
      <c r="O264" s="838"/>
      <c r="P264" s="838"/>
      <c r="Q264" s="838"/>
      <c r="R264" s="841"/>
    </row>
    <row r="265" spans="1:18" s="289" customFormat="1" x14ac:dyDescent="0.25">
      <c r="A265" s="17"/>
      <c r="B265" s="842"/>
      <c r="C265" s="842"/>
      <c r="D265" s="842"/>
      <c r="E265" s="17"/>
      <c r="F265" s="843"/>
      <c r="G265" s="843"/>
      <c r="H265" s="843"/>
      <c r="I265" s="843"/>
      <c r="J265" s="843"/>
      <c r="K265" s="843"/>
      <c r="L265" s="843"/>
      <c r="M265" s="843"/>
      <c r="N265" s="843"/>
      <c r="O265" s="843"/>
      <c r="P265" s="843"/>
      <c r="Q265" s="843"/>
      <c r="R265" s="844"/>
    </row>
    <row r="266" spans="1:18" s="774" customFormat="1" ht="15.6" x14ac:dyDescent="0.3">
      <c r="A266" s="837"/>
      <c r="B266" s="836"/>
      <c r="C266" s="836"/>
      <c r="D266" s="836"/>
      <c r="E266" s="837"/>
      <c r="F266" s="838"/>
      <c r="G266" s="838"/>
      <c r="H266" s="838"/>
      <c r="I266" s="838"/>
      <c r="J266" s="838"/>
      <c r="K266" s="838"/>
      <c r="L266" s="838"/>
      <c r="M266" s="838"/>
      <c r="N266" s="838"/>
      <c r="O266" s="838"/>
      <c r="P266" s="838"/>
      <c r="Q266" s="838"/>
      <c r="R266" s="839"/>
    </row>
    <row r="267" spans="1:18" s="382" customFormat="1" ht="13.8" x14ac:dyDescent="0.25">
      <c r="A267" s="19"/>
      <c r="B267" s="840"/>
      <c r="C267" s="840"/>
      <c r="D267" s="840"/>
      <c r="E267" s="19"/>
      <c r="F267" s="838"/>
      <c r="G267" s="838"/>
      <c r="H267" s="838"/>
      <c r="I267" s="838"/>
      <c r="J267" s="838"/>
      <c r="K267" s="838"/>
      <c r="L267" s="838"/>
      <c r="M267" s="838"/>
      <c r="N267" s="838"/>
      <c r="O267" s="838"/>
      <c r="P267" s="838"/>
      <c r="Q267" s="838"/>
      <c r="R267" s="841"/>
    </row>
    <row r="268" spans="1:18" s="289" customFormat="1" x14ac:dyDescent="0.25">
      <c r="A268" s="17"/>
      <c r="B268" s="842"/>
      <c r="C268" s="842"/>
      <c r="D268" s="842"/>
      <c r="E268" s="17"/>
      <c r="F268" s="843"/>
      <c r="G268" s="843"/>
      <c r="H268" s="843"/>
      <c r="I268" s="843"/>
      <c r="J268" s="843"/>
      <c r="K268" s="843"/>
      <c r="L268" s="843"/>
      <c r="M268" s="843"/>
      <c r="N268" s="843"/>
      <c r="O268" s="843"/>
      <c r="P268" s="843"/>
      <c r="Q268" s="843"/>
      <c r="R268" s="844"/>
    </row>
    <row r="269" spans="1:18" s="774" customFormat="1" ht="15.6" x14ac:dyDescent="0.3">
      <c r="A269" s="837"/>
      <c r="B269" s="836"/>
      <c r="C269" s="836"/>
      <c r="D269" s="836"/>
      <c r="E269" s="837"/>
      <c r="F269" s="838"/>
      <c r="G269" s="838"/>
      <c r="H269" s="838"/>
      <c r="I269" s="838"/>
      <c r="J269" s="838"/>
      <c r="K269" s="838"/>
      <c r="L269" s="838"/>
      <c r="M269" s="838"/>
      <c r="N269" s="838"/>
      <c r="O269" s="838"/>
      <c r="P269" s="838"/>
      <c r="Q269" s="838"/>
      <c r="R269" s="839"/>
    </row>
    <row r="270" spans="1:18" s="382" customFormat="1" ht="13.8" x14ac:dyDescent="0.25">
      <c r="A270" s="19"/>
      <c r="B270" s="840"/>
      <c r="C270" s="840"/>
      <c r="D270" s="840"/>
      <c r="E270" s="19"/>
      <c r="F270" s="838"/>
      <c r="G270" s="838"/>
      <c r="H270" s="838"/>
      <c r="I270" s="838"/>
      <c r="J270" s="838"/>
      <c r="K270" s="838"/>
      <c r="L270" s="838"/>
      <c r="M270" s="838"/>
      <c r="N270" s="838"/>
      <c r="O270" s="838"/>
      <c r="P270" s="838"/>
      <c r="Q270" s="838"/>
      <c r="R270" s="841"/>
    </row>
    <row r="271" spans="1:18" s="289" customFormat="1" x14ac:dyDescent="0.25">
      <c r="A271" s="17"/>
      <c r="B271" s="842"/>
      <c r="C271" s="842"/>
      <c r="D271" s="842"/>
      <c r="E271" s="17"/>
      <c r="F271" s="843"/>
      <c r="G271" s="843"/>
      <c r="H271" s="843"/>
      <c r="I271" s="843"/>
      <c r="J271" s="843"/>
      <c r="K271" s="843"/>
      <c r="L271" s="843"/>
      <c r="M271" s="843"/>
      <c r="N271" s="843"/>
      <c r="O271" s="843"/>
      <c r="P271" s="843"/>
      <c r="Q271" s="843"/>
      <c r="R271" s="844"/>
    </row>
    <row r="272" spans="1:18" s="774" customFormat="1" ht="15.6" x14ac:dyDescent="0.3">
      <c r="A272" s="837"/>
      <c r="B272" s="836"/>
      <c r="C272" s="836"/>
      <c r="D272" s="836"/>
      <c r="E272" s="837"/>
      <c r="F272" s="838"/>
      <c r="G272" s="838"/>
      <c r="H272" s="838"/>
      <c r="I272" s="838"/>
      <c r="J272" s="838"/>
      <c r="K272" s="838"/>
      <c r="L272" s="838"/>
      <c r="M272" s="838"/>
      <c r="N272" s="838"/>
      <c r="O272" s="838"/>
      <c r="P272" s="838"/>
      <c r="Q272" s="838"/>
      <c r="R272" s="839"/>
    </row>
    <row r="273" spans="1:18" s="382" customFormat="1" ht="13.8" x14ac:dyDescent="0.25">
      <c r="A273" s="19"/>
      <c r="B273" s="840"/>
      <c r="C273" s="840"/>
      <c r="D273" s="840"/>
      <c r="E273" s="19"/>
      <c r="F273" s="838"/>
      <c r="G273" s="838"/>
      <c r="H273" s="838"/>
      <c r="I273" s="838"/>
      <c r="J273" s="838"/>
      <c r="K273" s="838"/>
      <c r="L273" s="838"/>
      <c r="M273" s="838"/>
      <c r="N273" s="838"/>
      <c r="O273" s="838"/>
      <c r="P273" s="838"/>
      <c r="Q273" s="838"/>
      <c r="R273" s="841"/>
    </row>
    <row r="274" spans="1:18" s="289" customFormat="1" x14ac:dyDescent="0.25">
      <c r="A274" s="17"/>
      <c r="B274" s="842"/>
      <c r="C274" s="842"/>
      <c r="D274" s="842"/>
      <c r="E274" s="17"/>
      <c r="F274" s="843"/>
      <c r="G274" s="843"/>
      <c r="H274" s="843"/>
      <c r="I274" s="843"/>
      <c r="J274" s="843"/>
      <c r="K274" s="843"/>
      <c r="L274" s="843"/>
      <c r="M274" s="843"/>
      <c r="N274" s="843"/>
      <c r="O274" s="843"/>
      <c r="P274" s="843"/>
      <c r="Q274" s="843"/>
      <c r="R274" s="844"/>
    </row>
    <row r="275" spans="1:18" s="774" customFormat="1" ht="15.6" x14ac:dyDescent="0.3">
      <c r="A275" s="837"/>
      <c r="B275" s="836"/>
      <c r="C275" s="836"/>
      <c r="D275" s="836"/>
      <c r="E275" s="837"/>
      <c r="F275" s="838"/>
      <c r="G275" s="838"/>
      <c r="H275" s="838"/>
      <c r="I275" s="838"/>
      <c r="J275" s="838"/>
      <c r="K275" s="838"/>
      <c r="L275" s="838"/>
      <c r="M275" s="838"/>
      <c r="N275" s="838"/>
      <c r="O275" s="838"/>
      <c r="P275" s="838"/>
      <c r="Q275" s="838"/>
      <c r="R275" s="839"/>
    </row>
    <row r="276" spans="1:18" s="382" customFormat="1" ht="13.8" x14ac:dyDescent="0.25">
      <c r="A276" s="19"/>
      <c r="B276" s="840"/>
      <c r="C276" s="840"/>
      <c r="D276" s="840"/>
      <c r="E276" s="19"/>
      <c r="F276" s="838"/>
      <c r="G276" s="838"/>
      <c r="H276" s="838"/>
      <c r="I276" s="838"/>
      <c r="J276" s="838"/>
      <c r="K276" s="838"/>
      <c r="L276" s="838"/>
      <c r="M276" s="838"/>
      <c r="N276" s="838"/>
      <c r="O276" s="838"/>
      <c r="P276" s="838"/>
      <c r="Q276" s="838"/>
      <c r="R276" s="841"/>
    </row>
    <row r="277" spans="1:18" s="289" customFormat="1" x14ac:dyDescent="0.25">
      <c r="A277" s="17"/>
      <c r="B277" s="842"/>
      <c r="C277" s="842"/>
      <c r="D277" s="842"/>
      <c r="E277" s="17"/>
      <c r="F277" s="843"/>
      <c r="G277" s="843"/>
      <c r="H277" s="843"/>
      <c r="I277" s="843"/>
      <c r="J277" s="843"/>
      <c r="K277" s="843"/>
      <c r="L277" s="843"/>
      <c r="M277" s="843"/>
      <c r="N277" s="843"/>
      <c r="O277" s="843"/>
      <c r="P277" s="843"/>
      <c r="Q277" s="843"/>
      <c r="R277" s="844"/>
    </row>
    <row r="278" spans="1:18" s="774" customFormat="1" ht="15.6" x14ac:dyDescent="0.3">
      <c r="A278" s="837"/>
      <c r="B278" s="836"/>
      <c r="C278" s="836"/>
      <c r="D278" s="836"/>
      <c r="E278" s="837"/>
      <c r="F278" s="838"/>
      <c r="G278" s="838"/>
      <c r="H278" s="838"/>
      <c r="I278" s="838"/>
      <c r="J278" s="838"/>
      <c r="K278" s="838"/>
      <c r="L278" s="838"/>
      <c r="M278" s="838"/>
      <c r="N278" s="838"/>
      <c r="O278" s="838"/>
      <c r="P278" s="838"/>
      <c r="Q278" s="838"/>
      <c r="R278" s="839"/>
    </row>
    <row r="279" spans="1:18" s="382" customFormat="1" ht="13.8" x14ac:dyDescent="0.25">
      <c r="A279" s="19"/>
      <c r="B279" s="840"/>
      <c r="C279" s="840"/>
      <c r="D279" s="840"/>
      <c r="E279" s="19"/>
      <c r="F279" s="838"/>
      <c r="G279" s="838"/>
      <c r="H279" s="838"/>
      <c r="I279" s="838"/>
      <c r="J279" s="838"/>
      <c r="K279" s="838"/>
      <c r="L279" s="838"/>
      <c r="M279" s="838"/>
      <c r="N279" s="838"/>
      <c r="O279" s="838"/>
      <c r="P279" s="838"/>
      <c r="Q279" s="838"/>
      <c r="R279" s="841"/>
    </row>
    <row r="280" spans="1:18" s="289" customFormat="1" x14ac:dyDescent="0.25">
      <c r="A280" s="17"/>
      <c r="B280" s="842"/>
      <c r="C280" s="842"/>
      <c r="D280" s="842"/>
      <c r="E280" s="17"/>
      <c r="F280" s="843"/>
      <c r="G280" s="843"/>
      <c r="H280" s="843"/>
      <c r="I280" s="843"/>
      <c r="J280" s="843"/>
      <c r="K280" s="843"/>
      <c r="L280" s="843"/>
      <c r="M280" s="843"/>
      <c r="N280" s="843"/>
      <c r="O280" s="843"/>
      <c r="P280" s="843"/>
      <c r="Q280" s="843"/>
      <c r="R280" s="844"/>
    </row>
    <row r="281" spans="1:18" s="774" customFormat="1" ht="15.6" x14ac:dyDescent="0.3">
      <c r="A281" s="837"/>
      <c r="B281" s="836"/>
      <c r="C281" s="836"/>
      <c r="D281" s="836"/>
      <c r="E281" s="837"/>
      <c r="F281" s="838"/>
      <c r="G281" s="838"/>
      <c r="H281" s="838"/>
      <c r="I281" s="838"/>
      <c r="J281" s="838"/>
      <c r="K281" s="838"/>
      <c r="L281" s="838"/>
      <c r="M281" s="838"/>
      <c r="N281" s="838"/>
      <c r="O281" s="838"/>
      <c r="P281" s="838"/>
      <c r="Q281" s="838"/>
      <c r="R281" s="839"/>
    </row>
    <row r="282" spans="1:18" s="382" customFormat="1" ht="13.8" x14ac:dyDescent="0.25">
      <c r="A282" s="19"/>
      <c r="B282" s="840"/>
      <c r="C282" s="840"/>
      <c r="D282" s="840"/>
      <c r="E282" s="19"/>
      <c r="F282" s="838"/>
      <c r="G282" s="838"/>
      <c r="H282" s="838"/>
      <c r="I282" s="838"/>
      <c r="J282" s="838"/>
      <c r="K282" s="838"/>
      <c r="L282" s="838"/>
      <c r="M282" s="838"/>
      <c r="N282" s="838"/>
      <c r="O282" s="838"/>
      <c r="P282" s="838"/>
      <c r="Q282" s="838"/>
      <c r="R282" s="841"/>
    </row>
    <row r="283" spans="1:18" s="289" customFormat="1" x14ac:dyDescent="0.25">
      <c r="A283" s="17"/>
      <c r="B283" s="842"/>
      <c r="C283" s="842"/>
      <c r="D283" s="842"/>
      <c r="E283" s="17"/>
      <c r="F283" s="843"/>
      <c r="G283" s="843"/>
      <c r="H283" s="843"/>
      <c r="I283" s="843"/>
      <c r="J283" s="843"/>
      <c r="K283" s="843"/>
      <c r="L283" s="843"/>
      <c r="M283" s="843"/>
      <c r="N283" s="843"/>
      <c r="O283" s="843"/>
      <c r="P283" s="843"/>
      <c r="Q283" s="843"/>
      <c r="R283" s="844"/>
    </row>
    <row r="284" spans="1:18" s="774" customFormat="1" ht="15.6" x14ac:dyDescent="0.3">
      <c r="A284" s="837"/>
      <c r="B284" s="836"/>
      <c r="C284" s="836"/>
      <c r="D284" s="836"/>
      <c r="E284" s="837"/>
      <c r="F284" s="838"/>
      <c r="G284" s="838"/>
      <c r="H284" s="838"/>
      <c r="I284" s="838"/>
      <c r="J284" s="838"/>
      <c r="K284" s="838"/>
      <c r="L284" s="838"/>
      <c r="M284" s="838"/>
      <c r="N284" s="838"/>
      <c r="O284" s="838"/>
      <c r="P284" s="838"/>
      <c r="Q284" s="838"/>
      <c r="R284" s="839"/>
    </row>
    <row r="285" spans="1:18" s="382" customFormat="1" ht="13.8" x14ac:dyDescent="0.25">
      <c r="A285" s="19"/>
      <c r="B285" s="840"/>
      <c r="C285" s="840"/>
      <c r="D285" s="840"/>
      <c r="E285" s="19"/>
      <c r="F285" s="838"/>
      <c r="G285" s="838"/>
      <c r="H285" s="838"/>
      <c r="I285" s="838"/>
      <c r="J285" s="838"/>
      <c r="K285" s="838"/>
      <c r="L285" s="838"/>
      <c r="M285" s="838"/>
      <c r="N285" s="838"/>
      <c r="O285" s="838"/>
      <c r="P285" s="838"/>
      <c r="Q285" s="838"/>
      <c r="R285" s="841"/>
    </row>
    <row r="286" spans="1:18" s="289" customFormat="1" x14ac:dyDescent="0.25">
      <c r="A286" s="17"/>
      <c r="B286" s="842"/>
      <c r="C286" s="842"/>
      <c r="D286" s="842"/>
      <c r="E286" s="17"/>
      <c r="F286" s="843"/>
      <c r="G286" s="843"/>
      <c r="H286" s="843"/>
      <c r="I286" s="843"/>
      <c r="J286" s="843"/>
      <c r="K286" s="843"/>
      <c r="L286" s="843"/>
      <c r="M286" s="843"/>
      <c r="N286" s="843"/>
      <c r="O286" s="843"/>
      <c r="P286" s="843"/>
      <c r="Q286" s="843"/>
      <c r="R286" s="844"/>
    </row>
    <row r="287" spans="1:18" s="774" customFormat="1" ht="15.6" x14ac:dyDescent="0.3">
      <c r="A287" s="837"/>
      <c r="B287" s="836"/>
      <c r="C287" s="836"/>
      <c r="D287" s="836"/>
      <c r="E287" s="837"/>
      <c r="F287" s="838"/>
      <c r="G287" s="838"/>
      <c r="H287" s="838"/>
      <c r="I287" s="838"/>
      <c r="J287" s="838"/>
      <c r="K287" s="838"/>
      <c r="L287" s="838"/>
      <c r="M287" s="838"/>
      <c r="N287" s="838"/>
      <c r="O287" s="838"/>
      <c r="P287" s="838"/>
      <c r="Q287" s="838"/>
      <c r="R287" s="839"/>
    </row>
    <row r="288" spans="1:18" s="382" customFormat="1" ht="13.8" x14ac:dyDescent="0.25">
      <c r="A288" s="19"/>
      <c r="B288" s="840"/>
      <c r="C288" s="840"/>
      <c r="D288" s="840"/>
      <c r="E288" s="19"/>
      <c r="F288" s="838"/>
      <c r="G288" s="838"/>
      <c r="H288" s="838"/>
      <c r="I288" s="838"/>
      <c r="J288" s="838"/>
      <c r="K288" s="838"/>
      <c r="L288" s="838"/>
      <c r="M288" s="838"/>
      <c r="N288" s="838"/>
      <c r="O288" s="838"/>
      <c r="P288" s="838"/>
      <c r="Q288" s="838"/>
      <c r="R288" s="841"/>
    </row>
    <row r="289" spans="1:18" s="289" customFormat="1" x14ac:dyDescent="0.25">
      <c r="A289" s="17"/>
      <c r="B289" s="842"/>
      <c r="C289" s="842"/>
      <c r="D289" s="842"/>
      <c r="E289" s="17"/>
      <c r="F289" s="843"/>
      <c r="G289" s="843"/>
      <c r="H289" s="843"/>
      <c r="I289" s="843"/>
      <c r="J289" s="843"/>
      <c r="K289" s="843"/>
      <c r="L289" s="843"/>
      <c r="M289" s="843"/>
      <c r="N289" s="843"/>
      <c r="O289" s="843"/>
      <c r="P289" s="843"/>
      <c r="Q289" s="843"/>
      <c r="R289" s="844"/>
    </row>
    <row r="290" spans="1:18" s="774" customFormat="1" ht="15.6" x14ac:dyDescent="0.3">
      <c r="A290" s="837"/>
      <c r="B290" s="836"/>
      <c r="C290" s="836"/>
      <c r="D290" s="836"/>
      <c r="E290" s="837"/>
      <c r="F290" s="838"/>
      <c r="G290" s="838"/>
      <c r="H290" s="838"/>
      <c r="I290" s="838"/>
      <c r="J290" s="838"/>
      <c r="K290" s="838"/>
      <c r="L290" s="838"/>
      <c r="M290" s="838"/>
      <c r="N290" s="838"/>
      <c r="O290" s="838"/>
      <c r="P290" s="838"/>
      <c r="Q290" s="838"/>
      <c r="R290" s="839"/>
    </row>
    <row r="291" spans="1:18" s="382" customFormat="1" ht="13.8" x14ac:dyDescent="0.25">
      <c r="A291" s="19"/>
      <c r="B291" s="840"/>
      <c r="C291" s="840"/>
      <c r="D291" s="840"/>
      <c r="E291" s="19"/>
      <c r="F291" s="838"/>
      <c r="G291" s="838"/>
      <c r="H291" s="838"/>
      <c r="I291" s="838"/>
      <c r="J291" s="838"/>
      <c r="K291" s="838"/>
      <c r="L291" s="838"/>
      <c r="M291" s="838"/>
      <c r="N291" s="838"/>
      <c r="O291" s="838"/>
      <c r="P291" s="838"/>
      <c r="Q291" s="838"/>
      <c r="R291" s="841"/>
    </row>
    <row r="292" spans="1:18" s="289" customFormat="1" x14ac:dyDescent="0.25">
      <c r="A292" s="17"/>
      <c r="B292" s="842"/>
      <c r="C292" s="842"/>
      <c r="D292" s="842"/>
      <c r="E292" s="17"/>
      <c r="F292" s="843"/>
      <c r="G292" s="843"/>
      <c r="H292" s="843"/>
      <c r="I292" s="843"/>
      <c r="J292" s="843"/>
      <c r="K292" s="843"/>
      <c r="L292" s="843"/>
      <c r="M292" s="843"/>
      <c r="N292" s="843"/>
      <c r="O292" s="843"/>
      <c r="P292" s="843"/>
      <c r="Q292" s="843"/>
      <c r="R292" s="844"/>
    </row>
    <row r="293" spans="1:18" s="774" customFormat="1" ht="15.6" x14ac:dyDescent="0.3">
      <c r="A293" s="837"/>
      <c r="B293" s="836"/>
      <c r="C293" s="836"/>
      <c r="D293" s="836"/>
      <c r="E293" s="837"/>
      <c r="F293" s="838"/>
      <c r="G293" s="838"/>
      <c r="H293" s="838"/>
      <c r="I293" s="838"/>
      <c r="J293" s="838"/>
      <c r="K293" s="838"/>
      <c r="L293" s="838"/>
      <c r="M293" s="838"/>
      <c r="N293" s="838"/>
      <c r="O293" s="838"/>
      <c r="P293" s="838"/>
      <c r="Q293" s="838"/>
      <c r="R293" s="839"/>
    </row>
    <row r="294" spans="1:18" s="382" customFormat="1" ht="13.8" x14ac:dyDescent="0.25">
      <c r="A294" s="19"/>
      <c r="B294" s="840"/>
      <c r="C294" s="840"/>
      <c r="D294" s="840"/>
      <c r="E294" s="19"/>
      <c r="F294" s="838"/>
      <c r="G294" s="838"/>
      <c r="H294" s="838"/>
      <c r="I294" s="838"/>
      <c r="J294" s="838"/>
      <c r="K294" s="838"/>
      <c r="L294" s="838"/>
      <c r="M294" s="838"/>
      <c r="N294" s="838"/>
      <c r="O294" s="838"/>
      <c r="P294" s="838"/>
      <c r="Q294" s="838"/>
      <c r="R294" s="841"/>
    </row>
    <row r="295" spans="1:18" s="289" customFormat="1" x14ac:dyDescent="0.25">
      <c r="A295" s="17"/>
      <c r="B295" s="842"/>
      <c r="C295" s="842"/>
      <c r="D295" s="842"/>
      <c r="E295" s="17"/>
      <c r="F295" s="843"/>
      <c r="G295" s="843"/>
      <c r="H295" s="843"/>
      <c r="I295" s="843"/>
      <c r="J295" s="843"/>
      <c r="K295" s="843"/>
      <c r="L295" s="843"/>
      <c r="M295" s="843"/>
      <c r="N295" s="843"/>
      <c r="O295" s="843"/>
      <c r="P295" s="843"/>
      <c r="Q295" s="843"/>
      <c r="R295" s="844"/>
    </row>
    <row r="296" spans="1:18" s="774" customFormat="1" ht="15.6" x14ac:dyDescent="0.3">
      <c r="A296" s="837"/>
      <c r="B296" s="836"/>
      <c r="C296" s="836"/>
      <c r="D296" s="836"/>
      <c r="E296" s="837"/>
      <c r="F296" s="838"/>
      <c r="G296" s="838"/>
      <c r="H296" s="838"/>
      <c r="I296" s="838"/>
      <c r="J296" s="838"/>
      <c r="K296" s="838"/>
      <c r="L296" s="838"/>
      <c r="M296" s="838"/>
      <c r="N296" s="838"/>
      <c r="O296" s="838"/>
      <c r="P296" s="838"/>
      <c r="Q296" s="838"/>
      <c r="R296" s="839"/>
    </row>
    <row r="297" spans="1:18" s="382" customFormat="1" ht="13.8" x14ac:dyDescent="0.25">
      <c r="A297" s="19"/>
      <c r="B297" s="840"/>
      <c r="C297" s="840"/>
      <c r="D297" s="840"/>
      <c r="E297" s="19"/>
      <c r="F297" s="838"/>
      <c r="G297" s="838"/>
      <c r="H297" s="838"/>
      <c r="I297" s="838"/>
      <c r="J297" s="838"/>
      <c r="K297" s="838"/>
      <c r="L297" s="838"/>
      <c r="M297" s="838"/>
      <c r="N297" s="838"/>
      <c r="O297" s="838"/>
      <c r="P297" s="838"/>
      <c r="Q297" s="838"/>
      <c r="R297" s="841"/>
    </row>
    <row r="298" spans="1:18" s="289" customFormat="1" x14ac:dyDescent="0.25">
      <c r="A298" s="17"/>
      <c r="B298" s="842"/>
      <c r="C298" s="842"/>
      <c r="D298" s="842"/>
      <c r="E298" s="17"/>
      <c r="F298" s="843"/>
      <c r="G298" s="843"/>
      <c r="H298" s="843"/>
      <c r="I298" s="843"/>
      <c r="J298" s="843"/>
      <c r="K298" s="843"/>
      <c r="L298" s="843"/>
      <c r="M298" s="843"/>
      <c r="N298" s="843"/>
      <c r="O298" s="843"/>
      <c r="P298" s="843"/>
      <c r="Q298" s="843"/>
      <c r="R298" s="844"/>
    </row>
    <row r="299" spans="1:18" s="774" customFormat="1" ht="15.6" x14ac:dyDescent="0.3">
      <c r="A299" s="837"/>
      <c r="B299" s="836"/>
      <c r="C299" s="836"/>
      <c r="D299" s="836"/>
      <c r="E299" s="837"/>
      <c r="F299" s="838"/>
      <c r="G299" s="838"/>
      <c r="H299" s="838"/>
      <c r="I299" s="838"/>
      <c r="J299" s="838"/>
      <c r="K299" s="838"/>
      <c r="L299" s="838"/>
      <c r="M299" s="838"/>
      <c r="N299" s="838"/>
      <c r="O299" s="838"/>
      <c r="P299" s="838"/>
      <c r="Q299" s="838"/>
      <c r="R299" s="839"/>
    </row>
    <row r="300" spans="1:18" s="382" customFormat="1" ht="13.8" x14ac:dyDescent="0.25">
      <c r="A300" s="19"/>
      <c r="B300" s="840"/>
      <c r="C300" s="840"/>
      <c r="D300" s="840"/>
      <c r="E300" s="19"/>
      <c r="F300" s="838"/>
      <c r="G300" s="838"/>
      <c r="H300" s="838"/>
      <c r="I300" s="838"/>
      <c r="J300" s="838"/>
      <c r="K300" s="838"/>
      <c r="L300" s="838"/>
      <c r="M300" s="838"/>
      <c r="N300" s="838"/>
      <c r="O300" s="838"/>
      <c r="P300" s="838"/>
      <c r="Q300" s="838"/>
      <c r="R300" s="841"/>
    </row>
    <row r="301" spans="1:18" s="289" customFormat="1" x14ac:dyDescent="0.25">
      <c r="A301" s="17"/>
      <c r="B301" s="842"/>
      <c r="C301" s="842"/>
      <c r="D301" s="842"/>
      <c r="E301" s="17"/>
      <c r="F301" s="843"/>
      <c r="G301" s="843"/>
      <c r="H301" s="843"/>
      <c r="I301" s="843"/>
      <c r="J301" s="843"/>
      <c r="K301" s="843"/>
      <c r="L301" s="843"/>
      <c r="M301" s="843"/>
      <c r="N301" s="843"/>
      <c r="O301" s="843"/>
      <c r="P301" s="843"/>
      <c r="Q301" s="843"/>
      <c r="R301" s="844"/>
    </row>
    <row r="302" spans="1:18" s="774" customFormat="1" ht="15.6" x14ac:dyDescent="0.3">
      <c r="A302" s="837"/>
      <c r="B302" s="836"/>
      <c r="C302" s="836"/>
      <c r="D302" s="836"/>
      <c r="E302" s="837"/>
      <c r="F302" s="838"/>
      <c r="G302" s="838"/>
      <c r="H302" s="838"/>
      <c r="I302" s="838"/>
      <c r="J302" s="838"/>
      <c r="K302" s="838"/>
      <c r="L302" s="838"/>
      <c r="M302" s="838"/>
      <c r="N302" s="838"/>
      <c r="O302" s="838"/>
      <c r="P302" s="838"/>
      <c r="Q302" s="838"/>
      <c r="R302" s="839"/>
    </row>
    <row r="303" spans="1:18" s="382" customFormat="1" ht="13.8" x14ac:dyDescent="0.25">
      <c r="A303" s="19"/>
      <c r="B303" s="840"/>
      <c r="C303" s="840"/>
      <c r="D303" s="840"/>
      <c r="E303" s="19"/>
      <c r="F303" s="838"/>
      <c r="G303" s="838"/>
      <c r="H303" s="838"/>
      <c r="I303" s="838"/>
      <c r="J303" s="838"/>
      <c r="K303" s="838"/>
      <c r="L303" s="838"/>
      <c r="M303" s="838"/>
      <c r="N303" s="838"/>
      <c r="O303" s="838"/>
      <c r="P303" s="838"/>
      <c r="Q303" s="838"/>
      <c r="R303" s="841"/>
    </row>
    <row r="304" spans="1:18" s="289" customFormat="1" x14ac:dyDescent="0.25">
      <c r="A304" s="17"/>
      <c r="B304" s="842"/>
      <c r="C304" s="842"/>
      <c r="D304" s="842"/>
      <c r="E304" s="17"/>
      <c r="F304" s="843"/>
      <c r="G304" s="843"/>
      <c r="H304" s="843"/>
      <c r="I304" s="843"/>
      <c r="J304" s="843"/>
      <c r="K304" s="843"/>
      <c r="L304" s="843"/>
      <c r="M304" s="843"/>
      <c r="N304" s="843"/>
      <c r="O304" s="843"/>
      <c r="P304" s="843"/>
      <c r="Q304" s="843"/>
      <c r="R304" s="844"/>
    </row>
    <row r="305" spans="1:18" s="774" customFormat="1" ht="15.6" x14ac:dyDescent="0.3">
      <c r="A305" s="837"/>
      <c r="B305" s="836"/>
      <c r="C305" s="836"/>
      <c r="D305" s="836"/>
      <c r="E305" s="837"/>
      <c r="F305" s="838"/>
      <c r="G305" s="838"/>
      <c r="H305" s="838"/>
      <c r="I305" s="838"/>
      <c r="J305" s="838"/>
      <c r="K305" s="838"/>
      <c r="L305" s="838"/>
      <c r="M305" s="838"/>
      <c r="N305" s="838"/>
      <c r="O305" s="838"/>
      <c r="P305" s="838"/>
      <c r="Q305" s="838"/>
      <c r="R305" s="839"/>
    </row>
    <row r="306" spans="1:18" s="382" customFormat="1" ht="13.8" x14ac:dyDescent="0.25">
      <c r="A306" s="19"/>
      <c r="B306" s="840"/>
      <c r="C306" s="840"/>
      <c r="D306" s="840"/>
      <c r="E306" s="19"/>
      <c r="F306" s="838"/>
      <c r="G306" s="838"/>
      <c r="H306" s="838"/>
      <c r="I306" s="838"/>
      <c r="J306" s="838"/>
      <c r="K306" s="838"/>
      <c r="L306" s="838"/>
      <c r="M306" s="838"/>
      <c r="N306" s="838"/>
      <c r="O306" s="838"/>
      <c r="P306" s="838"/>
      <c r="Q306" s="838"/>
      <c r="R306" s="841"/>
    </row>
    <row r="307" spans="1:18" s="289" customFormat="1" x14ac:dyDescent="0.25">
      <c r="A307" s="17"/>
      <c r="B307" s="842"/>
      <c r="C307" s="842"/>
      <c r="D307" s="842"/>
      <c r="E307" s="17"/>
      <c r="F307" s="843"/>
      <c r="G307" s="843"/>
      <c r="H307" s="843"/>
      <c r="I307" s="843"/>
      <c r="J307" s="843"/>
      <c r="K307" s="843"/>
      <c r="L307" s="843"/>
      <c r="M307" s="843"/>
      <c r="N307" s="843"/>
      <c r="O307" s="843"/>
      <c r="P307" s="843"/>
      <c r="Q307" s="843"/>
      <c r="R307" s="844"/>
    </row>
    <row r="308" spans="1:18" s="774" customFormat="1" ht="15.6" x14ac:dyDescent="0.3">
      <c r="A308" s="837"/>
      <c r="B308" s="836"/>
      <c r="C308" s="836"/>
      <c r="D308" s="836"/>
      <c r="E308" s="837"/>
      <c r="F308" s="838"/>
      <c r="G308" s="838"/>
      <c r="H308" s="838"/>
      <c r="I308" s="838"/>
      <c r="J308" s="838"/>
      <c r="K308" s="838"/>
      <c r="L308" s="838"/>
      <c r="M308" s="838"/>
      <c r="N308" s="838"/>
      <c r="O308" s="838"/>
      <c r="P308" s="838"/>
      <c r="Q308" s="838"/>
      <c r="R308" s="839"/>
    </row>
    <row r="309" spans="1:18" s="382" customFormat="1" ht="13.8" x14ac:dyDescent="0.25">
      <c r="A309" s="19"/>
      <c r="B309" s="840"/>
      <c r="C309" s="840"/>
      <c r="D309" s="840"/>
      <c r="E309" s="19"/>
      <c r="F309" s="838"/>
      <c r="G309" s="838"/>
      <c r="H309" s="838"/>
      <c r="I309" s="838"/>
      <c r="J309" s="838"/>
      <c r="K309" s="838"/>
      <c r="L309" s="838"/>
      <c r="M309" s="838"/>
      <c r="N309" s="838"/>
      <c r="O309" s="838"/>
      <c r="P309" s="838"/>
      <c r="Q309" s="838"/>
      <c r="R309" s="841"/>
    </row>
    <row r="310" spans="1:18" s="289" customFormat="1" x14ac:dyDescent="0.25">
      <c r="A310" s="17"/>
      <c r="B310" s="842"/>
      <c r="C310" s="842"/>
      <c r="D310" s="842"/>
      <c r="E310" s="17"/>
      <c r="F310" s="843"/>
      <c r="G310" s="843"/>
      <c r="H310" s="843"/>
      <c r="I310" s="843"/>
      <c r="J310" s="843"/>
      <c r="K310" s="843"/>
      <c r="L310" s="843"/>
      <c r="M310" s="843"/>
      <c r="N310" s="843"/>
      <c r="O310" s="843"/>
      <c r="P310" s="843"/>
      <c r="Q310" s="843"/>
      <c r="R310" s="844"/>
    </row>
    <row r="311" spans="1:18" s="774" customFormat="1" ht="15.6" x14ac:dyDescent="0.3">
      <c r="A311" s="837"/>
      <c r="B311" s="836"/>
      <c r="C311" s="836"/>
      <c r="D311" s="836"/>
      <c r="E311" s="837"/>
      <c r="F311" s="838"/>
      <c r="G311" s="838"/>
      <c r="H311" s="838"/>
      <c r="I311" s="838"/>
      <c r="J311" s="838"/>
      <c r="K311" s="838"/>
      <c r="L311" s="838"/>
      <c r="M311" s="838"/>
      <c r="N311" s="838"/>
      <c r="O311" s="838"/>
      <c r="P311" s="838"/>
      <c r="Q311" s="838"/>
      <c r="R311" s="839"/>
    </row>
    <row r="312" spans="1:18" s="382" customFormat="1" ht="13.8" x14ac:dyDescent="0.25">
      <c r="A312" s="19"/>
      <c r="B312" s="840"/>
      <c r="C312" s="840"/>
      <c r="D312" s="840"/>
      <c r="E312" s="19"/>
      <c r="F312" s="838"/>
      <c r="G312" s="838"/>
      <c r="H312" s="838"/>
      <c r="I312" s="838"/>
      <c r="J312" s="838"/>
      <c r="K312" s="838"/>
      <c r="L312" s="838"/>
      <c r="M312" s="838"/>
      <c r="N312" s="838"/>
      <c r="O312" s="838"/>
      <c r="P312" s="838"/>
      <c r="Q312" s="838"/>
      <c r="R312" s="841"/>
    </row>
    <row r="313" spans="1:18" s="289" customFormat="1" x14ac:dyDescent="0.25">
      <c r="A313" s="17"/>
      <c r="B313" s="842"/>
      <c r="C313" s="842"/>
      <c r="D313" s="842"/>
      <c r="E313" s="17"/>
      <c r="F313" s="843"/>
      <c r="G313" s="843"/>
      <c r="H313" s="843"/>
      <c r="I313" s="843"/>
      <c r="J313" s="843"/>
      <c r="K313" s="843"/>
      <c r="L313" s="843"/>
      <c r="M313" s="843"/>
      <c r="N313" s="843"/>
      <c r="O313" s="843"/>
      <c r="P313" s="843"/>
      <c r="Q313" s="843"/>
      <c r="R313" s="844"/>
    </row>
    <row r="314" spans="1:18" s="774" customFormat="1" ht="15.6" x14ac:dyDescent="0.3">
      <c r="A314" s="837"/>
      <c r="B314" s="836"/>
      <c r="C314" s="836"/>
      <c r="D314" s="836"/>
      <c r="E314" s="837"/>
      <c r="F314" s="838"/>
      <c r="G314" s="838"/>
      <c r="H314" s="838"/>
      <c r="I314" s="838"/>
      <c r="J314" s="838"/>
      <c r="K314" s="838"/>
      <c r="L314" s="838"/>
      <c r="M314" s="838"/>
      <c r="N314" s="838"/>
      <c r="O314" s="838"/>
      <c r="P314" s="838"/>
      <c r="Q314" s="838"/>
      <c r="R314" s="839"/>
    </row>
    <row r="315" spans="1:18" s="382" customFormat="1" ht="13.8" x14ac:dyDescent="0.25">
      <c r="A315" s="19"/>
      <c r="B315" s="840"/>
      <c r="C315" s="840"/>
      <c r="D315" s="840"/>
      <c r="E315" s="19"/>
      <c r="F315" s="838"/>
      <c r="G315" s="838"/>
      <c r="H315" s="838"/>
      <c r="I315" s="838"/>
      <c r="J315" s="838"/>
      <c r="K315" s="838"/>
      <c r="L315" s="838"/>
      <c r="M315" s="838"/>
      <c r="N315" s="838"/>
      <c r="O315" s="838"/>
      <c r="P315" s="838"/>
      <c r="Q315" s="838"/>
      <c r="R315" s="841"/>
    </row>
    <row r="316" spans="1:18" s="289" customFormat="1" x14ac:dyDescent="0.25">
      <c r="A316" s="17"/>
      <c r="B316" s="842"/>
      <c r="C316" s="842"/>
      <c r="D316" s="842"/>
      <c r="E316" s="17"/>
      <c r="F316" s="843"/>
      <c r="G316" s="843"/>
      <c r="H316" s="843"/>
      <c r="I316" s="843"/>
      <c r="J316" s="843"/>
      <c r="K316" s="843"/>
      <c r="L316" s="843"/>
      <c r="M316" s="843"/>
      <c r="N316" s="843"/>
      <c r="O316" s="843"/>
      <c r="P316" s="843"/>
      <c r="Q316" s="843"/>
      <c r="R316" s="844"/>
    </row>
    <row r="317" spans="1:18" s="774" customFormat="1" ht="15.6" x14ac:dyDescent="0.3">
      <c r="A317" s="837"/>
      <c r="B317" s="836"/>
      <c r="C317" s="836"/>
      <c r="D317" s="836"/>
      <c r="E317" s="837"/>
      <c r="F317" s="838"/>
      <c r="G317" s="838"/>
      <c r="H317" s="838"/>
      <c r="I317" s="838"/>
      <c r="J317" s="838"/>
      <c r="K317" s="838"/>
      <c r="L317" s="838"/>
      <c r="M317" s="838"/>
      <c r="N317" s="838"/>
      <c r="O317" s="838"/>
      <c r="P317" s="838"/>
      <c r="Q317" s="838"/>
      <c r="R317" s="839"/>
    </row>
    <row r="318" spans="1:18" s="382" customFormat="1" ht="13.8" x14ac:dyDescent="0.25">
      <c r="A318" s="19"/>
      <c r="B318" s="840"/>
      <c r="C318" s="840"/>
      <c r="D318" s="840"/>
      <c r="E318" s="19"/>
      <c r="F318" s="838"/>
      <c r="G318" s="838"/>
      <c r="H318" s="838"/>
      <c r="I318" s="838"/>
      <c r="J318" s="838"/>
      <c r="K318" s="838"/>
      <c r="L318" s="838"/>
      <c r="M318" s="838"/>
      <c r="N318" s="838"/>
      <c r="O318" s="838"/>
      <c r="P318" s="838"/>
      <c r="Q318" s="838"/>
      <c r="R318" s="841"/>
    </row>
    <row r="319" spans="1:18" s="289" customFormat="1" x14ac:dyDescent="0.25">
      <c r="A319" s="17"/>
      <c r="B319" s="842"/>
      <c r="C319" s="842"/>
      <c r="D319" s="842"/>
      <c r="E319" s="17"/>
      <c r="F319" s="843"/>
      <c r="G319" s="843"/>
      <c r="H319" s="843"/>
      <c r="I319" s="843"/>
      <c r="J319" s="843"/>
      <c r="K319" s="843"/>
      <c r="L319" s="843"/>
      <c r="M319" s="843"/>
      <c r="N319" s="843"/>
      <c r="O319" s="843"/>
      <c r="P319" s="843"/>
      <c r="Q319" s="843"/>
      <c r="R319" s="844"/>
    </row>
    <row r="320" spans="1:18" s="774" customFormat="1" ht="15.6" x14ac:dyDescent="0.3">
      <c r="A320" s="837"/>
      <c r="B320" s="836"/>
      <c r="C320" s="836"/>
      <c r="D320" s="836"/>
      <c r="E320" s="837"/>
      <c r="F320" s="838"/>
      <c r="G320" s="838"/>
      <c r="H320" s="838"/>
      <c r="I320" s="838"/>
      <c r="J320" s="838"/>
      <c r="K320" s="838"/>
      <c r="L320" s="838"/>
      <c r="M320" s="838"/>
      <c r="N320" s="838"/>
      <c r="O320" s="838"/>
      <c r="P320" s="838"/>
      <c r="Q320" s="838"/>
      <c r="R320" s="839"/>
    </row>
    <row r="321" spans="1:18" s="382" customFormat="1" ht="13.8" x14ac:dyDescent="0.25">
      <c r="A321" s="19"/>
      <c r="B321" s="840"/>
      <c r="C321" s="840"/>
      <c r="D321" s="840"/>
      <c r="E321" s="19"/>
      <c r="F321" s="838"/>
      <c r="G321" s="838"/>
      <c r="H321" s="838"/>
      <c r="I321" s="838"/>
      <c r="J321" s="838"/>
      <c r="K321" s="838"/>
      <c r="L321" s="838"/>
      <c r="M321" s="838"/>
      <c r="N321" s="838"/>
      <c r="O321" s="838"/>
      <c r="P321" s="838"/>
      <c r="Q321" s="838"/>
      <c r="R321" s="841"/>
    </row>
    <row r="322" spans="1:18" s="289" customFormat="1" x14ac:dyDescent="0.25">
      <c r="A322" s="17"/>
      <c r="B322" s="842"/>
      <c r="C322" s="842"/>
      <c r="D322" s="842"/>
      <c r="E322" s="17"/>
      <c r="F322" s="843"/>
      <c r="G322" s="843"/>
      <c r="H322" s="843"/>
      <c r="I322" s="843"/>
      <c r="J322" s="843"/>
      <c r="K322" s="843"/>
      <c r="L322" s="843"/>
      <c r="M322" s="843"/>
      <c r="N322" s="843"/>
      <c r="O322" s="843"/>
      <c r="P322" s="843"/>
      <c r="Q322" s="843"/>
      <c r="R322" s="844"/>
    </row>
    <row r="323" spans="1:18" s="774" customFormat="1" ht="15.6" x14ac:dyDescent="0.3">
      <c r="A323" s="837"/>
      <c r="B323" s="836"/>
      <c r="C323" s="836"/>
      <c r="D323" s="836"/>
      <c r="E323" s="837"/>
      <c r="F323" s="838"/>
      <c r="G323" s="838"/>
      <c r="H323" s="838"/>
      <c r="I323" s="838"/>
      <c r="J323" s="838"/>
      <c r="K323" s="838"/>
      <c r="L323" s="838"/>
      <c r="M323" s="838"/>
      <c r="N323" s="838"/>
      <c r="O323" s="838"/>
      <c r="P323" s="838"/>
      <c r="Q323" s="838"/>
      <c r="R323" s="839"/>
    </row>
    <row r="324" spans="1:18" s="382" customFormat="1" ht="13.8" x14ac:dyDescent="0.25">
      <c r="A324" s="19"/>
      <c r="B324" s="840"/>
      <c r="C324" s="840"/>
      <c r="D324" s="840"/>
      <c r="E324" s="19"/>
      <c r="F324" s="838"/>
      <c r="G324" s="838"/>
      <c r="H324" s="838"/>
      <c r="I324" s="838"/>
      <c r="J324" s="838"/>
      <c r="K324" s="838"/>
      <c r="L324" s="838"/>
      <c r="M324" s="838"/>
      <c r="N324" s="838"/>
      <c r="O324" s="838"/>
      <c r="P324" s="838"/>
      <c r="Q324" s="838"/>
      <c r="R324" s="841"/>
    </row>
    <row r="325" spans="1:18" s="289" customFormat="1" x14ac:dyDescent="0.25">
      <c r="A325" s="17"/>
      <c r="B325" s="842"/>
      <c r="C325" s="842"/>
      <c r="D325" s="842"/>
      <c r="E325" s="17"/>
      <c r="F325" s="843"/>
      <c r="G325" s="843"/>
      <c r="H325" s="843"/>
      <c r="I325" s="843"/>
      <c r="J325" s="843"/>
      <c r="K325" s="843"/>
      <c r="L325" s="843"/>
      <c r="M325" s="843"/>
      <c r="N325" s="843"/>
      <c r="O325" s="843"/>
      <c r="P325" s="843"/>
      <c r="Q325" s="843"/>
      <c r="R325" s="844"/>
    </row>
    <row r="326" spans="1:18" s="774" customFormat="1" ht="15.6" x14ac:dyDescent="0.3">
      <c r="A326" s="837"/>
      <c r="B326" s="836"/>
      <c r="C326" s="836"/>
      <c r="D326" s="836"/>
      <c r="E326" s="837"/>
      <c r="F326" s="838"/>
      <c r="G326" s="838"/>
      <c r="H326" s="838"/>
      <c r="I326" s="838"/>
      <c r="J326" s="838"/>
      <c r="K326" s="838"/>
      <c r="L326" s="838"/>
      <c r="M326" s="838"/>
      <c r="N326" s="838"/>
      <c r="O326" s="838"/>
      <c r="P326" s="838"/>
      <c r="Q326" s="838"/>
      <c r="R326" s="839"/>
    </row>
    <row r="327" spans="1:18" s="382" customFormat="1" ht="13.8" x14ac:dyDescent="0.25">
      <c r="A327" s="19"/>
      <c r="B327" s="840"/>
      <c r="C327" s="840"/>
      <c r="D327" s="840"/>
      <c r="E327" s="19"/>
      <c r="F327" s="838"/>
      <c r="G327" s="838"/>
      <c r="H327" s="838"/>
      <c r="I327" s="838"/>
      <c r="J327" s="838"/>
      <c r="K327" s="838"/>
      <c r="L327" s="838"/>
      <c r="M327" s="838"/>
      <c r="N327" s="838"/>
      <c r="O327" s="838"/>
      <c r="P327" s="838"/>
      <c r="Q327" s="838"/>
      <c r="R327" s="841"/>
    </row>
    <row r="328" spans="1:18" s="289" customFormat="1" x14ac:dyDescent="0.25">
      <c r="A328" s="17"/>
      <c r="B328" s="842"/>
      <c r="C328" s="842"/>
      <c r="D328" s="842"/>
      <c r="E328" s="17"/>
      <c r="F328" s="843"/>
      <c r="G328" s="843"/>
      <c r="H328" s="843"/>
      <c r="I328" s="843"/>
      <c r="J328" s="843"/>
      <c r="K328" s="843"/>
      <c r="L328" s="843"/>
      <c r="M328" s="843"/>
      <c r="N328" s="843"/>
      <c r="O328" s="843"/>
      <c r="P328" s="843"/>
      <c r="Q328" s="843"/>
      <c r="R328" s="844"/>
    </row>
    <row r="329" spans="1:18" s="774" customFormat="1" ht="15.6" x14ac:dyDescent="0.3">
      <c r="A329" s="837"/>
      <c r="B329" s="836"/>
      <c r="C329" s="836"/>
      <c r="D329" s="836"/>
      <c r="E329" s="837"/>
      <c r="F329" s="838"/>
      <c r="G329" s="838"/>
      <c r="H329" s="838"/>
      <c r="I329" s="838"/>
      <c r="J329" s="838"/>
      <c r="K329" s="838"/>
      <c r="L329" s="838"/>
      <c r="M329" s="838"/>
      <c r="N329" s="838"/>
      <c r="O329" s="838"/>
      <c r="P329" s="838"/>
      <c r="Q329" s="838"/>
      <c r="R329" s="839"/>
    </row>
    <row r="330" spans="1:18" s="382" customFormat="1" ht="13.8" x14ac:dyDescent="0.25">
      <c r="A330" s="19"/>
      <c r="B330" s="840"/>
      <c r="C330" s="840"/>
      <c r="D330" s="840"/>
      <c r="E330" s="19"/>
      <c r="F330" s="838"/>
      <c r="G330" s="838"/>
      <c r="H330" s="838"/>
      <c r="I330" s="838"/>
      <c r="J330" s="838"/>
      <c r="K330" s="838"/>
      <c r="L330" s="838"/>
      <c r="M330" s="838"/>
      <c r="N330" s="838"/>
      <c r="O330" s="838"/>
      <c r="P330" s="838"/>
      <c r="Q330" s="838"/>
      <c r="R330" s="841"/>
    </row>
  </sheetData>
  <sheetProtection algorithmName="SHA-512" hashValue="bZpkPAB5T8p9aSMvEavNzY2A03qNa9LzW2GUvEIyX9BiYOa8roS5fsXPvcPVv9PtGNlkhef0X/pVp1o9XBma1w==" saltValue="hbHG0tltw/Tz9Pkttw9MQQ==" spinCount="100000" sheet="1" objects="1" scenarios="1" selectLockedCells="1"/>
  <mergeCells count="4">
    <mergeCell ref="F1:Q1"/>
    <mergeCell ref="T1:Y1"/>
    <mergeCell ref="T2:Y2"/>
    <mergeCell ref="B197:C197"/>
  </mergeCells>
  <phoneticPr fontId="40" type="noConversion"/>
  <printOptions horizontalCentered="1" headings="1"/>
  <pageMargins left="0.74803149606299213" right="0.74803149606299213" top="0.39370078740157483" bottom="0.39370078740157483" header="0.51181102362204722" footer="0.51181102362204722"/>
  <pageSetup paperSize="9" firstPageNumber="0" fitToWidth="0" orientation="portrait" horizontalDpi="4294967293" verticalDpi="300" r:id="rId1"/>
  <headerFooter alignWithMargins="0"/>
  <ignoredErrors>
    <ignoredError sqref="F2:Q3 F32:Q32 F16:Q16 F24:Q24 F60:Q61 F178:Q180 F101:Q104 F191:Q191 F18:Q18 F26:Q26 F34:Q34 F40:Q47 F78:Q79 F193:Q195 F83:Q92 F110:Q115 F134:Q136 F155:Q158 F185:Q187 F196:Q197"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8"/>
  <sheetViews>
    <sheetView zoomScaleNormal="100" workbookViewId="0">
      <selection activeCell="J2" sqref="J2"/>
    </sheetView>
  </sheetViews>
  <sheetFormatPr defaultColWidth="8.6640625" defaultRowHeight="13.2" x14ac:dyDescent="0.25"/>
  <cols>
    <col min="1" max="1" width="11" style="1196" customWidth="1"/>
    <col min="2" max="2" width="8.6640625" style="2"/>
    <col min="3" max="3" width="24.33203125" style="2" customWidth="1"/>
    <col min="4" max="4" width="6.109375" style="2" customWidth="1"/>
    <col min="5" max="6" width="30.109375" style="2" customWidth="1"/>
    <col min="7" max="7" width="10.33203125" style="1197" customWidth="1"/>
    <col min="8" max="8" width="4" style="2" customWidth="1"/>
    <col min="9" max="9" width="1.5546875" style="2" customWidth="1"/>
    <col min="10" max="10" width="10" style="2" bestFit="1" customWidth="1"/>
    <col min="11" max="11" width="10.6640625" style="2" customWidth="1"/>
    <col min="12" max="16384" width="8.6640625" style="2"/>
  </cols>
  <sheetData>
    <row r="1" spans="1:12" ht="21.6" thickBot="1" x14ac:dyDescent="0.45">
      <c r="A1" s="1364" t="str">
        <f>CharityName&amp;"  -  Recurring Transactions"</f>
        <v>Name of Charity  -  Recurring Transactions</v>
      </c>
      <c r="B1" s="1364"/>
      <c r="C1" s="1364"/>
      <c r="D1" s="1364"/>
      <c r="E1" s="1364"/>
      <c r="F1" s="1364"/>
      <c r="G1" s="1364"/>
      <c r="H1" s="1364"/>
      <c r="J1" s="4" t="s">
        <v>90</v>
      </c>
    </row>
    <row r="2" spans="1:12" s="1186" customFormat="1" ht="56.25" customHeight="1" thickBot="1" x14ac:dyDescent="0.3">
      <c r="A2" s="1365" t="s">
        <v>93</v>
      </c>
      <c r="B2" s="1366"/>
      <c r="C2" s="1366"/>
      <c r="D2" s="1366"/>
      <c r="E2" s="1366"/>
      <c r="F2" s="1366"/>
      <c r="G2" s="1366"/>
      <c r="H2" s="1367"/>
      <c r="J2" s="1183">
        <v>7</v>
      </c>
    </row>
    <row r="3" spans="1:12" ht="5.0999999999999996" customHeight="1" thickBot="1" x14ac:dyDescent="0.3">
      <c r="A3" s="1187"/>
      <c r="B3" s="1188"/>
      <c r="C3" s="1189"/>
      <c r="D3" s="1189"/>
      <c r="E3" s="1190"/>
      <c r="F3" s="1189"/>
      <c r="G3" s="1191"/>
      <c r="H3" s="1192"/>
    </row>
    <row r="4" spans="1:12" s="8" customFormat="1" ht="16.5" customHeight="1" thickTop="1" x14ac:dyDescent="0.25">
      <c r="A4" s="1193" t="s">
        <v>22</v>
      </c>
      <c r="B4" s="1194" t="s">
        <v>23</v>
      </c>
      <c r="C4" s="1194" t="s">
        <v>24</v>
      </c>
      <c r="D4" s="1194" t="s">
        <v>74</v>
      </c>
      <c r="E4" s="1194" t="s">
        <v>25</v>
      </c>
      <c r="F4" s="1194" t="s">
        <v>26</v>
      </c>
      <c r="G4" s="1195" t="s">
        <v>27</v>
      </c>
      <c r="H4" s="1194"/>
      <c r="J4" s="1368" t="s">
        <v>91</v>
      </c>
    </row>
    <row r="5" spans="1:12" ht="10.5" customHeight="1" thickBot="1" x14ac:dyDescent="0.3">
      <c r="B5" s="3"/>
      <c r="J5" s="1369"/>
    </row>
    <row r="6" spans="1:12" s="1203" customFormat="1" ht="17.100000000000001" customHeight="1" x14ac:dyDescent="0.25">
      <c r="A6" s="1198" t="s">
        <v>92</v>
      </c>
      <c r="B6" s="1199"/>
      <c r="C6" s="1199"/>
      <c r="D6" s="1199"/>
      <c r="E6" s="1199"/>
      <c r="F6" s="1200"/>
      <c r="G6" s="1201"/>
      <c r="H6" s="1202"/>
      <c r="J6" s="1204"/>
    </row>
    <row r="7" spans="1:12" s="1206" customFormat="1" ht="14.1" customHeight="1" x14ac:dyDescent="0.25">
      <c r="A7" s="1205" t="str">
        <f t="shared" ref="A7:A24" si="0">IF(J7&lt;1,"",DATE(YEAR(FYSDate),MONTH(FYSDate)+J$2-1,J7))</f>
        <v/>
      </c>
      <c r="B7" s="10"/>
      <c r="C7" s="11"/>
      <c r="D7" s="11"/>
      <c r="E7" s="11"/>
      <c r="F7" s="11"/>
      <c r="G7" s="15"/>
      <c r="H7" s="1207"/>
      <c r="J7" s="1184"/>
    </row>
    <row r="8" spans="1:12" s="1206" customFormat="1" ht="14.1" customHeight="1" x14ac:dyDescent="0.25">
      <c r="A8" s="1205" t="str">
        <f t="shared" si="0"/>
        <v/>
      </c>
      <c r="B8" s="10"/>
      <c r="C8" s="11"/>
      <c r="D8" s="11"/>
      <c r="E8" s="11"/>
      <c r="F8" s="11"/>
      <c r="G8" s="15"/>
      <c r="H8" s="1207"/>
      <c r="J8" s="1185"/>
    </row>
    <row r="9" spans="1:12" s="1206" customFormat="1" ht="14.1" customHeight="1" x14ac:dyDescent="0.25">
      <c r="A9" s="1205" t="str">
        <f t="shared" si="0"/>
        <v/>
      </c>
      <c r="B9" s="10"/>
      <c r="C9" s="11"/>
      <c r="D9" s="11"/>
      <c r="E9" s="11"/>
      <c r="F9" s="11"/>
      <c r="G9" s="15"/>
      <c r="H9" s="1207"/>
      <c r="J9" s="1185"/>
    </row>
    <row r="10" spans="1:12" s="1206" customFormat="1" ht="14.1" customHeight="1" x14ac:dyDescent="0.25">
      <c r="A10" s="1205" t="str">
        <f t="shared" si="0"/>
        <v/>
      </c>
      <c r="B10" s="10"/>
      <c r="C10" s="11"/>
      <c r="D10" s="11"/>
      <c r="E10" s="11"/>
      <c r="F10" s="11"/>
      <c r="G10" s="15"/>
      <c r="H10" s="1207"/>
      <c r="J10" s="1185"/>
      <c r="L10" s="2"/>
    </row>
    <row r="11" spans="1:12" s="1206" customFormat="1" ht="14.1" customHeight="1" x14ac:dyDescent="0.25">
      <c r="A11" s="1205" t="str">
        <f t="shared" si="0"/>
        <v/>
      </c>
      <c r="B11" s="10"/>
      <c r="C11" s="11"/>
      <c r="D11" s="11"/>
      <c r="E11" s="11"/>
      <c r="F11" s="11"/>
      <c r="G11" s="15"/>
      <c r="H11" s="1208"/>
      <c r="J11" s="1185"/>
      <c r="L11" s="2"/>
    </row>
    <row r="12" spans="1:12" s="1206" customFormat="1" ht="14.1" customHeight="1" x14ac:dyDescent="0.25">
      <c r="A12" s="1205" t="str">
        <f t="shared" si="0"/>
        <v/>
      </c>
      <c r="B12" s="10"/>
      <c r="C12" s="11"/>
      <c r="D12" s="11"/>
      <c r="E12" s="11"/>
      <c r="F12" s="11"/>
      <c r="G12" s="15"/>
      <c r="H12" s="1208"/>
      <c r="J12" s="1185"/>
      <c r="L12" s="2"/>
    </row>
    <row r="13" spans="1:12" s="1206" customFormat="1" ht="14.1" customHeight="1" x14ac:dyDescent="0.25">
      <c r="A13" s="1205" t="str">
        <f t="shared" si="0"/>
        <v/>
      </c>
      <c r="B13" s="10"/>
      <c r="C13" s="11"/>
      <c r="D13" s="11"/>
      <c r="E13" s="11"/>
      <c r="F13" s="11"/>
      <c r="G13" s="15"/>
      <c r="H13" s="1208"/>
      <c r="J13" s="1185"/>
      <c r="L13" s="2"/>
    </row>
    <row r="14" spans="1:12" s="1206" customFormat="1" ht="14.1" customHeight="1" x14ac:dyDescent="0.25">
      <c r="A14" s="1205" t="str">
        <f t="shared" si="0"/>
        <v/>
      </c>
      <c r="B14" s="10"/>
      <c r="C14" s="11"/>
      <c r="D14" s="11"/>
      <c r="E14" s="11"/>
      <c r="F14" s="11"/>
      <c r="G14" s="15"/>
      <c r="H14" s="1208"/>
      <c r="J14" s="1185"/>
      <c r="L14" s="2"/>
    </row>
    <row r="15" spans="1:12" s="1206" customFormat="1" ht="14.1" customHeight="1" x14ac:dyDescent="0.25">
      <c r="A15" s="1205" t="str">
        <f t="shared" si="0"/>
        <v/>
      </c>
      <c r="B15" s="10"/>
      <c r="C15" s="11"/>
      <c r="D15" s="11"/>
      <c r="E15" s="11"/>
      <c r="F15" s="11"/>
      <c r="G15" s="15"/>
      <c r="H15" s="1208"/>
      <c r="J15" s="1185"/>
      <c r="L15" s="2"/>
    </row>
    <row r="16" spans="1:12" s="1206" customFormat="1" ht="14.1" customHeight="1" x14ac:dyDescent="0.25">
      <c r="A16" s="1205" t="str">
        <f t="shared" si="0"/>
        <v/>
      </c>
      <c r="B16" s="10"/>
      <c r="C16" s="11"/>
      <c r="D16" s="11"/>
      <c r="E16" s="11"/>
      <c r="F16" s="11"/>
      <c r="G16" s="15"/>
      <c r="H16" s="1208"/>
      <c r="J16" s="1185"/>
      <c r="L16" s="2"/>
    </row>
    <row r="17" spans="1:12" s="1206" customFormat="1" ht="14.1" customHeight="1" x14ac:dyDescent="0.25">
      <c r="A17" s="1205" t="str">
        <f t="shared" si="0"/>
        <v/>
      </c>
      <c r="B17" s="10"/>
      <c r="C17" s="11"/>
      <c r="D17" s="11"/>
      <c r="E17" s="11"/>
      <c r="F17" s="11"/>
      <c r="G17" s="15"/>
      <c r="H17" s="1208"/>
      <c r="J17" s="1185"/>
      <c r="L17" s="2"/>
    </row>
    <row r="18" spans="1:12" s="1206" customFormat="1" ht="14.1" customHeight="1" x14ac:dyDescent="0.25">
      <c r="A18" s="1205" t="str">
        <f t="shared" si="0"/>
        <v/>
      </c>
      <c r="B18" s="10"/>
      <c r="C18" s="11"/>
      <c r="D18" s="11"/>
      <c r="E18" s="11"/>
      <c r="F18" s="11"/>
      <c r="G18" s="15"/>
      <c r="H18" s="1208"/>
      <c r="J18" s="1185"/>
      <c r="L18" s="2"/>
    </row>
    <row r="19" spans="1:12" s="1206" customFormat="1" ht="14.1" customHeight="1" x14ac:dyDescent="0.25">
      <c r="A19" s="1205" t="str">
        <f t="shared" si="0"/>
        <v/>
      </c>
      <c r="B19" s="10"/>
      <c r="C19" s="11"/>
      <c r="D19" s="11"/>
      <c r="E19" s="11"/>
      <c r="F19" s="11"/>
      <c r="G19" s="15"/>
      <c r="H19" s="1208"/>
      <c r="J19" s="1185"/>
      <c r="L19" s="2"/>
    </row>
    <row r="20" spans="1:12" s="1206" customFormat="1" ht="14.1" customHeight="1" x14ac:dyDescent="0.25">
      <c r="A20" s="1205" t="str">
        <f t="shared" si="0"/>
        <v/>
      </c>
      <c r="B20" s="10"/>
      <c r="C20" s="11"/>
      <c r="D20" s="11"/>
      <c r="E20" s="11"/>
      <c r="F20" s="11"/>
      <c r="G20" s="15"/>
      <c r="H20" s="1208"/>
      <c r="J20" s="1185"/>
      <c r="L20" s="2"/>
    </row>
    <row r="21" spans="1:12" s="1206" customFormat="1" ht="14.1" customHeight="1" x14ac:dyDescent="0.25">
      <c r="A21" s="1205" t="str">
        <f t="shared" si="0"/>
        <v/>
      </c>
      <c r="B21" s="10"/>
      <c r="C21" s="11"/>
      <c r="D21" s="11"/>
      <c r="E21" s="11"/>
      <c r="F21" s="11"/>
      <c r="G21" s="15"/>
      <c r="H21" s="1208"/>
      <c r="J21" s="1185"/>
    </row>
    <row r="22" spans="1:12" s="1206" customFormat="1" ht="14.1" customHeight="1" x14ac:dyDescent="0.25">
      <c r="A22" s="1205" t="str">
        <f t="shared" si="0"/>
        <v/>
      </c>
      <c r="B22" s="10"/>
      <c r="C22" s="11"/>
      <c r="D22" s="11"/>
      <c r="E22" s="11"/>
      <c r="F22" s="11"/>
      <c r="G22" s="15"/>
      <c r="H22" s="1208"/>
      <c r="J22" s="1185"/>
    </row>
    <row r="23" spans="1:12" s="1206" customFormat="1" ht="14.1" customHeight="1" x14ac:dyDescent="0.25">
      <c r="A23" s="1205" t="str">
        <f t="shared" si="0"/>
        <v/>
      </c>
      <c r="B23" s="10"/>
      <c r="C23" s="11"/>
      <c r="D23" s="11"/>
      <c r="E23" s="11"/>
      <c r="F23" s="11"/>
      <c r="G23" s="15"/>
      <c r="H23" s="1208"/>
      <c r="J23" s="1185"/>
    </row>
    <row r="24" spans="1:12" s="1206" customFormat="1" ht="14.1" customHeight="1" x14ac:dyDescent="0.25">
      <c r="A24" s="1205" t="str">
        <f t="shared" si="0"/>
        <v/>
      </c>
      <c r="B24" s="10"/>
      <c r="C24" s="11"/>
      <c r="D24" s="11"/>
      <c r="E24" s="11"/>
      <c r="F24" s="11"/>
      <c r="G24" s="15"/>
      <c r="H24" s="1208"/>
      <c r="J24" s="1185"/>
    </row>
    <row r="25" spans="1:12" s="1213" customFormat="1" ht="13.8" thickBot="1" x14ac:dyDescent="0.3">
      <c r="A25" s="1209"/>
      <c r="B25" s="1210"/>
      <c r="C25" s="1210"/>
      <c r="D25" s="1210"/>
      <c r="E25" s="1210"/>
      <c r="F25" s="1210"/>
      <c r="G25" s="1211"/>
      <c r="H25" s="1212"/>
      <c r="J25" s="1214"/>
    </row>
    <row r="26" spans="1:12" x14ac:dyDescent="0.25">
      <c r="B26" s="3"/>
    </row>
    <row r="27" spans="1:12" x14ac:dyDescent="0.25">
      <c r="B27" s="3"/>
    </row>
    <row r="28" spans="1:12" x14ac:dyDescent="0.25">
      <c r="B28" s="3"/>
    </row>
    <row r="29" spans="1:12" x14ac:dyDescent="0.25">
      <c r="B29" s="3"/>
    </row>
    <row r="30" spans="1:12" x14ac:dyDescent="0.25">
      <c r="B30" s="3"/>
    </row>
    <row r="31" spans="1:12" x14ac:dyDescent="0.25">
      <c r="A31" s="2"/>
      <c r="B31" s="3"/>
      <c r="G31" s="2"/>
    </row>
    <row r="32" spans="1:12" x14ac:dyDescent="0.25">
      <c r="A32" s="2"/>
      <c r="B32" s="3"/>
      <c r="G32" s="2"/>
    </row>
    <row r="33" spans="2:2" s="2" customFormat="1" x14ac:dyDescent="0.25">
      <c r="B33" s="3"/>
    </row>
    <row r="34" spans="2:2" s="2" customFormat="1" x14ac:dyDescent="0.25">
      <c r="B34" s="3"/>
    </row>
    <row r="35" spans="2:2" s="2" customFormat="1" x14ac:dyDescent="0.25">
      <c r="B35" s="3"/>
    </row>
    <row r="36" spans="2:2" s="2" customFormat="1" x14ac:dyDescent="0.25">
      <c r="B36" s="3"/>
    </row>
    <row r="37" spans="2:2" s="2" customFormat="1" x14ac:dyDescent="0.25">
      <c r="B37" s="3"/>
    </row>
    <row r="38" spans="2:2" s="2" customFormat="1" x14ac:dyDescent="0.25">
      <c r="B38" s="3"/>
    </row>
    <row r="39" spans="2:2" s="2" customFormat="1" x14ac:dyDescent="0.25">
      <c r="B39" s="3"/>
    </row>
    <row r="40" spans="2:2" s="2" customFormat="1" x14ac:dyDescent="0.25">
      <c r="B40" s="3"/>
    </row>
    <row r="41" spans="2:2" s="2" customFormat="1" x14ac:dyDescent="0.25">
      <c r="B41" s="3"/>
    </row>
    <row r="42" spans="2:2" s="2" customFormat="1" x14ac:dyDescent="0.25">
      <c r="B42" s="3"/>
    </row>
    <row r="43" spans="2:2" s="2" customFormat="1" x14ac:dyDescent="0.25">
      <c r="B43" s="3"/>
    </row>
    <row r="44" spans="2:2" s="2" customFormat="1" x14ac:dyDescent="0.25">
      <c r="B44" s="3"/>
    </row>
    <row r="45" spans="2:2" s="2" customFormat="1" x14ac:dyDescent="0.25">
      <c r="B45" s="3"/>
    </row>
    <row r="46" spans="2:2" s="2" customFormat="1" x14ac:dyDescent="0.25">
      <c r="B46" s="3"/>
    </row>
    <row r="47" spans="2:2" s="2" customFormat="1" x14ac:dyDescent="0.25">
      <c r="B47" s="3"/>
    </row>
    <row r="48" spans="2:2" s="2" customFormat="1" x14ac:dyDescent="0.25">
      <c r="B48" s="3"/>
    </row>
    <row r="49" spans="2:2" s="2" customFormat="1" x14ac:dyDescent="0.25">
      <c r="B49" s="3"/>
    </row>
    <row r="50" spans="2:2" s="2" customFormat="1" x14ac:dyDescent="0.25">
      <c r="B50" s="3"/>
    </row>
    <row r="51" spans="2:2" s="2" customFormat="1" x14ac:dyDescent="0.25">
      <c r="B51" s="3"/>
    </row>
    <row r="52" spans="2:2" s="2" customFormat="1" x14ac:dyDescent="0.25">
      <c r="B52" s="3"/>
    </row>
    <row r="53" spans="2:2" s="2" customFormat="1" x14ac:dyDescent="0.25">
      <c r="B53" s="3"/>
    </row>
    <row r="54" spans="2:2" s="2" customFormat="1" x14ac:dyDescent="0.25">
      <c r="B54" s="3"/>
    </row>
    <row r="55" spans="2:2" s="2" customFormat="1" x14ac:dyDescent="0.25">
      <c r="B55" s="3"/>
    </row>
    <row r="56" spans="2:2" s="2" customFormat="1" x14ac:dyDescent="0.25">
      <c r="B56" s="3"/>
    </row>
    <row r="57" spans="2:2" s="2" customFormat="1" x14ac:dyDescent="0.25">
      <c r="B57" s="3"/>
    </row>
    <row r="58" spans="2:2" s="2" customFormat="1" x14ac:dyDescent="0.25">
      <c r="B58" s="3"/>
    </row>
    <row r="59" spans="2:2" s="2" customFormat="1" x14ac:dyDescent="0.25">
      <c r="B59" s="3"/>
    </row>
    <row r="60" spans="2:2" s="2" customFormat="1" x14ac:dyDescent="0.25">
      <c r="B60" s="3"/>
    </row>
    <row r="61" spans="2:2" s="2" customFormat="1" x14ac:dyDescent="0.25">
      <c r="B61" s="3"/>
    </row>
    <row r="62" spans="2:2" s="2" customFormat="1" x14ac:dyDescent="0.25">
      <c r="B62" s="3"/>
    </row>
    <row r="63" spans="2:2" s="2" customFormat="1" x14ac:dyDescent="0.25">
      <c r="B63" s="3"/>
    </row>
    <row r="64" spans="2:2" s="2" customFormat="1" x14ac:dyDescent="0.25">
      <c r="B64" s="3"/>
    </row>
    <row r="65" spans="2:2" s="2" customFormat="1" x14ac:dyDescent="0.25">
      <c r="B65" s="3"/>
    </row>
    <row r="66" spans="2:2" s="2" customFormat="1" x14ac:dyDescent="0.25">
      <c r="B66" s="3"/>
    </row>
    <row r="67" spans="2:2" s="2" customFormat="1" x14ac:dyDescent="0.25">
      <c r="B67" s="3"/>
    </row>
    <row r="68" spans="2:2" s="2" customFormat="1" x14ac:dyDescent="0.25">
      <c r="B68" s="3"/>
    </row>
    <row r="69" spans="2:2" s="2" customFormat="1" x14ac:dyDescent="0.25">
      <c r="B69" s="3"/>
    </row>
    <row r="70" spans="2:2" s="2" customFormat="1" x14ac:dyDescent="0.25">
      <c r="B70" s="3"/>
    </row>
    <row r="71" spans="2:2" s="2" customFormat="1" x14ac:dyDescent="0.25">
      <c r="B71" s="3"/>
    </row>
    <row r="72" spans="2:2" s="2" customFormat="1" x14ac:dyDescent="0.25">
      <c r="B72" s="3"/>
    </row>
    <row r="73" spans="2:2" s="2" customFormat="1" x14ac:dyDescent="0.25">
      <c r="B73" s="3"/>
    </row>
    <row r="74" spans="2:2" s="2" customFormat="1" x14ac:dyDescent="0.25">
      <c r="B74" s="3"/>
    </row>
    <row r="75" spans="2:2" s="2" customFormat="1" x14ac:dyDescent="0.25">
      <c r="B75" s="3"/>
    </row>
    <row r="76" spans="2:2" s="2" customFormat="1" x14ac:dyDescent="0.25">
      <c r="B76" s="3"/>
    </row>
    <row r="77" spans="2:2" s="2" customFormat="1" x14ac:dyDescent="0.25">
      <c r="B77" s="3"/>
    </row>
    <row r="78" spans="2:2" s="2" customFormat="1" x14ac:dyDescent="0.25">
      <c r="B78" s="3"/>
    </row>
    <row r="79" spans="2:2" s="2" customFormat="1" x14ac:dyDescent="0.25">
      <c r="B79" s="3"/>
    </row>
    <row r="80" spans="2:2" s="2" customFormat="1" x14ac:dyDescent="0.25">
      <c r="B80" s="3"/>
    </row>
    <row r="81" spans="2:2" s="2" customFormat="1" x14ac:dyDescent="0.25">
      <c r="B81" s="3"/>
    </row>
    <row r="82" spans="2:2" s="2" customFormat="1" x14ac:dyDescent="0.25">
      <c r="B82" s="3"/>
    </row>
    <row r="83" spans="2:2" s="2" customFormat="1" x14ac:dyDescent="0.25">
      <c r="B83" s="3"/>
    </row>
    <row r="84" spans="2:2" s="2" customFormat="1" x14ac:dyDescent="0.25">
      <c r="B84" s="3"/>
    </row>
    <row r="85" spans="2:2" s="2" customFormat="1" x14ac:dyDescent="0.25">
      <c r="B85" s="3"/>
    </row>
    <row r="86" spans="2:2" s="2" customFormat="1" x14ac:dyDescent="0.25">
      <c r="B86" s="3"/>
    </row>
    <row r="87" spans="2:2" s="2" customFormat="1" x14ac:dyDescent="0.25">
      <c r="B87" s="3"/>
    </row>
    <row r="88" spans="2:2" s="2" customFormat="1" x14ac:dyDescent="0.25">
      <c r="B88" s="3"/>
    </row>
    <row r="89" spans="2:2" s="2" customFormat="1" x14ac:dyDescent="0.25">
      <c r="B89" s="3"/>
    </row>
    <row r="90" spans="2:2" s="2" customFormat="1" x14ac:dyDescent="0.25">
      <c r="B90" s="3"/>
    </row>
    <row r="91" spans="2:2" s="2" customFormat="1" x14ac:dyDescent="0.25">
      <c r="B91" s="3"/>
    </row>
    <row r="92" spans="2:2" s="2" customFormat="1" x14ac:dyDescent="0.25">
      <c r="B92" s="3"/>
    </row>
    <row r="93" spans="2:2" s="2" customFormat="1" x14ac:dyDescent="0.25">
      <c r="B93" s="3"/>
    </row>
    <row r="94" spans="2:2" s="2" customFormat="1" x14ac:dyDescent="0.25">
      <c r="B94" s="3"/>
    </row>
    <row r="95" spans="2:2" s="2" customFormat="1" x14ac:dyDescent="0.25">
      <c r="B95" s="3"/>
    </row>
    <row r="96" spans="2:2" s="2" customFormat="1" x14ac:dyDescent="0.25">
      <c r="B96" s="3"/>
    </row>
    <row r="97" spans="2:2" s="2" customFormat="1" x14ac:dyDescent="0.25">
      <c r="B97" s="3"/>
    </row>
    <row r="98" spans="2:2" s="2" customFormat="1" x14ac:dyDescent="0.25">
      <c r="B98" s="3"/>
    </row>
    <row r="99" spans="2:2" s="2" customFormat="1" x14ac:dyDescent="0.25">
      <c r="B99" s="3"/>
    </row>
    <row r="100" spans="2:2" s="2" customFormat="1" x14ac:dyDescent="0.25">
      <c r="B100" s="3"/>
    </row>
    <row r="101" spans="2:2" s="2" customFormat="1" x14ac:dyDescent="0.25">
      <c r="B101" s="3"/>
    </row>
    <row r="102" spans="2:2" s="2" customFormat="1" x14ac:dyDescent="0.25">
      <c r="B102" s="3"/>
    </row>
    <row r="103" spans="2:2" s="2" customFormat="1" x14ac:dyDescent="0.25">
      <c r="B103" s="3"/>
    </row>
    <row r="104" spans="2:2" s="2" customFormat="1" x14ac:dyDescent="0.25">
      <c r="B104" s="3"/>
    </row>
    <row r="105" spans="2:2" s="2" customFormat="1" x14ac:dyDescent="0.25">
      <c r="B105" s="3"/>
    </row>
    <row r="106" spans="2:2" s="2" customFormat="1" x14ac:dyDescent="0.25">
      <c r="B106" s="3"/>
    </row>
    <row r="107" spans="2:2" s="2" customFormat="1" x14ac:dyDescent="0.25">
      <c r="B107" s="3"/>
    </row>
    <row r="108" spans="2:2" s="2" customFormat="1" x14ac:dyDescent="0.25">
      <c r="B108" s="3"/>
    </row>
    <row r="109" spans="2:2" s="2" customFormat="1" x14ac:dyDescent="0.25">
      <c r="B109" s="3"/>
    </row>
    <row r="110" spans="2:2" s="2" customFormat="1" x14ac:dyDescent="0.25">
      <c r="B110" s="3"/>
    </row>
    <row r="111" spans="2:2" s="2" customFormat="1" x14ac:dyDescent="0.25">
      <c r="B111" s="3"/>
    </row>
    <row r="112" spans="2:2" s="2" customFormat="1" x14ac:dyDescent="0.25">
      <c r="B112" s="3"/>
    </row>
    <row r="113" spans="2:2" s="2" customFormat="1" x14ac:dyDescent="0.25">
      <c r="B113" s="3"/>
    </row>
    <row r="114" spans="2:2" s="2" customFormat="1" x14ac:dyDescent="0.25">
      <c r="B114" s="3"/>
    </row>
    <row r="115" spans="2:2" s="2" customFormat="1" x14ac:dyDescent="0.25">
      <c r="B115" s="3"/>
    </row>
    <row r="116" spans="2:2" s="2" customFormat="1" x14ac:dyDescent="0.25">
      <c r="B116" s="3"/>
    </row>
    <row r="117" spans="2:2" s="2" customFormat="1" x14ac:dyDescent="0.25">
      <c r="B117" s="3"/>
    </row>
    <row r="118" spans="2:2" s="2" customFormat="1" x14ac:dyDescent="0.25">
      <c r="B118" s="3"/>
    </row>
    <row r="119" spans="2:2" s="2" customFormat="1" x14ac:dyDescent="0.25">
      <c r="B119" s="3"/>
    </row>
    <row r="120" spans="2:2" s="2" customFormat="1" x14ac:dyDescent="0.25">
      <c r="B120" s="3"/>
    </row>
    <row r="121" spans="2:2" s="2" customFormat="1" x14ac:dyDescent="0.25">
      <c r="B121" s="3"/>
    </row>
    <row r="122" spans="2:2" s="2" customFormat="1" x14ac:dyDescent="0.25">
      <c r="B122" s="3"/>
    </row>
    <row r="123" spans="2:2" s="2" customFormat="1" x14ac:dyDescent="0.25">
      <c r="B123" s="3"/>
    </row>
    <row r="124" spans="2:2" s="2" customFormat="1" x14ac:dyDescent="0.25">
      <c r="B124" s="3"/>
    </row>
    <row r="125" spans="2:2" s="2" customFormat="1" x14ac:dyDescent="0.25">
      <c r="B125" s="3"/>
    </row>
    <row r="126" spans="2:2" s="2" customFormat="1" x14ac:dyDescent="0.25">
      <c r="B126" s="3"/>
    </row>
    <row r="127" spans="2:2" s="2" customFormat="1" x14ac:dyDescent="0.25">
      <c r="B127" s="3"/>
    </row>
    <row r="128" spans="2:2" s="2" customFormat="1" x14ac:dyDescent="0.25">
      <c r="B128" s="3"/>
    </row>
    <row r="129" spans="2:2" s="2" customFormat="1" x14ac:dyDescent="0.25">
      <c r="B129" s="3"/>
    </row>
    <row r="130" spans="2:2" s="2" customFormat="1" x14ac:dyDescent="0.25">
      <c r="B130" s="3"/>
    </row>
    <row r="131" spans="2:2" s="2" customFormat="1" x14ac:dyDescent="0.25">
      <c r="B131" s="3"/>
    </row>
    <row r="132" spans="2:2" s="2" customFormat="1" x14ac:dyDescent="0.25">
      <c r="B132" s="3"/>
    </row>
    <row r="133" spans="2:2" s="2" customFormat="1" x14ac:dyDescent="0.25">
      <c r="B133" s="3"/>
    </row>
    <row r="134" spans="2:2" s="2" customFormat="1" x14ac:dyDescent="0.25">
      <c r="B134" s="3"/>
    </row>
    <row r="135" spans="2:2" s="2" customFormat="1" x14ac:dyDescent="0.25">
      <c r="B135" s="3"/>
    </row>
    <row r="136" spans="2:2" s="2" customFormat="1" x14ac:dyDescent="0.25">
      <c r="B136" s="3"/>
    </row>
    <row r="137" spans="2:2" s="2" customFormat="1" x14ac:dyDescent="0.25">
      <c r="B137" s="3"/>
    </row>
    <row r="138" spans="2:2" s="2" customFormat="1" x14ac:dyDescent="0.25">
      <c r="B138" s="3"/>
    </row>
    <row r="139" spans="2:2" s="2" customFormat="1" x14ac:dyDescent="0.25">
      <c r="B139" s="3"/>
    </row>
    <row r="140" spans="2:2" s="2" customFormat="1" x14ac:dyDescent="0.25">
      <c r="B140" s="3"/>
    </row>
    <row r="141" spans="2:2" s="2" customFormat="1" x14ac:dyDescent="0.25">
      <c r="B141" s="3"/>
    </row>
    <row r="142" spans="2:2" s="2" customFormat="1" x14ac:dyDescent="0.25">
      <c r="B142" s="3"/>
    </row>
    <row r="143" spans="2:2" s="2" customFormat="1" x14ac:dyDescent="0.25">
      <c r="B143" s="3"/>
    </row>
    <row r="144" spans="2:2" s="2" customFormat="1" x14ac:dyDescent="0.25">
      <c r="B144" s="3"/>
    </row>
    <row r="145" spans="2:2" s="2" customFormat="1" x14ac:dyDescent="0.25">
      <c r="B145" s="3"/>
    </row>
    <row r="146" spans="2:2" s="2" customFormat="1" x14ac:dyDescent="0.25">
      <c r="B146" s="3"/>
    </row>
    <row r="147" spans="2:2" s="2" customFormat="1" x14ac:dyDescent="0.25">
      <c r="B147" s="3"/>
    </row>
    <row r="148" spans="2:2" s="2" customFormat="1" x14ac:dyDescent="0.25">
      <c r="B148" s="3"/>
    </row>
  </sheetData>
  <sheetProtection algorithmName="SHA-512" hashValue="creCRpCGXBeVJIrKrOres1pD8OFFEd2bZHQMzy73K2JWW7cFv9JH/4xIIJ9qLjy9IcoigMfThqqalkvGu5oOEg==" saltValue="+z04u7dKl/5d3oVopBv1HQ==" spinCount="100000" sheet="1" objects="1" scenarios="1" selectLockedCells="1"/>
  <mergeCells count="3">
    <mergeCell ref="A1:H1"/>
    <mergeCell ref="A2:H2"/>
    <mergeCell ref="J4:J5"/>
  </mergeCells>
  <dataValidations xWindow="320" yWindow="606" count="2">
    <dataValidation type="list" operator="equal" allowBlank="1" showErrorMessage="1" sqref="C7:D24 C3:D3" xr:uid="{00000000-0002-0000-0600-000002000000}">
      <formula1>Categories</formula1>
      <formula2>0</formula2>
    </dataValidation>
    <dataValidation type="list" operator="equal" allowBlank="1" showErrorMessage="1" sqref="C2:D2 C5:D6 C26:D148" xr:uid="{00000000-0002-0000-0600-000003000000}">
      <formula1>"#n"/"a"</formula1>
      <formula2>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34"/>
  <sheetViews>
    <sheetView zoomScale="80" zoomScaleNormal="80" zoomScaleSheetLayoutView="80" workbookViewId="0">
      <selection activeCell="X4" sqref="X4"/>
    </sheetView>
  </sheetViews>
  <sheetFormatPr defaultColWidth="8.6640625" defaultRowHeight="9.9" customHeight="1" x14ac:dyDescent="0.25"/>
  <cols>
    <col min="1" max="1" width="35.77734375" style="2" customWidth="1"/>
    <col min="2" max="2" width="1.6640625" style="2" customWidth="1"/>
    <col min="3" max="3" width="11.33203125" style="641" customWidth="1"/>
    <col min="4" max="4" width="1.6640625" style="689" customWidth="1"/>
    <col min="5" max="5" width="11.33203125" style="690" customWidth="1"/>
    <col min="6" max="6" width="1.6640625" style="689" customWidth="1"/>
    <col min="7" max="7" width="11.33203125" style="641" customWidth="1"/>
    <col min="8" max="8" width="2.88671875" style="689" customWidth="1"/>
    <col min="9" max="9" width="11.33203125" style="689" customWidth="1"/>
    <col min="10" max="10" width="1.6640625" style="2" customWidth="1"/>
    <col min="11" max="11" width="12.33203125" style="696" customWidth="1"/>
    <col min="12" max="12" width="2.44140625" style="2" customWidth="1"/>
    <col min="13" max="13" width="11.33203125" style="3" customWidth="1"/>
    <col min="14" max="16" width="9" style="2" customWidth="1"/>
    <col min="17" max="17" width="13.44140625" style="2" customWidth="1"/>
    <col min="18" max="18" width="4.33203125" style="2" customWidth="1"/>
    <col min="19" max="19" width="13.44140625" style="2" customWidth="1"/>
    <col min="20" max="22" width="9" style="2" customWidth="1"/>
    <col min="23" max="16384" width="8.6640625" style="2"/>
  </cols>
  <sheetData>
    <row r="1" spans="1:13" s="691" customFormat="1" ht="22.5" customHeight="1" thickTop="1" x14ac:dyDescent="0.25">
      <c r="A1" s="1371" t="str">
        <f>"Receipts &amp; Payments for the Financial Year Ended "&amp;TEXT(FYEDate,"dd-mmm-yy")</f>
        <v>Receipts &amp; Payments for the Financial Year Ended 31-Dec-23</v>
      </c>
      <c r="B1" s="1372"/>
      <c r="C1" s="1372"/>
      <c r="D1" s="1372"/>
      <c r="E1" s="1372"/>
      <c r="F1" s="1372"/>
      <c r="G1" s="1372"/>
      <c r="H1" s="1372"/>
      <c r="I1" s="1373"/>
      <c r="K1" s="692"/>
      <c r="M1" s="693"/>
    </row>
    <row r="2" spans="1:13" s="695" customFormat="1" ht="15.75" customHeight="1" x14ac:dyDescent="0.25">
      <c r="A2" s="632"/>
      <c r="B2" s="633"/>
      <c r="C2" s="1374" t="str">
        <f>"Current Financial Year, "&amp;TitlePage!A38</f>
        <v>Current Financial Year, Jan'23-Dec'23</v>
      </c>
      <c r="D2" s="1374"/>
      <c r="E2" s="1374"/>
      <c r="F2" s="1374"/>
      <c r="G2" s="1374"/>
      <c r="H2" s="634"/>
      <c r="I2" s="694" t="s">
        <v>53</v>
      </c>
      <c r="K2" s="696"/>
      <c r="M2" s="697"/>
    </row>
    <row r="3" spans="1:13" s="676" customFormat="1" ht="26.4" x14ac:dyDescent="0.25">
      <c r="A3" s="698"/>
      <c r="B3" s="637"/>
      <c r="C3" s="679" t="s">
        <v>194</v>
      </c>
      <c r="D3" s="661"/>
      <c r="E3" s="680" t="s">
        <v>195</v>
      </c>
      <c r="F3" s="661"/>
      <c r="G3" s="679" t="s">
        <v>196</v>
      </c>
      <c r="H3" s="661"/>
      <c r="I3" s="699" t="s">
        <v>196</v>
      </c>
      <c r="K3" s="692"/>
      <c r="M3" s="700"/>
    </row>
    <row r="4" spans="1:13" s="676" customFormat="1" ht="15.6" x14ac:dyDescent="0.25">
      <c r="A4" s="636" t="s">
        <v>185</v>
      </c>
      <c r="B4" s="637"/>
      <c r="C4" s="638"/>
      <c r="D4" s="638"/>
      <c r="E4" s="639"/>
      <c r="F4" s="638"/>
      <c r="G4" s="638"/>
      <c r="H4" s="638"/>
      <c r="I4" s="701"/>
      <c r="K4" s="692"/>
      <c r="M4" s="700"/>
    </row>
    <row r="5" spans="1:13" s="676" customFormat="1" ht="13.8" x14ac:dyDescent="0.25">
      <c r="A5" s="702" t="s">
        <v>55</v>
      </c>
      <c r="B5" s="637"/>
      <c r="C5" s="661">
        <f>BudgetReport!G16</f>
        <v>0</v>
      </c>
      <c r="D5" s="661"/>
      <c r="E5" s="703"/>
      <c r="F5" s="661"/>
      <c r="G5" s="661">
        <f t="shared" ref="G5:G9" si="0">SUM(C5:E5)</f>
        <v>0</v>
      </c>
      <c r="H5" s="661"/>
      <c r="I5" s="704">
        <f>BudgetReport!B16</f>
        <v>0</v>
      </c>
      <c r="K5" s="692"/>
      <c r="M5" s="700"/>
    </row>
    <row r="6" spans="1:13" s="676" customFormat="1" ht="13.8" x14ac:dyDescent="0.25">
      <c r="A6" s="702" t="s">
        <v>69</v>
      </c>
      <c r="B6" s="637"/>
      <c r="C6" s="661">
        <f>BudgetReport!G42</f>
        <v>0</v>
      </c>
      <c r="D6" s="661"/>
      <c r="E6" s="703"/>
      <c r="F6" s="661"/>
      <c r="G6" s="661">
        <f t="shared" si="0"/>
        <v>0</v>
      </c>
      <c r="H6" s="661"/>
      <c r="I6" s="704">
        <f>BudgetReport!B42</f>
        <v>0</v>
      </c>
      <c r="K6" s="692"/>
      <c r="M6" s="700"/>
    </row>
    <row r="7" spans="1:13" s="676" customFormat="1" ht="13.8" x14ac:dyDescent="0.25">
      <c r="A7" s="702" t="s">
        <v>197</v>
      </c>
      <c r="B7" s="637"/>
      <c r="C7" s="661">
        <f>BudgetReport!G46</f>
        <v>0</v>
      </c>
      <c r="D7" s="661"/>
      <c r="E7" s="703"/>
      <c r="F7" s="661"/>
      <c r="G7" s="661">
        <f t="shared" si="0"/>
        <v>0</v>
      </c>
      <c r="H7" s="661"/>
      <c r="I7" s="704">
        <f>BudgetReport!B46</f>
        <v>0</v>
      </c>
      <c r="M7" s="692" t="s">
        <v>198</v>
      </c>
    </row>
    <row r="8" spans="1:13" s="676" customFormat="1" ht="13.8" x14ac:dyDescent="0.25">
      <c r="A8" s="702" t="s">
        <v>56</v>
      </c>
      <c r="B8" s="637"/>
      <c r="C8" s="661">
        <f>BudgetReport!G64</f>
        <v>0</v>
      </c>
      <c r="D8" s="661"/>
      <c r="E8" s="661">
        <f>BudgetReport!G82</f>
        <v>0</v>
      </c>
      <c r="F8" s="661"/>
      <c r="G8" s="661">
        <f>SUM(C8:E8)</f>
        <v>0</v>
      </c>
      <c r="H8" s="661"/>
      <c r="I8" s="704">
        <f>BudgetReport!B64+BudgetReport!B82</f>
        <v>0</v>
      </c>
      <c r="M8" s="692"/>
    </row>
    <row r="9" spans="1:13" s="676" customFormat="1" ht="13.8" x14ac:dyDescent="0.25">
      <c r="A9" s="702" t="s">
        <v>200</v>
      </c>
      <c r="B9" s="637"/>
      <c r="C9" s="661">
        <f>BudgetReport!G89</f>
        <v>0</v>
      </c>
      <c r="D9" s="661"/>
      <c r="E9" s="703"/>
      <c r="F9" s="661"/>
      <c r="G9" s="661">
        <f t="shared" si="0"/>
        <v>0</v>
      </c>
      <c r="H9" s="661"/>
      <c r="I9" s="704">
        <f>BudgetReport!B89</f>
        <v>0</v>
      </c>
      <c r="M9" s="692" t="s">
        <v>226</v>
      </c>
    </row>
    <row r="10" spans="1:13" s="676" customFormat="1" ht="13.8" x14ac:dyDescent="0.25">
      <c r="A10" s="640"/>
      <c r="B10" s="637"/>
      <c r="C10" s="705">
        <f>SUBTOTAL(9,C4:C9)</f>
        <v>0</v>
      </c>
      <c r="D10" s="661"/>
      <c r="E10" s="705">
        <f>SUBTOTAL(9,E4:E9)</f>
        <v>0</v>
      </c>
      <c r="F10" s="661"/>
      <c r="G10" s="705">
        <f>SUBTOTAL(9,G4:G9)</f>
        <v>0</v>
      </c>
      <c r="H10" s="661"/>
      <c r="I10" s="706">
        <f>SUBTOTAL(9,I4:I9)</f>
        <v>0</v>
      </c>
      <c r="M10" s="692"/>
    </row>
    <row r="11" spans="1:13" ht="15.6" x14ac:dyDescent="0.3">
      <c r="A11" s="644" t="s">
        <v>418</v>
      </c>
      <c r="B11" s="645"/>
      <c r="C11" s="634"/>
      <c r="D11" s="634"/>
      <c r="E11" s="707"/>
      <c r="F11" s="634"/>
      <c r="G11" s="634"/>
      <c r="H11" s="634"/>
      <c r="I11" s="708"/>
      <c r="K11" s="2"/>
      <c r="M11" s="696"/>
    </row>
    <row r="12" spans="1:13" s="676" customFormat="1" ht="13.8" x14ac:dyDescent="0.25">
      <c r="A12" s="702" t="s">
        <v>188</v>
      </c>
      <c r="B12" s="637"/>
      <c r="C12" s="661">
        <f>BudgetReport!G92</f>
        <v>0</v>
      </c>
      <c r="D12" s="661"/>
      <c r="E12" s="703"/>
      <c r="F12" s="661"/>
      <c r="G12" s="661">
        <f t="shared" ref="G12:G13" si="1">SUM(C12:E12)</f>
        <v>0</v>
      </c>
      <c r="H12" s="661"/>
      <c r="I12" s="704">
        <f>BudgetReport!B92</f>
        <v>0</v>
      </c>
      <c r="M12" s="692" t="s">
        <v>199</v>
      </c>
    </row>
    <row r="13" spans="1:13" s="676" customFormat="1" ht="13.8" x14ac:dyDescent="0.25">
      <c r="A13" s="702" t="s">
        <v>187</v>
      </c>
      <c r="B13" s="637"/>
      <c r="C13" s="661">
        <f>BudgetReport!G94</f>
        <v>0</v>
      </c>
      <c r="D13" s="661"/>
      <c r="E13" s="703"/>
      <c r="F13" s="661"/>
      <c r="G13" s="661">
        <f t="shared" si="1"/>
        <v>0</v>
      </c>
      <c r="H13" s="661"/>
      <c r="I13" s="704">
        <f>BudgetReport!B94</f>
        <v>0</v>
      </c>
      <c r="M13" s="692" t="s">
        <v>199</v>
      </c>
    </row>
    <row r="14" spans="1:13" s="676" customFormat="1" ht="13.8" x14ac:dyDescent="0.25">
      <c r="A14" s="640"/>
      <c r="B14" s="637"/>
      <c r="C14" s="705">
        <f>SUBTOTAL(9,C11:C12)</f>
        <v>0</v>
      </c>
      <c r="D14" s="661"/>
      <c r="E14" s="705">
        <f>SUBTOTAL(9,E11:E12)</f>
        <v>0</v>
      </c>
      <c r="F14" s="661"/>
      <c r="G14" s="705">
        <f>SUBTOTAL(9,G11:G12)</f>
        <v>0</v>
      </c>
      <c r="H14" s="661"/>
      <c r="I14" s="706">
        <f>SUBTOTAL(9,I11:I12)</f>
        <v>0</v>
      </c>
      <c r="K14" s="692"/>
      <c r="M14" s="700"/>
    </row>
    <row r="15" spans="1:13" s="712" customFormat="1" ht="24.9" customHeight="1" thickBot="1" x14ac:dyDescent="0.3">
      <c r="A15" s="650" t="s">
        <v>38</v>
      </c>
      <c r="B15" s="651"/>
      <c r="C15" s="709">
        <f>SUBTOTAL(9,C4:D14)</f>
        <v>0</v>
      </c>
      <c r="D15" s="710"/>
      <c r="E15" s="709">
        <f>SUBTOTAL(9,E4:F14)</f>
        <v>0</v>
      </c>
      <c r="F15" s="710"/>
      <c r="G15" s="709">
        <f>SUBTOTAL(9,G4:H14)</f>
        <v>0</v>
      </c>
      <c r="H15" s="710"/>
      <c r="I15" s="711">
        <f>SUBTOTAL(9,I4:J14)</f>
        <v>0</v>
      </c>
      <c r="K15" s="696"/>
      <c r="M15" s="713"/>
    </row>
    <row r="16" spans="1:13" ht="24.9" customHeight="1" x14ac:dyDescent="0.3">
      <c r="A16" s="644" t="s">
        <v>186</v>
      </c>
      <c r="B16" s="645"/>
      <c r="C16" s="634"/>
      <c r="D16" s="634"/>
      <c r="E16" s="634"/>
      <c r="F16" s="634"/>
      <c r="G16" s="634"/>
      <c r="H16" s="634"/>
      <c r="I16" s="714"/>
      <c r="L16" s="696"/>
    </row>
    <row r="17" spans="1:20" s="676" customFormat="1" ht="13.8" x14ac:dyDescent="0.25">
      <c r="A17" s="702" t="s">
        <v>201</v>
      </c>
      <c r="B17" s="637"/>
      <c r="C17" s="661">
        <f>BudgetReport!G123</f>
        <v>0</v>
      </c>
      <c r="D17" s="661"/>
      <c r="E17" s="703"/>
      <c r="F17" s="661"/>
      <c r="G17" s="661">
        <f>SUM(C17:E17)</f>
        <v>0</v>
      </c>
      <c r="H17" s="661"/>
      <c r="I17" s="704">
        <f>BudgetReport!B123</f>
        <v>0</v>
      </c>
      <c r="K17" s="692"/>
      <c r="M17" s="700"/>
      <c r="Q17" s="715"/>
      <c r="R17" s="715"/>
      <c r="S17" s="715"/>
    </row>
    <row r="18" spans="1:20" s="676" customFormat="1" ht="15.6" x14ac:dyDescent="0.25">
      <c r="A18" s="702" t="s">
        <v>57</v>
      </c>
      <c r="B18" s="637"/>
      <c r="C18" s="661">
        <f>BudgetReport!G145</f>
        <v>0</v>
      </c>
      <c r="D18" s="661"/>
      <c r="E18" s="716">
        <f>BudgetReport!G167</f>
        <v>0</v>
      </c>
      <c r="F18" s="661"/>
      <c r="G18" s="661">
        <f>SUM(C18:E18)</f>
        <v>0</v>
      </c>
      <c r="H18" s="661"/>
      <c r="I18" s="704">
        <f>BudgetReport!B145+BudgetReport!B167</f>
        <v>0</v>
      </c>
      <c r="K18" s="692"/>
      <c r="M18" s="700"/>
      <c r="P18" s="717"/>
      <c r="Q18" s="718"/>
      <c r="R18" s="718"/>
      <c r="S18" s="718"/>
      <c r="T18" s="719"/>
    </row>
    <row r="19" spans="1:20" s="676" customFormat="1" ht="15.6" x14ac:dyDescent="0.25">
      <c r="A19" s="702" t="s">
        <v>58</v>
      </c>
      <c r="B19" s="637"/>
      <c r="C19" s="661">
        <f>BudgetReport!G202</f>
        <v>0</v>
      </c>
      <c r="D19" s="661"/>
      <c r="E19" s="703"/>
      <c r="F19" s="661"/>
      <c r="G19" s="661">
        <f>SUM(C19:E19)</f>
        <v>0</v>
      </c>
      <c r="H19" s="661"/>
      <c r="I19" s="704">
        <f>BudgetReport!B202</f>
        <v>0</v>
      </c>
      <c r="K19" s="692"/>
      <c r="M19" s="700"/>
      <c r="P19" s="717"/>
      <c r="Q19" s="718"/>
      <c r="R19" s="718"/>
      <c r="S19" s="718"/>
      <c r="T19" s="719"/>
    </row>
    <row r="20" spans="1:20" s="676" customFormat="1" ht="15.6" x14ac:dyDescent="0.25">
      <c r="A20" s="702" t="s">
        <v>202</v>
      </c>
      <c r="B20" s="637"/>
      <c r="C20" s="661">
        <f>BudgetReport!G208</f>
        <v>0</v>
      </c>
      <c r="D20" s="661"/>
      <c r="E20" s="703"/>
      <c r="F20" s="661"/>
      <c r="G20" s="661">
        <f>SUM(C20:E20)</f>
        <v>0</v>
      </c>
      <c r="H20" s="661"/>
      <c r="I20" s="704">
        <f>BudgetReport!B208</f>
        <v>0</v>
      </c>
      <c r="K20" s="692"/>
      <c r="M20" s="700"/>
      <c r="P20" s="717"/>
      <c r="Q20" s="718"/>
      <c r="R20" s="718"/>
      <c r="S20" s="718"/>
      <c r="T20" s="719"/>
    </row>
    <row r="21" spans="1:20" s="676" customFormat="1" ht="15.6" x14ac:dyDescent="0.25">
      <c r="A21" s="640"/>
      <c r="B21" s="637"/>
      <c r="C21" s="705">
        <f>SUBTOTAL(9,C16:C20)</f>
        <v>0</v>
      </c>
      <c r="D21" s="661"/>
      <c r="E21" s="705">
        <f>SUBTOTAL(9,E16:E20)</f>
        <v>0</v>
      </c>
      <c r="F21" s="661"/>
      <c r="G21" s="705">
        <f>SUBTOTAL(9,G16:G20)</f>
        <v>0</v>
      </c>
      <c r="H21" s="661"/>
      <c r="I21" s="706">
        <f>SUBTOTAL(9,I16:I20)</f>
        <v>0</v>
      </c>
      <c r="K21" s="692"/>
      <c r="M21" s="700"/>
      <c r="P21" s="717"/>
      <c r="Q21" s="718"/>
      <c r="R21" s="718"/>
      <c r="S21" s="718"/>
      <c r="T21" s="719"/>
    </row>
    <row r="22" spans="1:20" ht="15.6" x14ac:dyDescent="0.3">
      <c r="A22" s="644" t="s">
        <v>191</v>
      </c>
      <c r="B22" s="645"/>
      <c r="C22" s="634"/>
      <c r="D22" s="634"/>
      <c r="E22" s="707"/>
      <c r="F22" s="634"/>
      <c r="G22" s="634"/>
      <c r="H22" s="634"/>
      <c r="I22" s="708"/>
    </row>
    <row r="23" spans="1:20" s="676" customFormat="1" ht="13.8" x14ac:dyDescent="0.25">
      <c r="A23" s="702" t="s">
        <v>190</v>
      </c>
      <c r="B23" s="637"/>
      <c r="C23" s="661">
        <f>BudgetReport!G211</f>
        <v>0</v>
      </c>
      <c r="D23" s="661"/>
      <c r="E23" s="703"/>
      <c r="F23" s="661"/>
      <c r="G23" s="661">
        <f t="shared" ref="G23:G24" si="2">SUM(C23:E23)</f>
        <v>0</v>
      </c>
      <c r="H23" s="661"/>
      <c r="I23" s="704">
        <f>BudgetReport!B211</f>
        <v>0</v>
      </c>
      <c r="K23" s="692"/>
      <c r="M23" s="700"/>
    </row>
    <row r="24" spans="1:20" s="676" customFormat="1" ht="13.8" x14ac:dyDescent="0.25">
      <c r="A24" s="702" t="s">
        <v>189</v>
      </c>
      <c r="B24" s="637"/>
      <c r="C24" s="661">
        <f>BudgetReport!G213</f>
        <v>0</v>
      </c>
      <c r="D24" s="661"/>
      <c r="E24" s="703"/>
      <c r="F24" s="661"/>
      <c r="G24" s="661">
        <f t="shared" si="2"/>
        <v>0</v>
      </c>
      <c r="H24" s="661"/>
      <c r="I24" s="704">
        <f>BudgetReport!B213</f>
        <v>0</v>
      </c>
      <c r="K24" s="692"/>
      <c r="M24" s="700"/>
    </row>
    <row r="25" spans="1:20" s="676" customFormat="1" ht="13.8" x14ac:dyDescent="0.25">
      <c r="A25" s="640"/>
      <c r="B25" s="637"/>
      <c r="C25" s="705">
        <f>SUBTOTAL(9,C22:C24)</f>
        <v>0</v>
      </c>
      <c r="D25" s="661"/>
      <c r="E25" s="705">
        <f>SUBTOTAL(9,E22:E24)</f>
        <v>0</v>
      </c>
      <c r="F25" s="661"/>
      <c r="G25" s="705">
        <f>SUBTOTAL(9,G22:G24)</f>
        <v>0</v>
      </c>
      <c r="H25" s="661"/>
      <c r="I25" s="706">
        <f>SUBTOTAL(9,I22:I24)</f>
        <v>0</v>
      </c>
      <c r="K25" s="692"/>
      <c r="M25" s="700"/>
    </row>
    <row r="26" spans="1:20" s="712" customFormat="1" ht="24.9" customHeight="1" thickBot="1" x14ac:dyDescent="0.3">
      <c r="A26" s="650" t="s">
        <v>59</v>
      </c>
      <c r="B26" s="651"/>
      <c r="C26" s="1270">
        <f>SUBTOTAL(9,C16:C25)</f>
        <v>0</v>
      </c>
      <c r="D26" s="710"/>
      <c r="E26" s="1270">
        <f>SUBTOTAL(9,E16:E25)</f>
        <v>0</v>
      </c>
      <c r="F26" s="710"/>
      <c r="G26" s="1270">
        <f>SUBTOTAL(9,G16:G25)</f>
        <v>0</v>
      </c>
      <c r="H26" s="710"/>
      <c r="I26" s="711">
        <f>SUBTOTAL(9,I16:I25)</f>
        <v>0</v>
      </c>
      <c r="K26" s="696"/>
      <c r="M26" s="713"/>
    </row>
    <row r="27" spans="1:20" s="721" customFormat="1" ht="27.75" customHeight="1" x14ac:dyDescent="0.4">
      <c r="A27" s="642" t="s">
        <v>192</v>
      </c>
      <c r="B27" s="643"/>
      <c r="C27" s="1271">
        <f>C15+C26</f>
        <v>0</v>
      </c>
      <c r="D27" s="720"/>
      <c r="E27" s="1271">
        <f>E15+E26</f>
        <v>0</v>
      </c>
      <c r="F27" s="720"/>
      <c r="G27" s="1271">
        <f>G15+G26</f>
        <v>0</v>
      </c>
      <c r="H27" s="720"/>
      <c r="I27" s="1272">
        <f>I15+I26</f>
        <v>0</v>
      </c>
      <c r="K27" s="696"/>
      <c r="M27" s="722"/>
    </row>
    <row r="28" spans="1:20" s="726" customFormat="1" ht="27.75" customHeight="1" x14ac:dyDescent="0.3">
      <c r="A28" s="644" t="s">
        <v>420</v>
      </c>
      <c r="B28" s="681"/>
      <c r="C28" s="723">
        <f>Funds!H11</f>
        <v>0</v>
      </c>
      <c r="D28" s="723"/>
      <c r="E28" s="723">
        <f>Funds!H12</f>
        <v>0</v>
      </c>
      <c r="F28" s="723"/>
      <c r="G28" s="724">
        <f>SUM(C28:E28)</f>
        <v>0</v>
      </c>
      <c r="H28" s="669"/>
      <c r="I28" s="725">
        <f>SUM(C28:F28)</f>
        <v>0</v>
      </c>
      <c r="K28" s="696"/>
      <c r="M28" s="727"/>
    </row>
    <row r="29" spans="1:20" s="712" customFormat="1" ht="14.4" x14ac:dyDescent="0.3">
      <c r="A29" s="650" t="s">
        <v>193</v>
      </c>
      <c r="B29" s="651"/>
      <c r="C29" s="1273">
        <f>C27+C28</f>
        <v>0</v>
      </c>
      <c r="D29" s="710"/>
      <c r="E29" s="1273">
        <f>E27+E28</f>
        <v>0</v>
      </c>
      <c r="F29" s="710"/>
      <c r="G29" s="1273">
        <f>G27</f>
        <v>0</v>
      </c>
      <c r="H29" s="710"/>
      <c r="I29" s="1274">
        <f>I27</f>
        <v>0</v>
      </c>
      <c r="K29" s="757"/>
      <c r="M29" s="713"/>
    </row>
    <row r="30" spans="1:20" s="726" customFormat="1" ht="27.75" customHeight="1" x14ac:dyDescent="0.3">
      <c r="A30" s="650" t="s">
        <v>421</v>
      </c>
      <c r="B30" s="681"/>
      <c r="C30" s="1275">
        <f>Funds!C11</f>
        <v>0</v>
      </c>
      <c r="D30" s="723"/>
      <c r="E30" s="1275">
        <f>Funds!C12</f>
        <v>0</v>
      </c>
      <c r="F30" s="723"/>
      <c r="G30" s="1276">
        <f>C30+E30</f>
        <v>0</v>
      </c>
      <c r="H30" s="669"/>
      <c r="I30" s="1277">
        <f>I33-I29</f>
        <v>0</v>
      </c>
      <c r="K30" s="757"/>
      <c r="M30" s="727"/>
    </row>
    <row r="31" spans="1:20" s="731" customFormat="1" ht="18.75" customHeight="1" thickBot="1" x14ac:dyDescent="0.35">
      <c r="A31" s="644" t="s">
        <v>422</v>
      </c>
      <c r="B31" s="729"/>
      <c r="C31" s="1278">
        <f>C30+C29</f>
        <v>0</v>
      </c>
      <c r="D31" s="730"/>
      <c r="E31" s="1278">
        <f>E30+E29</f>
        <v>0</v>
      </c>
      <c r="F31" s="730"/>
      <c r="G31" s="1278">
        <f>G30+G29</f>
        <v>0</v>
      </c>
      <c r="H31" s="665"/>
      <c r="I31" s="1279">
        <f>I30+I29</f>
        <v>0</v>
      </c>
      <c r="K31" s="732"/>
      <c r="M31" s="733"/>
    </row>
    <row r="32" spans="1:20" s="676" customFormat="1" ht="13.8" thickTop="1" x14ac:dyDescent="0.25">
      <c r="A32" s="734" t="s">
        <v>256</v>
      </c>
      <c r="B32" s="674"/>
      <c r="C32" s="661">
        <f>Funds!J14</f>
        <v>0</v>
      </c>
      <c r="D32" s="661"/>
      <c r="E32" s="703"/>
      <c r="F32" s="661"/>
      <c r="G32" s="661">
        <f t="shared" ref="G32" si="3">C32+E32</f>
        <v>0</v>
      </c>
      <c r="H32" s="637"/>
      <c r="I32" s="1280">
        <f>Funds!B14</f>
        <v>0</v>
      </c>
      <c r="K32" s="692"/>
      <c r="M32" s="700"/>
    </row>
    <row r="33" spans="1:14" s="676" customFormat="1" ht="13.8" thickBot="1" x14ac:dyDescent="0.3">
      <c r="A33" s="1281" t="s">
        <v>257</v>
      </c>
      <c r="B33" s="1282"/>
      <c r="C33" s="1283">
        <f>C31+C32</f>
        <v>0</v>
      </c>
      <c r="D33" s="1283"/>
      <c r="E33" s="1283">
        <f>E31+E32</f>
        <v>0</v>
      </c>
      <c r="F33" s="1283"/>
      <c r="G33" s="1283">
        <f>G31+G32</f>
        <v>0</v>
      </c>
      <c r="H33" s="1282"/>
      <c r="I33" s="1284">
        <f>C92</f>
        <v>0</v>
      </c>
      <c r="K33" s="692"/>
      <c r="M33" s="700"/>
    </row>
    <row r="34" spans="1:14" ht="4.95" customHeight="1" thickTop="1" thickBot="1" x14ac:dyDescent="0.3">
      <c r="A34" s="645"/>
      <c r="B34" s="645"/>
      <c r="C34" s="646"/>
      <c r="D34" s="646"/>
      <c r="E34" s="646"/>
      <c r="F34" s="646"/>
      <c r="G34" s="646"/>
      <c r="H34" s="645"/>
      <c r="I34" s="647"/>
    </row>
    <row r="35" spans="1:14" ht="21.6" thickTop="1" x14ac:dyDescent="0.25">
      <c r="A35" s="1378" t="str">
        <f>"Statement of Asset &amp; Liabilities as at "&amp;TEXT(ReportDate,"dd-mmm-yy")</f>
        <v>Statement of Asset &amp; Liabilities as at 31-Dec-23</v>
      </c>
      <c r="B35" s="1379"/>
      <c r="C35" s="1379"/>
      <c r="D35" s="1379"/>
      <c r="E35" s="1379"/>
      <c r="F35" s="1379"/>
      <c r="G35" s="1379"/>
      <c r="H35" s="1379"/>
      <c r="I35" s="1380"/>
      <c r="M35" s="677"/>
    </row>
    <row r="36" spans="1:14" ht="13.2" x14ac:dyDescent="0.25">
      <c r="A36" s="632"/>
      <c r="B36" s="633"/>
      <c r="C36" s="1370" t="str">
        <f>"Current Financial Year, "&amp;TitlePage!A82</f>
        <v xml:space="preserve">Current Financial Year, </v>
      </c>
      <c r="D36" s="1370"/>
      <c r="E36" s="1370"/>
      <c r="F36" s="1370"/>
      <c r="G36" s="1370"/>
      <c r="H36" s="1250"/>
      <c r="I36" s="1251" t="s">
        <v>53</v>
      </c>
      <c r="M36" s="677"/>
    </row>
    <row r="37" spans="1:14" ht="26.4" x14ac:dyDescent="0.25">
      <c r="A37" s="671" t="s">
        <v>203</v>
      </c>
      <c r="B37" s="637"/>
      <c r="C37" s="679" t="s">
        <v>115</v>
      </c>
      <c r="D37" s="661"/>
      <c r="E37" s="680" t="s">
        <v>113</v>
      </c>
      <c r="F37" s="661"/>
      <c r="G37" s="679" t="s">
        <v>114</v>
      </c>
      <c r="H37" s="661"/>
      <c r="I37" s="1114" t="s">
        <v>149</v>
      </c>
      <c r="M37" s="677"/>
    </row>
    <row r="38" spans="1:14" s="726" customFormat="1" ht="13.8" x14ac:dyDescent="0.25">
      <c r="A38" s="739" t="s">
        <v>95</v>
      </c>
      <c r="B38" s="637"/>
      <c r="C38" s="648">
        <f>Funds!J8</f>
        <v>0</v>
      </c>
      <c r="D38" s="648"/>
      <c r="E38" s="1252"/>
      <c r="F38" s="648"/>
      <c r="G38" s="648"/>
      <c r="H38" s="645"/>
      <c r="I38" s="735">
        <f>Funds!C8</f>
        <v>0</v>
      </c>
      <c r="K38" s="696"/>
      <c r="M38" s="677"/>
    </row>
    <row r="39" spans="1:14" ht="13.2" x14ac:dyDescent="0.25">
      <c r="A39" s="739" t="s">
        <v>142</v>
      </c>
      <c r="B39" s="637"/>
      <c r="C39" s="648">
        <f>Funds!J9</f>
        <v>0</v>
      </c>
      <c r="D39" s="648"/>
      <c r="E39" s="1252"/>
      <c r="F39" s="648"/>
      <c r="G39" s="648"/>
      <c r="H39" s="645"/>
      <c r="I39" s="735">
        <f>Funds!C9</f>
        <v>0</v>
      </c>
      <c r="M39" s="677"/>
    </row>
    <row r="40" spans="1:14" ht="13.2" x14ac:dyDescent="0.25">
      <c r="A40" s="739" t="s">
        <v>96</v>
      </c>
      <c r="B40" s="637"/>
      <c r="C40" s="648"/>
      <c r="D40" s="648"/>
      <c r="E40" s="1252"/>
      <c r="F40" s="648"/>
      <c r="G40" s="648"/>
      <c r="H40" s="645"/>
      <c r="I40" s="735"/>
      <c r="M40" s="677"/>
    </row>
    <row r="41" spans="1:14" ht="13.2" x14ac:dyDescent="0.25">
      <c r="A41" s="666" t="str">
        <f>MID(Funds!A27,FIND("-",Funds!A27)+1,99)</f>
        <v>Rename or Hide</v>
      </c>
      <c r="B41" s="637"/>
      <c r="C41" s="648">
        <f>Funds!J27</f>
        <v>0</v>
      </c>
      <c r="D41" s="648"/>
      <c r="E41" s="1252"/>
      <c r="F41" s="648"/>
      <c r="G41" s="648"/>
      <c r="H41" s="645"/>
      <c r="I41" s="735">
        <f>Funds!C27</f>
        <v>0</v>
      </c>
      <c r="K41" s="2"/>
      <c r="M41" s="677"/>
      <c r="N41" s="667" t="s">
        <v>415</v>
      </c>
    </row>
    <row r="42" spans="1:14" ht="13.2" x14ac:dyDescent="0.25">
      <c r="A42" s="666" t="str">
        <f>MID(Funds!A28,FIND("-",Funds!A28)+1,99)</f>
        <v>Rename or Hide</v>
      </c>
      <c r="B42" s="637"/>
      <c r="C42" s="648">
        <f>Funds!J28</f>
        <v>0</v>
      </c>
      <c r="D42" s="648"/>
      <c r="E42" s="1252"/>
      <c r="F42" s="648"/>
      <c r="G42" s="648"/>
      <c r="H42" s="645"/>
      <c r="I42" s="735">
        <f>Funds!C28</f>
        <v>0</v>
      </c>
      <c r="K42" s="2"/>
      <c r="M42" s="677"/>
      <c r="N42" s="668" t="s">
        <v>414</v>
      </c>
    </row>
    <row r="43" spans="1:14" ht="13.2" x14ac:dyDescent="0.25">
      <c r="A43" s="666" t="str">
        <f>MID(Funds!A29,FIND("-",Funds!A29)+1,99)</f>
        <v>Rename or Hide</v>
      </c>
      <c r="B43" s="637"/>
      <c r="C43" s="648">
        <f>Funds!J29</f>
        <v>0</v>
      </c>
      <c r="D43" s="648"/>
      <c r="E43" s="1252"/>
      <c r="F43" s="648"/>
      <c r="G43" s="648"/>
      <c r="H43" s="645"/>
      <c r="I43" s="735">
        <f>Funds!C29</f>
        <v>0</v>
      </c>
      <c r="K43" s="2"/>
      <c r="M43" s="677"/>
      <c r="N43" s="668"/>
    </row>
    <row r="44" spans="1:14" ht="13.2" x14ac:dyDescent="0.25">
      <c r="A44" s="666" t="str">
        <f>MID(Funds!A30,FIND("-",Funds!A30)+1,99)</f>
        <v>Rename or Hide</v>
      </c>
      <c r="B44" s="637"/>
      <c r="C44" s="648">
        <f>Funds!J30</f>
        <v>0</v>
      </c>
      <c r="D44" s="648"/>
      <c r="E44" s="1252"/>
      <c r="F44" s="648"/>
      <c r="G44" s="648"/>
      <c r="H44" s="645"/>
      <c r="I44" s="735">
        <f>Funds!C30</f>
        <v>0</v>
      </c>
      <c r="K44" s="2"/>
      <c r="M44" s="677"/>
      <c r="N44" s="668"/>
    </row>
    <row r="45" spans="1:14" ht="13.2" x14ac:dyDescent="0.25">
      <c r="A45" s="666" t="str">
        <f>MID(Funds!A31,FIND("-",Funds!A31)+1,99)</f>
        <v>Rename or Hide</v>
      </c>
      <c r="B45" s="637"/>
      <c r="C45" s="648">
        <f>Funds!J31</f>
        <v>0</v>
      </c>
      <c r="D45" s="648"/>
      <c r="E45" s="1252"/>
      <c r="F45" s="648"/>
      <c r="G45" s="648"/>
      <c r="H45" s="645"/>
      <c r="I45" s="735">
        <f>Funds!C31</f>
        <v>0</v>
      </c>
      <c r="K45" s="2"/>
      <c r="M45" s="677"/>
      <c r="N45" s="668"/>
    </row>
    <row r="46" spans="1:14" ht="13.2" x14ac:dyDescent="0.25">
      <c r="A46" s="666" t="str">
        <f>MID(Funds!A32,FIND("-",Funds!A32)+1,99)</f>
        <v>Miscellaneous</v>
      </c>
      <c r="B46" s="637"/>
      <c r="C46" s="648">
        <f>Funds!J32</f>
        <v>0</v>
      </c>
      <c r="D46" s="648"/>
      <c r="E46" s="1252"/>
      <c r="F46" s="648"/>
      <c r="G46" s="648"/>
      <c r="H46" s="645"/>
      <c r="I46" s="735">
        <f>Funds!C32</f>
        <v>0</v>
      </c>
      <c r="K46" s="2"/>
      <c r="M46" s="677"/>
      <c r="N46" s="668"/>
    </row>
    <row r="47" spans="1:14" s="741" customFormat="1" ht="18" customHeight="1" x14ac:dyDescent="0.25">
      <c r="A47" s="740" t="s">
        <v>97</v>
      </c>
      <c r="B47" s="1253"/>
      <c r="C47" s="1254"/>
      <c r="D47" s="1254"/>
      <c r="E47" s="1255"/>
      <c r="F47" s="1254"/>
      <c r="G47" s="1256">
        <f>SUM(C38:C46)</f>
        <v>0</v>
      </c>
      <c r="H47" s="1257"/>
      <c r="I47" s="1258">
        <f>SUBTOTAL(9,I38:I46)</f>
        <v>0</v>
      </c>
      <c r="K47" s="742"/>
      <c r="M47" s="677" t="str">
        <f>IF(ROUND(G47,4)=ROUND(C31,4),"OK",G47-C31)</f>
        <v>OK</v>
      </c>
    </row>
    <row r="48" spans="1:14" s="726" customFormat="1" ht="13.8" x14ac:dyDescent="0.25">
      <c r="A48" s="743" t="s">
        <v>52</v>
      </c>
      <c r="B48" s="645"/>
      <c r="C48" s="646"/>
      <c r="D48" s="646"/>
      <c r="E48" s="648"/>
      <c r="F48" s="646"/>
      <c r="G48" s="646"/>
      <c r="H48" s="645"/>
      <c r="I48" s="1259"/>
      <c r="K48" s="696"/>
      <c r="M48" s="677"/>
    </row>
    <row r="49" spans="1:17" ht="13.2" x14ac:dyDescent="0.25">
      <c r="A49" s="666" t="str">
        <f>Funds!A42</f>
        <v>RF-Rename or Hide</v>
      </c>
      <c r="B49" s="637"/>
      <c r="C49" s="648"/>
      <c r="D49" s="648"/>
      <c r="E49" s="648">
        <f>Funds!J42</f>
        <v>0</v>
      </c>
      <c r="F49" s="648"/>
      <c r="G49" s="648"/>
      <c r="H49" s="645"/>
      <c r="I49" s="735">
        <f>Funds!C42</f>
        <v>0</v>
      </c>
      <c r="M49" s="677"/>
      <c r="N49" s="667" t="s">
        <v>416</v>
      </c>
    </row>
    <row r="50" spans="1:17" ht="13.2" x14ac:dyDescent="0.25">
      <c r="A50" s="666" t="str">
        <f>Funds!A43</f>
        <v>RF-Rename or Hide</v>
      </c>
      <c r="B50" s="637"/>
      <c r="C50" s="648"/>
      <c r="D50" s="648"/>
      <c r="E50" s="648">
        <f>Funds!J43</f>
        <v>0</v>
      </c>
      <c r="F50" s="648"/>
      <c r="G50" s="648"/>
      <c r="H50" s="645"/>
      <c r="I50" s="735">
        <f>Funds!C43</f>
        <v>0</v>
      </c>
      <c r="M50" s="677"/>
      <c r="N50" s="668" t="s">
        <v>414</v>
      </c>
    </row>
    <row r="51" spans="1:17" ht="13.2" x14ac:dyDescent="0.25">
      <c r="A51" s="666" t="str">
        <f>Funds!A44</f>
        <v>RF-Rename or Hide</v>
      </c>
      <c r="B51" s="637"/>
      <c r="C51" s="648"/>
      <c r="D51" s="648"/>
      <c r="E51" s="648">
        <f>Funds!J44</f>
        <v>0</v>
      </c>
      <c r="F51" s="648"/>
      <c r="G51" s="648"/>
      <c r="H51" s="645"/>
      <c r="I51" s="735">
        <f>Funds!C44</f>
        <v>0</v>
      </c>
      <c r="M51" s="677"/>
      <c r="N51" s="668"/>
    </row>
    <row r="52" spans="1:17" ht="13.2" x14ac:dyDescent="0.25">
      <c r="A52" s="666" t="str">
        <f>Funds!A45</f>
        <v>RF-Rename or Hide</v>
      </c>
      <c r="B52" s="637"/>
      <c r="C52" s="648"/>
      <c r="D52" s="648"/>
      <c r="E52" s="648">
        <f>Funds!J45</f>
        <v>0</v>
      </c>
      <c r="F52" s="648"/>
      <c r="G52" s="648"/>
      <c r="H52" s="645"/>
      <c r="I52" s="735">
        <f>Funds!C45</f>
        <v>0</v>
      </c>
      <c r="M52" s="677"/>
      <c r="N52" s="668"/>
    </row>
    <row r="53" spans="1:17" ht="13.2" x14ac:dyDescent="0.25">
      <c r="A53" s="666" t="str">
        <f>Funds!A46</f>
        <v>RF-Rename or Hide</v>
      </c>
      <c r="B53" s="637"/>
      <c r="C53" s="648"/>
      <c r="D53" s="648"/>
      <c r="E53" s="648">
        <f>Funds!J46</f>
        <v>0</v>
      </c>
      <c r="F53" s="648"/>
      <c r="G53" s="648"/>
      <c r="H53" s="645"/>
      <c r="I53" s="735">
        <f>Funds!C46</f>
        <v>0</v>
      </c>
      <c r="M53" s="677"/>
      <c r="N53" s="668"/>
    </row>
    <row r="54" spans="1:17" ht="13.2" x14ac:dyDescent="0.25">
      <c r="A54" s="666" t="str">
        <f>Funds!A47</f>
        <v>RF-Rename or Hide</v>
      </c>
      <c r="B54" s="637"/>
      <c r="C54" s="648"/>
      <c r="D54" s="648"/>
      <c r="E54" s="648">
        <f>Funds!J47</f>
        <v>0</v>
      </c>
      <c r="F54" s="648"/>
      <c r="G54" s="648"/>
      <c r="H54" s="645"/>
      <c r="I54" s="735">
        <f>Funds!C47</f>
        <v>0</v>
      </c>
      <c r="M54" s="677"/>
      <c r="N54" s="668"/>
    </row>
    <row r="55" spans="1:17" ht="13.2" x14ac:dyDescent="0.25">
      <c r="A55" s="666" t="str">
        <f>Funds!A48</f>
        <v>RF-Rename or Hide</v>
      </c>
      <c r="B55" s="637"/>
      <c r="C55" s="648"/>
      <c r="D55" s="648"/>
      <c r="E55" s="648">
        <f>Funds!J48</f>
        <v>0</v>
      </c>
      <c r="F55" s="648"/>
      <c r="G55" s="648"/>
      <c r="H55" s="645"/>
      <c r="I55" s="735">
        <f>Funds!C48</f>
        <v>0</v>
      </c>
      <c r="M55" s="677"/>
      <c r="N55" s="670"/>
    </row>
    <row r="56" spans="1:17" ht="13.2" x14ac:dyDescent="0.25">
      <c r="A56" s="666" t="str">
        <f>Funds!A49</f>
        <v>RF-Rename or Hide</v>
      </c>
      <c r="B56" s="637"/>
      <c r="C56" s="648"/>
      <c r="D56" s="648"/>
      <c r="E56" s="648">
        <f>Funds!J49</f>
        <v>0</v>
      </c>
      <c r="F56" s="648"/>
      <c r="G56" s="648"/>
      <c r="H56" s="645"/>
      <c r="I56" s="735">
        <f>Funds!C49</f>
        <v>0</v>
      </c>
      <c r="M56" s="677"/>
      <c r="N56" s="670"/>
    </row>
    <row r="57" spans="1:17" ht="13.2" x14ac:dyDescent="0.25">
      <c r="A57" s="666" t="str">
        <f>Funds!A50</f>
        <v>RF-Rename or Hide</v>
      </c>
      <c r="B57" s="637"/>
      <c r="C57" s="648"/>
      <c r="D57" s="648"/>
      <c r="E57" s="648">
        <f>Funds!J50</f>
        <v>0</v>
      </c>
      <c r="F57" s="648"/>
      <c r="G57" s="648"/>
      <c r="H57" s="645"/>
      <c r="I57" s="735">
        <f>Funds!C50</f>
        <v>0</v>
      </c>
      <c r="M57" s="677"/>
      <c r="N57" s="670"/>
    </row>
    <row r="58" spans="1:17" ht="13.2" x14ac:dyDescent="0.25">
      <c r="A58" s="666" t="str">
        <f>Funds!A51</f>
        <v>RF-Other</v>
      </c>
      <c r="B58" s="637"/>
      <c r="C58" s="648"/>
      <c r="D58" s="648"/>
      <c r="E58" s="648">
        <f>Funds!J51</f>
        <v>0</v>
      </c>
      <c r="F58" s="648"/>
      <c r="G58" s="648"/>
      <c r="H58" s="645"/>
      <c r="I58" s="735">
        <f>Funds!C51</f>
        <v>0</v>
      </c>
      <c r="M58" s="677"/>
    </row>
    <row r="59" spans="1:17" ht="13.2" x14ac:dyDescent="0.25">
      <c r="A59" s="744" t="s">
        <v>64</v>
      </c>
      <c r="B59" s="637"/>
      <c r="C59" s="648"/>
      <c r="D59" s="648"/>
      <c r="E59" s="648"/>
      <c r="F59" s="660"/>
      <c r="G59" s="1218">
        <f>SUM(E49:E58)</f>
        <v>0</v>
      </c>
      <c r="H59" s="633"/>
      <c r="I59" s="1219">
        <f>SUBTOTAL(9,I49:I58)</f>
        <v>0</v>
      </c>
      <c r="M59" s="677" t="str">
        <f>IF(ROUND(G59,4)=ROUND(E33,4), "OK",G59-E33)</f>
        <v>OK</v>
      </c>
    </row>
    <row r="60" spans="1:17" s="684" customFormat="1" ht="16.2" thickBot="1" x14ac:dyDescent="0.35">
      <c r="A60" s="1260"/>
      <c r="B60" s="665"/>
      <c r="C60" s="1021" t="s">
        <v>334</v>
      </c>
      <c r="D60" s="1243"/>
      <c r="E60" s="1243"/>
      <c r="F60" s="1243"/>
      <c r="G60" s="746">
        <f>G47+G59</f>
        <v>0</v>
      </c>
      <c r="H60" s="654"/>
      <c r="I60" s="747">
        <f>SUBTOTAL(9,I38:I59)</f>
        <v>0</v>
      </c>
      <c r="K60" s="748"/>
      <c r="M60" s="749" t="str">
        <f>IF(ROUND(G60,4)=ROUND(K94,4),"OK",G60-K92)</f>
        <v>OK</v>
      </c>
      <c r="N60" s="750" t="s">
        <v>350</v>
      </c>
      <c r="O60" s="34"/>
      <c r="P60" s="34"/>
      <c r="Q60" s="34"/>
    </row>
    <row r="61" spans="1:17" ht="18" customHeight="1" thickTop="1" x14ac:dyDescent="0.25">
      <c r="A61" s="1215" t="s">
        <v>347</v>
      </c>
      <c r="B61" s="645"/>
      <c r="C61" s="646"/>
      <c r="D61" s="646"/>
      <c r="E61" s="646"/>
      <c r="F61" s="646"/>
      <c r="G61" s="646">
        <f>G32</f>
        <v>0</v>
      </c>
      <c r="H61" s="645"/>
      <c r="I61" s="1220">
        <f>C93</f>
        <v>0</v>
      </c>
      <c r="M61" s="738"/>
    </row>
    <row r="62" spans="1:17" ht="15.6" x14ac:dyDescent="0.25">
      <c r="A62" s="1216"/>
      <c r="B62" s="1261"/>
      <c r="C62" s="1217" t="s">
        <v>419</v>
      </c>
      <c r="D62" s="660"/>
      <c r="E62" s="660"/>
      <c r="F62" s="660"/>
      <c r="G62" s="1221">
        <f>G60+G61</f>
        <v>0</v>
      </c>
      <c r="H62" s="633"/>
      <c r="I62" s="1222">
        <f>I60+I61</f>
        <v>0</v>
      </c>
      <c r="M62" s="677"/>
      <c r="N62" s="745" t="s">
        <v>351</v>
      </c>
      <c r="O62" s="33"/>
      <c r="P62" s="33"/>
      <c r="Q62" s="33"/>
    </row>
    <row r="63" spans="1:17" ht="13.2" x14ac:dyDescent="0.25">
      <c r="A63" s="751"/>
      <c r="B63" s="637"/>
      <c r="C63" s="648"/>
      <c r="D63" s="648"/>
      <c r="E63" s="648"/>
      <c r="F63" s="648"/>
      <c r="G63" s="648"/>
      <c r="H63" s="645"/>
      <c r="I63" s="760"/>
      <c r="M63" s="677"/>
    </row>
    <row r="64" spans="1:17" ht="17.399999999999999" x14ac:dyDescent="0.3">
      <c r="A64" s="678" t="s">
        <v>336</v>
      </c>
      <c r="B64" s="645"/>
      <c r="C64" s="648"/>
      <c r="D64" s="646"/>
      <c r="E64" s="646"/>
      <c r="F64" s="646"/>
      <c r="G64" s="672"/>
      <c r="H64" s="645"/>
      <c r="I64" s="1259"/>
      <c r="M64" s="677"/>
    </row>
    <row r="65" spans="1:13" ht="13.2" x14ac:dyDescent="0.25">
      <c r="A65" s="685" t="s">
        <v>111</v>
      </c>
      <c r="B65" s="637"/>
      <c r="C65" s="648"/>
      <c r="D65" s="648"/>
      <c r="E65" s="646"/>
      <c r="F65" s="648"/>
      <c r="G65" s="648">
        <v>0</v>
      </c>
      <c r="H65" s="645"/>
      <c r="I65" s="760">
        <v>0</v>
      </c>
      <c r="M65" s="677"/>
    </row>
    <row r="66" spans="1:13" s="752" customFormat="1" ht="13.2" x14ac:dyDescent="0.25">
      <c r="A66" s="685" t="s">
        <v>112</v>
      </c>
      <c r="B66" s="637"/>
      <c r="C66" s="648"/>
      <c r="D66" s="648"/>
      <c r="E66" s="648"/>
      <c r="F66" s="648"/>
      <c r="G66" s="648">
        <f>G67-G65</f>
        <v>0</v>
      </c>
      <c r="H66" s="645"/>
      <c r="I66" s="760">
        <f>I67-I65</f>
        <v>0</v>
      </c>
      <c r="K66" s="742"/>
      <c r="M66" s="677"/>
    </row>
    <row r="67" spans="1:13" ht="13.8" x14ac:dyDescent="0.25">
      <c r="A67" s="686"/>
      <c r="B67" s="663"/>
      <c r="C67" s="1240"/>
      <c r="D67" s="1240"/>
      <c r="E67" s="1240"/>
      <c r="F67" s="1240"/>
      <c r="G67" s="1241">
        <f>Bank!L5+Cash!L5+PayPal!L5+Deposit!L5</f>
        <v>0</v>
      </c>
      <c r="H67" s="651"/>
      <c r="I67" s="1262">
        <f>C95</f>
        <v>0</v>
      </c>
      <c r="M67" s="677"/>
    </row>
    <row r="68" spans="1:13" ht="17.399999999999999" x14ac:dyDescent="0.3">
      <c r="A68" s="678" t="s">
        <v>335</v>
      </c>
      <c r="B68" s="645"/>
      <c r="C68" s="646"/>
      <c r="D68" s="646"/>
      <c r="E68" s="646"/>
      <c r="F68" s="646"/>
      <c r="G68" s="672"/>
      <c r="H68" s="645"/>
      <c r="I68" s="1259"/>
      <c r="M68" s="677"/>
    </row>
    <row r="69" spans="1:13" ht="13.2" x14ac:dyDescent="0.25">
      <c r="A69" s="687" t="s">
        <v>99</v>
      </c>
      <c r="B69" s="637"/>
      <c r="C69" s="648"/>
      <c r="D69" s="648"/>
      <c r="E69" s="646"/>
      <c r="F69" s="648"/>
      <c r="G69" s="648">
        <f>SUMIFS(Acc1Amnt,Acc1Catgs,Categories!A178,Acc1Amnt,"&lt;0",Acc1Rcd,"")</f>
        <v>0</v>
      </c>
      <c r="H69" s="645"/>
      <c r="I69" s="760">
        <v>0</v>
      </c>
      <c r="M69" s="677"/>
    </row>
    <row r="70" spans="1:13" ht="13.2" x14ac:dyDescent="0.25">
      <c r="A70" s="685" t="s">
        <v>112</v>
      </c>
      <c r="B70" s="637"/>
      <c r="C70" s="648"/>
      <c r="D70" s="648"/>
      <c r="E70" s="648"/>
      <c r="F70" s="648"/>
      <c r="G70" s="648">
        <f>G71-G69</f>
        <v>0</v>
      </c>
      <c r="H70" s="645"/>
      <c r="I70" s="760">
        <f>I71-I69</f>
        <v>0</v>
      </c>
      <c r="M70" s="677"/>
    </row>
    <row r="71" spans="1:13" ht="13.8" x14ac:dyDescent="0.25">
      <c r="A71" s="686"/>
      <c r="B71" s="663"/>
      <c r="C71" s="1240"/>
      <c r="D71" s="1240"/>
      <c r="E71" s="1240"/>
      <c r="F71" s="1240"/>
      <c r="G71" s="1241">
        <f>Bank!L6+Cash!L6+PayPal!L6+Deposit!L6+Funds!J14</f>
        <v>0</v>
      </c>
      <c r="H71" s="651"/>
      <c r="I71" s="1263">
        <f>C96</f>
        <v>0</v>
      </c>
      <c r="M71" s="677"/>
    </row>
    <row r="72" spans="1:13" s="684" customFormat="1" ht="15.6" x14ac:dyDescent="0.3">
      <c r="A72" s="753"/>
      <c r="B72" s="665"/>
      <c r="C72" s="1242" t="s">
        <v>337</v>
      </c>
      <c r="D72" s="1243"/>
      <c r="E72" s="683"/>
      <c r="F72" s="1243"/>
      <c r="G72" s="754">
        <f>G60+G67+G71</f>
        <v>0</v>
      </c>
      <c r="H72" s="682"/>
      <c r="I72" s="1264">
        <f>I60+I67+I71</f>
        <v>0</v>
      </c>
      <c r="K72" s="748"/>
      <c r="M72" s="677" t="str">
        <f>IF(ROUND(G72,4)=ROUND(K97,4),"OK",G72-K97)</f>
        <v>OK</v>
      </c>
    </row>
    <row r="73" spans="1:13" ht="13.2" x14ac:dyDescent="0.25">
      <c r="A73" s="751"/>
      <c r="B73" s="637"/>
      <c r="C73" s="648"/>
      <c r="D73" s="648"/>
      <c r="E73" s="648"/>
      <c r="F73" s="648"/>
      <c r="G73" s="648"/>
      <c r="H73" s="645"/>
      <c r="I73" s="760"/>
      <c r="M73" s="677"/>
    </row>
    <row r="74" spans="1:13" ht="15" customHeight="1" x14ac:dyDescent="0.3">
      <c r="A74" s="678" t="s">
        <v>205</v>
      </c>
      <c r="B74" s="645"/>
      <c r="C74" s="1244"/>
      <c r="D74" s="1244"/>
      <c r="E74" s="1244"/>
      <c r="F74" s="1244"/>
      <c r="G74" s="1245"/>
      <c r="H74" s="654"/>
      <c r="I74" s="1259"/>
      <c r="M74" s="677"/>
    </row>
    <row r="75" spans="1:13" s="726" customFormat="1" ht="14.4" x14ac:dyDescent="0.3">
      <c r="A75" s="755"/>
      <c r="B75" s="663"/>
      <c r="C75" s="1246">
        <f>Investments!L15</f>
        <v>0</v>
      </c>
      <c r="D75" s="1246"/>
      <c r="E75" s="1246"/>
      <c r="F75" s="1246"/>
      <c r="G75" s="1246">
        <f>C75+E75</f>
        <v>0</v>
      </c>
      <c r="H75" s="681"/>
      <c r="I75" s="756">
        <f>Investments!E15</f>
        <v>0</v>
      </c>
      <c r="K75" s="757"/>
      <c r="M75" s="758"/>
    </row>
    <row r="76" spans="1:13" ht="13.2" x14ac:dyDescent="0.25">
      <c r="A76" s="751"/>
      <c r="B76" s="637"/>
      <c r="C76" s="648"/>
      <c r="D76" s="648"/>
      <c r="E76" s="648"/>
      <c r="F76" s="648"/>
      <c r="G76" s="648"/>
      <c r="H76" s="1247"/>
      <c r="I76" s="760"/>
      <c r="M76" s="677"/>
    </row>
    <row r="77" spans="1:13" ht="15" customHeight="1" x14ac:dyDescent="0.3">
      <c r="A77" s="678" t="s">
        <v>204</v>
      </c>
      <c r="B77" s="645"/>
      <c r="C77" s="1244"/>
      <c r="D77" s="1244"/>
      <c r="E77" s="1244"/>
      <c r="F77" s="1244"/>
      <c r="G77" s="1248"/>
      <c r="H77" s="1249"/>
      <c r="I77" s="1259"/>
      <c r="M77" s="677"/>
    </row>
    <row r="78" spans="1:13" s="726" customFormat="1" ht="14.4" x14ac:dyDescent="0.3">
      <c r="A78" s="759" t="s">
        <v>258</v>
      </c>
      <c r="B78" s="663"/>
      <c r="C78" s="1246">
        <f>Assets!J3</f>
        <v>0</v>
      </c>
      <c r="D78" s="1246"/>
      <c r="E78" s="1246"/>
      <c r="F78" s="1246"/>
      <c r="G78" s="1246">
        <f>C78+E78</f>
        <v>0</v>
      </c>
      <c r="H78" s="681"/>
      <c r="I78" s="756">
        <f>Assets!H3</f>
        <v>0</v>
      </c>
      <c r="K78" s="757"/>
      <c r="M78" s="758"/>
    </row>
    <row r="79" spans="1:13" s="726" customFormat="1" ht="14.4" x14ac:dyDescent="0.3">
      <c r="A79" s="759" t="s">
        <v>343</v>
      </c>
      <c r="B79" s="663"/>
      <c r="C79" s="1246">
        <f>Stocks!L2</f>
        <v>0</v>
      </c>
      <c r="D79" s="1246"/>
      <c r="E79" s="1246"/>
      <c r="F79" s="1246"/>
      <c r="G79" s="1246">
        <f>C79+E79</f>
        <v>0</v>
      </c>
      <c r="H79" s="681"/>
      <c r="I79" s="756">
        <f>Stocks!J2</f>
        <v>0</v>
      </c>
      <c r="K79" s="757"/>
      <c r="M79" s="758"/>
    </row>
    <row r="80" spans="1:13" ht="13.2" x14ac:dyDescent="0.25">
      <c r="A80" s="751"/>
      <c r="B80" s="637"/>
      <c r="C80" s="648"/>
      <c r="D80" s="648"/>
      <c r="E80" s="648"/>
      <c r="F80" s="648"/>
      <c r="G80" s="648"/>
      <c r="H80" s="1247"/>
      <c r="I80" s="760"/>
    </row>
    <row r="81" spans="1:14" ht="15" customHeight="1" x14ac:dyDescent="0.25">
      <c r="A81" s="761" t="s">
        <v>348</v>
      </c>
      <c r="B81" s="645"/>
      <c r="C81" s="647"/>
      <c r="D81" s="647"/>
      <c r="E81" s="647"/>
      <c r="F81" s="647"/>
      <c r="G81" s="1265">
        <f>G62+G75+G78+G79</f>
        <v>0</v>
      </c>
      <c r="H81" s="1266"/>
      <c r="I81" s="1259">
        <f>I62+I75+I78+I79</f>
        <v>0</v>
      </c>
      <c r="N81" s="675" t="s">
        <v>339</v>
      </c>
    </row>
    <row r="82" spans="1:14" ht="15" customHeight="1" x14ac:dyDescent="0.3">
      <c r="A82" s="762" t="s">
        <v>349</v>
      </c>
      <c r="B82" s="645"/>
      <c r="C82" s="1244"/>
      <c r="D82" s="1244"/>
      <c r="E82" s="1244"/>
      <c r="F82" s="1244"/>
      <c r="G82" s="1248">
        <f>G72+G75+G78+G79</f>
        <v>0</v>
      </c>
      <c r="H82" s="1249"/>
      <c r="I82" s="1259">
        <f>I72+I75+I78+I79</f>
        <v>0</v>
      </c>
      <c r="N82" s="675"/>
    </row>
    <row r="83" spans="1:14" ht="6" customHeight="1" thickBot="1" x14ac:dyDescent="0.3">
      <c r="A83" s="1267"/>
      <c r="B83" s="1039"/>
      <c r="C83" s="1040"/>
      <c r="D83" s="1041"/>
      <c r="E83" s="1268"/>
      <c r="F83" s="1041"/>
      <c r="G83" s="1040"/>
      <c r="H83" s="1041"/>
      <c r="I83" s="1269"/>
    </row>
    <row r="84" spans="1:14" s="676" customFormat="1" ht="4.95" customHeight="1" thickTop="1" thickBot="1" x14ac:dyDescent="0.3">
      <c r="A84" s="637"/>
      <c r="B84" s="637"/>
      <c r="C84" s="728"/>
      <c r="D84" s="661"/>
      <c r="E84" s="728"/>
      <c r="F84" s="661"/>
      <c r="G84" s="661"/>
      <c r="H84" s="637"/>
      <c r="I84" s="637"/>
      <c r="K84" s="692"/>
      <c r="M84" s="700"/>
    </row>
    <row r="85" spans="1:14" s="676" customFormat="1" ht="18" thickTop="1" x14ac:dyDescent="0.25">
      <c r="A85" s="1375" t="str">
        <f>"Movements in Actual Funds for the Financial Year To "&amp;TEXT(ReportDate,"dd-mmm-yy")</f>
        <v>Movements in Actual Funds for the Financial Year To 31-Dec-23</v>
      </c>
      <c r="B85" s="1376"/>
      <c r="C85" s="1376"/>
      <c r="D85" s="1376"/>
      <c r="E85" s="1376"/>
      <c r="F85" s="1376"/>
      <c r="G85" s="1376"/>
      <c r="H85" s="1376"/>
      <c r="I85" s="1376"/>
      <c r="J85" s="1376"/>
      <c r="K85" s="1377"/>
    </row>
    <row r="86" spans="1:14" s="676" customFormat="1" ht="24" x14ac:dyDescent="0.25">
      <c r="A86" s="636" t="s">
        <v>60</v>
      </c>
      <c r="B86" s="1073"/>
      <c r="C86" s="1074" t="str">
        <f>"Bt'Fwd at
"&amp;TEXT(FYSDate,"dd-mmm-yy")</f>
        <v>Bt'Fwd at
01-Jan-23</v>
      </c>
      <c r="D86" s="1074"/>
      <c r="E86" s="1074" t="s">
        <v>61</v>
      </c>
      <c r="F86" s="1075"/>
      <c r="G86" s="1074" t="s">
        <v>62</v>
      </c>
      <c r="H86" s="1075"/>
      <c r="I86" s="1074" t="s">
        <v>63</v>
      </c>
      <c r="J86" s="637"/>
      <c r="K86" s="1223" t="str">
        <f>"Cd'Fwd at
"&amp;TEXT(ReportDate,"dd-mmm-yy")</f>
        <v>Cd'Fwd at
31-Dec-23</v>
      </c>
      <c r="M86" s="677"/>
    </row>
    <row r="87" spans="1:14" s="676" customFormat="1" ht="13.2" x14ac:dyDescent="0.25">
      <c r="A87" s="1224" t="s">
        <v>73</v>
      </c>
      <c r="B87" s="645"/>
      <c r="C87" s="1077"/>
      <c r="D87" s="1077"/>
      <c r="E87" s="1077"/>
      <c r="F87" s="1078"/>
      <c r="G87" s="1077"/>
      <c r="H87" s="1078"/>
      <c r="I87" s="1078"/>
      <c r="J87" s="637"/>
      <c r="K87" s="1225"/>
      <c r="M87" s="700" t="s">
        <v>227</v>
      </c>
    </row>
    <row r="88" spans="1:14" s="688" customFormat="1" ht="13.8" x14ac:dyDescent="0.25">
      <c r="A88" s="666" t="s">
        <v>71</v>
      </c>
      <c r="B88" s="637"/>
      <c r="C88" s="648">
        <f>Bank!I3</f>
        <v>0</v>
      </c>
      <c r="D88" s="648"/>
      <c r="E88" s="648">
        <f>Bank!L3</f>
        <v>0</v>
      </c>
      <c r="F88" s="648"/>
      <c r="G88" s="648">
        <f>Bank!L4</f>
        <v>0</v>
      </c>
      <c r="H88" s="648"/>
      <c r="I88" s="648">
        <f>Bank!L7+Bank!L8</f>
        <v>0</v>
      </c>
      <c r="J88" s="637"/>
      <c r="K88" s="1226">
        <f>C88+E88+G88+I88</f>
        <v>0</v>
      </c>
      <c r="M88" s="677" t="str">
        <f>IF(ROUND(K88,4)=ROUND(Bank!K2,4),"OK","?!")</f>
        <v>OK</v>
      </c>
    </row>
    <row r="89" spans="1:14" ht="13.2" x14ac:dyDescent="0.25">
      <c r="A89" s="666" t="s">
        <v>178</v>
      </c>
      <c r="B89" s="637"/>
      <c r="C89" s="648">
        <f>Cash!I3</f>
        <v>0</v>
      </c>
      <c r="D89" s="648"/>
      <c r="E89" s="648">
        <f>Cash!L3</f>
        <v>0</v>
      </c>
      <c r="F89" s="648"/>
      <c r="G89" s="648">
        <f>Cash!L4</f>
        <v>0</v>
      </c>
      <c r="H89" s="648"/>
      <c r="I89" s="648">
        <f>Cash!L7+Cash!L8</f>
        <v>0</v>
      </c>
      <c r="J89" s="637"/>
      <c r="K89" s="1226">
        <f>C89+E89+G89+I89</f>
        <v>0</v>
      </c>
      <c r="M89" s="677" t="str">
        <f>IF(ROUND(K89,4)=ROUND(Cash!J2,4),"OK","?!")</f>
        <v>OK</v>
      </c>
    </row>
    <row r="90" spans="1:14" ht="13.2" x14ac:dyDescent="0.25">
      <c r="A90" s="666" t="s">
        <v>177</v>
      </c>
      <c r="B90" s="637"/>
      <c r="C90" s="648">
        <f>PayPal!I3</f>
        <v>0</v>
      </c>
      <c r="D90" s="648"/>
      <c r="E90" s="648">
        <f>PayPal!L3</f>
        <v>0</v>
      </c>
      <c r="F90" s="648"/>
      <c r="G90" s="648">
        <f>PayPal!L4</f>
        <v>0</v>
      </c>
      <c r="H90" s="648"/>
      <c r="I90" s="648">
        <f>PayPal!L7+PayPal!L8</f>
        <v>0</v>
      </c>
      <c r="J90" s="637"/>
      <c r="K90" s="1226">
        <f>C90+E90+G90+I90</f>
        <v>0</v>
      </c>
      <c r="M90" s="677" t="str">
        <f>IF(ROUND(K90,4)=ROUND(PayPal!J2,4),"OK","?!")</f>
        <v>OK</v>
      </c>
    </row>
    <row r="91" spans="1:14" s="676" customFormat="1" ht="13.2" x14ac:dyDescent="0.25">
      <c r="A91" s="666" t="s">
        <v>72</v>
      </c>
      <c r="B91" s="637"/>
      <c r="C91" s="648">
        <f>Deposit!I3</f>
        <v>0</v>
      </c>
      <c r="D91" s="648"/>
      <c r="E91" s="648">
        <f>Deposit!L3</f>
        <v>0</v>
      </c>
      <c r="F91" s="648"/>
      <c r="G91" s="648">
        <f>Deposit!L4</f>
        <v>0</v>
      </c>
      <c r="H91" s="648"/>
      <c r="I91" s="648">
        <f>Deposit!L7+Deposit!L8</f>
        <v>0</v>
      </c>
      <c r="J91" s="637"/>
      <c r="K91" s="1226">
        <f>C91+E91+G91+I91</f>
        <v>0</v>
      </c>
      <c r="M91" s="677" t="str">
        <f>IF(ROUND(K91,4)=ROUND(Deposit!K2,4),"OK","?!")</f>
        <v>OK</v>
      </c>
    </row>
    <row r="92" spans="1:14" ht="20.25" customHeight="1" x14ac:dyDescent="0.25">
      <c r="A92" s="997" t="s">
        <v>315</v>
      </c>
      <c r="B92" s="998"/>
      <c r="C92" s="1227">
        <f>SUBTOTAL(9,C88:C91)</f>
        <v>0</v>
      </c>
      <c r="D92" s="1228"/>
      <c r="E92" s="1227">
        <f>SUBTOTAL(9,E88:E91)</f>
        <v>0</v>
      </c>
      <c r="F92" s="1228"/>
      <c r="G92" s="1227">
        <f>SUBTOTAL(9,G88:G91)</f>
        <v>0</v>
      </c>
      <c r="H92" s="1228"/>
      <c r="I92" s="1227">
        <f>SUBTOTAL(9,I88:I91)</f>
        <v>0</v>
      </c>
      <c r="J92" s="998"/>
      <c r="K92" s="1229">
        <f>SUBTOTAL(9,K88:K91)</f>
        <v>0</v>
      </c>
      <c r="M92" s="736" t="str">
        <f>IF(ROUND(I92,4)=0,"OK","?!")</f>
        <v>OK</v>
      </c>
      <c r="N92" s="737" t="s">
        <v>341</v>
      </c>
    </row>
    <row r="93" spans="1:14" s="676" customFormat="1" ht="13.2" x14ac:dyDescent="0.25">
      <c r="A93" s="666" t="s">
        <v>254</v>
      </c>
      <c r="B93" s="637"/>
      <c r="C93" s="648">
        <f>Funds!C14</f>
        <v>0</v>
      </c>
      <c r="D93" s="648"/>
      <c r="E93" s="648">
        <f>Funds!E14</f>
        <v>0</v>
      </c>
      <c r="F93" s="648"/>
      <c r="G93" s="648">
        <f>Funds!G14</f>
        <v>0</v>
      </c>
      <c r="H93" s="648"/>
      <c r="I93" s="648"/>
      <c r="J93" s="637"/>
      <c r="K93" s="1230">
        <f>C93+E93+G93+I93</f>
        <v>0</v>
      </c>
      <c r="M93" s="677"/>
    </row>
    <row r="94" spans="1:14" ht="20.25" customHeight="1" x14ac:dyDescent="0.25">
      <c r="A94" s="997" t="s">
        <v>334</v>
      </c>
      <c r="B94" s="998"/>
      <c r="C94" s="1227">
        <f>C92+C93</f>
        <v>0</v>
      </c>
      <c r="D94" s="1228"/>
      <c r="E94" s="1227"/>
      <c r="F94" s="1228"/>
      <c r="G94" s="1227"/>
      <c r="H94" s="1228"/>
      <c r="I94" s="1227"/>
      <c r="J94" s="998"/>
      <c r="K94" s="1229">
        <f>K92-K93</f>
        <v>0</v>
      </c>
      <c r="M94" s="736"/>
    </row>
    <row r="95" spans="1:14" ht="16.5" customHeight="1" x14ac:dyDescent="0.25">
      <c r="A95" s="1091" t="s">
        <v>181</v>
      </c>
      <c r="B95" s="645"/>
      <c r="C95" s="646">
        <f>SUMIFS(Acc1Amnt,Acc1Date,"&lt;"&amp;FYSDate,Acc1Amnt,"&gt;0")+SUMIFS(Acc2Amnt,Acc2Date,"&lt;"&amp;FYSDate,Acc2Amnt,"&gt;0")+SUMIFS(Acc3Amnt,Acc3Date,"&lt;"&amp;FYSDate,Acc3Amnt,"&gt;0")+SUMIFS(Acc4Amnt,Acc4Date,"&lt;"&amp;FYSDate,Acc4Amnt,"&gt;0")</f>
        <v>0</v>
      </c>
      <c r="D95" s="646"/>
      <c r="E95" s="646"/>
      <c r="F95" s="1231"/>
      <c r="G95" s="1232"/>
      <c r="H95" s="646"/>
      <c r="I95" s="646"/>
      <c r="J95" s="645"/>
      <c r="K95" s="1233">
        <f>Bank!L5+Cash!L5+PayPal!L5+Deposit!L5</f>
        <v>0</v>
      </c>
      <c r="M95" s="738"/>
    </row>
    <row r="96" spans="1:14" ht="13.2" x14ac:dyDescent="0.25">
      <c r="A96" s="1094" t="s">
        <v>182</v>
      </c>
      <c r="B96" s="637"/>
      <c r="C96" s="646">
        <f>SUMIFS(Acc1Amnt,Acc1Date,"&lt;"&amp;FYSDate,Acc1Amnt,"&lt;0")+SUMIFS(Acc2Amnt,Acc2Date,"&lt;"&amp;FYSDate,Acc2Amnt,"&lt;0")+SUMIFS(Acc3Amnt,Acc3Date,"&lt;"&amp;FYSDate,Acc3Amnt,"&lt;0")+SUMIFS(Acc4Amnt,Acc4Date,"&lt;"&amp;FYSDate,Acc4Amnt,"&lt;0")</f>
        <v>0</v>
      </c>
      <c r="D96" s="648"/>
      <c r="E96" s="648"/>
      <c r="F96" s="1234"/>
      <c r="G96" s="1234"/>
      <c r="H96" s="648"/>
      <c r="I96" s="648"/>
      <c r="J96" s="637"/>
      <c r="K96" s="1233">
        <f>Bank!L6+Cash!L6+PayPal!L6+Deposit!L6+K93</f>
        <v>0</v>
      </c>
      <c r="M96" s="738"/>
    </row>
    <row r="97" spans="1:14" ht="24" customHeight="1" thickBot="1" x14ac:dyDescent="0.3">
      <c r="A97" s="1235" t="s">
        <v>239</v>
      </c>
      <c r="B97" s="1236"/>
      <c r="C97" s="1237">
        <f>SUM(C94:C96)</f>
        <v>0</v>
      </c>
      <c r="D97" s="1238"/>
      <c r="E97" s="1238"/>
      <c r="F97" s="1238"/>
      <c r="G97" s="1238"/>
      <c r="H97" s="1238"/>
      <c r="I97" s="1238"/>
      <c r="J97" s="1236"/>
      <c r="K97" s="1239">
        <f>SUM(K94:K96)</f>
        <v>0</v>
      </c>
      <c r="M97" s="738"/>
      <c r="N97" s="675" t="s">
        <v>339</v>
      </c>
    </row>
    <row r="98" spans="1:14" ht="13.8" thickTop="1" x14ac:dyDescent="0.25"/>
    <row r="99" spans="1:14" ht="13.2" x14ac:dyDescent="0.25"/>
    <row r="100" spans="1:14" ht="13.2" x14ac:dyDescent="0.25"/>
    <row r="101" spans="1:14" ht="13.2" x14ac:dyDescent="0.25"/>
    <row r="102" spans="1:14" ht="13.2" x14ac:dyDescent="0.25"/>
    <row r="103" spans="1:14" ht="13.2" x14ac:dyDescent="0.25"/>
    <row r="104" spans="1:14" ht="13.2" x14ac:dyDescent="0.25"/>
    <row r="105" spans="1:14" ht="13.2" x14ac:dyDescent="0.25"/>
    <row r="106" spans="1:14" ht="13.2" x14ac:dyDescent="0.25"/>
    <row r="107" spans="1:14" ht="13.2" x14ac:dyDescent="0.25"/>
    <row r="108" spans="1:14" ht="13.2" x14ac:dyDescent="0.25"/>
    <row r="109" spans="1:14" ht="13.2" x14ac:dyDescent="0.25"/>
    <row r="110" spans="1:14" ht="13.2" x14ac:dyDescent="0.25"/>
    <row r="111" spans="1:14" ht="13.2" x14ac:dyDescent="0.25"/>
    <row r="112" spans="1:14"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sheetData>
  <sheetProtection algorithmName="SHA-512" hashValue="dbUhAZ3/twIlCV6N/Yow+7zBBfHtsFURGGnL7FX5uFX/Iq63KYd3ZexM/DlUoJqy8O394aIEJaIFr4g46bsDLA==" saltValue="aEyqmT59NPWPKz/h61At5g==" spinCount="100000" sheet="1" selectLockedCells="1" selectUnlockedCells="1"/>
  <mergeCells count="5">
    <mergeCell ref="C36:G36"/>
    <mergeCell ref="A1:I1"/>
    <mergeCell ref="C2:G2"/>
    <mergeCell ref="A85:K85"/>
    <mergeCell ref="A35:I35"/>
  </mergeCells>
  <printOptions horizontalCentered="1"/>
  <pageMargins left="0.31496062992125984" right="0.31496062992125984" top="0.59055118110236227" bottom="0.31496062992125984" header="0.31496062992125984" footer="0.51181102362204722"/>
  <pageSetup paperSize="9" scale="96" firstPageNumber="0" fitToHeight="0" orientation="portrait" r:id="rId1"/>
  <headerFooter alignWithMargins="0">
    <oddHeader>&amp;C&amp;"Arial,Bold Italic"&amp;9&amp;F   &amp;D   &amp;T</oddHeader>
  </headerFooter>
  <rowBreaks count="1" manualBreakCount="1">
    <brk id="83"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6745C-BEAB-4A53-913D-2BA66C9DB54C}">
  <sheetPr>
    <pageSetUpPr fitToPage="1"/>
  </sheetPr>
  <dimension ref="A1:P128"/>
  <sheetViews>
    <sheetView zoomScale="90" zoomScaleNormal="90" zoomScaleSheetLayoutView="90" workbookViewId="0">
      <selection activeCell="N7" sqref="N7"/>
    </sheetView>
  </sheetViews>
  <sheetFormatPr defaultRowHeight="13.2" x14ac:dyDescent="0.25"/>
  <cols>
    <col min="1" max="1" width="39.33203125" style="2" customWidth="1"/>
    <col min="2" max="2" width="0.88671875" style="2" customWidth="1"/>
    <col min="3" max="3" width="12.77734375" style="641" customWidth="1"/>
    <col min="4" max="4" width="0.88671875" style="689" customWidth="1"/>
    <col min="5" max="5" width="12.77734375" style="690" customWidth="1"/>
    <col min="6" max="6" width="0.88671875" style="689" customWidth="1"/>
    <col min="7" max="7" width="12.77734375" style="690" customWidth="1"/>
    <col min="8" max="8" width="1.6640625" style="689" customWidth="1"/>
    <col min="9" max="9" width="12.77734375" style="641" customWidth="1"/>
    <col min="10" max="10" width="2.33203125" style="689" customWidth="1"/>
    <col min="11" max="11" width="12.77734375" style="641" customWidth="1"/>
    <col min="12" max="12" width="1.5546875" style="631" customWidth="1"/>
    <col min="13" max="13" width="7.44140625" customWidth="1"/>
  </cols>
  <sheetData>
    <row r="1" spans="1:13" ht="18" thickTop="1" x14ac:dyDescent="0.25">
      <c r="A1" s="1371" t="str">
        <f>"Statement of Financial Activity, Financial Year Ended "&amp;TEXT(FYEDate,"dd-mmm-yy")</f>
        <v>Statement of Financial Activity, Financial Year Ended 31-Dec-23</v>
      </c>
      <c r="B1" s="1372"/>
      <c r="C1" s="1372"/>
      <c r="D1" s="1372"/>
      <c r="E1" s="1372"/>
      <c r="F1" s="1372"/>
      <c r="G1" s="1372"/>
      <c r="H1" s="1372"/>
      <c r="I1" s="1373"/>
      <c r="J1"/>
      <c r="K1" s="977"/>
    </row>
    <row r="2" spans="1:13" x14ac:dyDescent="0.25">
      <c r="A2" s="632"/>
      <c r="B2" s="633"/>
      <c r="C2" s="1381" t="str">
        <f>"Current Financial Year, "&amp;TitlePage!O38</f>
        <v xml:space="preserve">Current Financial Year, </v>
      </c>
      <c r="D2" s="1381"/>
      <c r="E2" s="1381"/>
      <c r="F2" s="1381"/>
      <c r="G2" s="1381"/>
      <c r="H2" s="634"/>
      <c r="I2" s="635" t="s">
        <v>53</v>
      </c>
      <c r="J2"/>
      <c r="K2" s="977"/>
    </row>
    <row r="3" spans="1:13" s="984" customFormat="1" x14ac:dyDescent="0.25">
      <c r="A3" s="978"/>
      <c r="B3" s="979"/>
      <c r="C3" s="980" t="s">
        <v>231</v>
      </c>
      <c r="D3" s="981"/>
      <c r="E3" s="982" t="s">
        <v>232</v>
      </c>
      <c r="F3" s="981"/>
      <c r="G3" s="980" t="s">
        <v>51</v>
      </c>
      <c r="H3" s="981"/>
      <c r="I3" s="983" t="s">
        <v>51</v>
      </c>
      <c r="K3" s="985"/>
      <c r="L3" s="986"/>
    </row>
    <row r="4" spans="1:13" ht="15.6" x14ac:dyDescent="0.25">
      <c r="A4" s="636" t="s">
        <v>100</v>
      </c>
      <c r="B4" s="637"/>
      <c r="C4" s="638" t="s">
        <v>54</v>
      </c>
      <c r="D4" s="638"/>
      <c r="E4" s="639" t="s">
        <v>54</v>
      </c>
      <c r="F4" s="638"/>
      <c r="G4" s="638" t="s">
        <v>54</v>
      </c>
      <c r="H4" s="638"/>
      <c r="I4" s="987" t="s">
        <v>54</v>
      </c>
      <c r="J4"/>
      <c r="K4" s="977"/>
    </row>
    <row r="5" spans="1:13" ht="13.8" x14ac:dyDescent="0.25">
      <c r="A5" s="640" t="s">
        <v>209</v>
      </c>
      <c r="B5" s="637"/>
      <c r="C5" s="988">
        <f>BudgetReport!I16</f>
        <v>0</v>
      </c>
      <c r="D5" s="988"/>
      <c r="E5" s="988"/>
      <c r="F5" s="988"/>
      <c r="G5" s="988">
        <f t="shared" ref="G5:G10" si="0">SUM(C5:E5)</f>
        <v>0</v>
      </c>
      <c r="H5" s="988"/>
      <c r="I5" s="989">
        <f>SUM(BudgetReport!B4:B15)</f>
        <v>0</v>
      </c>
      <c r="J5"/>
      <c r="K5" s="977"/>
    </row>
    <row r="6" spans="1:13" ht="13.8" x14ac:dyDescent="0.25">
      <c r="A6" s="640" t="s">
        <v>208</v>
      </c>
      <c r="B6" s="637"/>
      <c r="C6" s="988">
        <f>BudgetReport!I64</f>
        <v>0</v>
      </c>
      <c r="D6" s="988"/>
      <c r="E6" s="988">
        <f>BudgetReport!I82</f>
        <v>0</v>
      </c>
      <c r="F6" s="988"/>
      <c r="G6" s="988">
        <f t="shared" si="0"/>
        <v>0</v>
      </c>
      <c r="H6" s="988"/>
      <c r="I6" s="989">
        <f>BudgetReport!B64+BudgetReport!B82</f>
        <v>0</v>
      </c>
      <c r="J6"/>
      <c r="K6" s="977"/>
    </row>
    <row r="7" spans="1:13" ht="13.8" x14ac:dyDescent="0.25">
      <c r="A7" s="640" t="s">
        <v>206</v>
      </c>
      <c r="B7" s="637"/>
      <c r="C7" s="988">
        <f>BudgetReport!I42</f>
        <v>0</v>
      </c>
      <c r="D7" s="988"/>
      <c r="E7" s="988"/>
      <c r="F7" s="988"/>
      <c r="G7" s="988">
        <f t="shared" si="0"/>
        <v>0</v>
      </c>
      <c r="H7" s="988"/>
      <c r="I7" s="989">
        <f>BudgetReport!I42</f>
        <v>0</v>
      </c>
      <c r="J7"/>
      <c r="K7" s="977"/>
    </row>
    <row r="8" spans="1:13" ht="13.8" x14ac:dyDescent="0.25">
      <c r="A8" s="640" t="s">
        <v>134</v>
      </c>
      <c r="B8" s="637"/>
      <c r="C8" s="988">
        <f>BudgetReport!I46</f>
        <v>0</v>
      </c>
      <c r="D8" s="988"/>
      <c r="E8" s="988"/>
      <c r="F8" s="988"/>
      <c r="G8" s="988">
        <f t="shared" si="0"/>
        <v>0</v>
      </c>
      <c r="H8" s="988"/>
      <c r="I8" s="989">
        <f>BudgetReport!B46</f>
        <v>0</v>
      </c>
      <c r="J8"/>
      <c r="K8" s="977"/>
    </row>
    <row r="9" spans="1:13" ht="13.8" x14ac:dyDescent="0.25">
      <c r="A9" s="640" t="s">
        <v>210</v>
      </c>
      <c r="B9" s="637"/>
      <c r="C9" s="988">
        <v>0</v>
      </c>
      <c r="D9" s="988"/>
      <c r="E9" s="988"/>
      <c r="F9" s="988"/>
      <c r="G9" s="988">
        <f t="shared" si="0"/>
        <v>0</v>
      </c>
      <c r="H9" s="988"/>
      <c r="I9" s="990"/>
      <c r="J9"/>
      <c r="K9" s="977"/>
    </row>
    <row r="10" spans="1:13" ht="13.8" x14ac:dyDescent="0.25">
      <c r="A10" s="640" t="s">
        <v>112</v>
      </c>
      <c r="B10" s="637"/>
      <c r="C10" s="988">
        <f>BudgetReport!I89</f>
        <v>0</v>
      </c>
      <c r="D10" s="991"/>
      <c r="E10" s="988">
        <v>0</v>
      </c>
      <c r="F10" s="988"/>
      <c r="G10" s="988">
        <f t="shared" si="0"/>
        <v>0</v>
      </c>
      <c r="H10" s="988"/>
      <c r="I10" s="989">
        <f>BudgetReport!B89</f>
        <v>0</v>
      </c>
      <c r="J10"/>
      <c r="M10" s="977" t="s">
        <v>269</v>
      </c>
    </row>
    <row r="11" spans="1:13" ht="13.8" x14ac:dyDescent="0.25">
      <c r="A11" s="642" t="s">
        <v>102</v>
      </c>
      <c r="B11" s="643"/>
      <c r="C11" s="992">
        <f>SUBTOTAL(9,C5:C10)</f>
        <v>0</v>
      </c>
      <c r="D11" s="993"/>
      <c r="E11" s="992">
        <f>SUBTOTAL(9,E5:E10)</f>
        <v>0</v>
      </c>
      <c r="F11" s="993"/>
      <c r="G11" s="992">
        <f>SUBTOTAL(9,G5:G10)</f>
        <v>0</v>
      </c>
      <c r="H11" s="993"/>
      <c r="I11" s="994">
        <f>SUBTOTAL(9,I5:I10)</f>
        <v>0</v>
      </c>
      <c r="J11"/>
      <c r="M11" s="977"/>
    </row>
    <row r="12" spans="1:13" ht="18" customHeight="1" x14ac:dyDescent="0.3">
      <c r="A12" s="644" t="s">
        <v>101</v>
      </c>
      <c r="B12" s="645"/>
      <c r="C12" s="995"/>
      <c r="D12" s="995"/>
      <c r="E12" s="995"/>
      <c r="F12" s="995"/>
      <c r="G12" s="995"/>
      <c r="H12" s="995"/>
      <c r="I12" s="996"/>
      <c r="J12"/>
      <c r="K12"/>
      <c r="L12"/>
      <c r="M12" s="977"/>
    </row>
    <row r="13" spans="1:13" ht="13.8" x14ac:dyDescent="0.25">
      <c r="A13" s="640" t="s">
        <v>207</v>
      </c>
      <c r="B13" s="645"/>
      <c r="C13" s="988">
        <f>BudgetReport!I123</f>
        <v>0</v>
      </c>
      <c r="D13" s="646"/>
      <c r="E13" s="988">
        <v>0</v>
      </c>
      <c r="F13" s="646"/>
      <c r="G13" s="988">
        <f>SUM(C13:E13)</f>
        <v>0</v>
      </c>
      <c r="H13" s="646"/>
      <c r="I13" s="989">
        <f>BudgetReport!B123</f>
        <v>0</v>
      </c>
      <c r="J13"/>
      <c r="M13" s="977"/>
    </row>
    <row r="14" spans="1:13" ht="13.8" x14ac:dyDescent="0.25">
      <c r="A14" s="640" t="s">
        <v>208</v>
      </c>
      <c r="B14" s="637"/>
      <c r="C14" s="988">
        <f>BudgetReport!I145</f>
        <v>0</v>
      </c>
      <c r="D14" s="988"/>
      <c r="E14" s="988">
        <f>BudgetReport!I167</f>
        <v>0</v>
      </c>
      <c r="F14" s="988"/>
      <c r="G14" s="988">
        <f>SUM(C14:E14)</f>
        <v>0</v>
      </c>
      <c r="H14" s="988"/>
      <c r="I14" s="989">
        <f>BudgetReport!B145+BudgetReport!B167</f>
        <v>0</v>
      </c>
      <c r="J14"/>
      <c r="M14" s="977"/>
    </row>
    <row r="15" spans="1:13" ht="13.8" x14ac:dyDescent="0.25">
      <c r="A15" s="640" t="s">
        <v>214</v>
      </c>
      <c r="B15" s="633"/>
      <c r="C15" s="988">
        <f>BudgetReport!I202+BudgetReport!I208</f>
        <v>0</v>
      </c>
      <c r="D15" s="647"/>
      <c r="E15" s="988"/>
      <c r="F15" s="647"/>
      <c r="G15" s="988">
        <f>SUM(C15:E15)</f>
        <v>0</v>
      </c>
      <c r="H15" s="647"/>
      <c r="I15" s="989">
        <f>BudgetReport!G193+BudgetReport!G202</f>
        <v>0</v>
      </c>
      <c r="J15"/>
      <c r="M15" s="977" t="s">
        <v>268</v>
      </c>
    </row>
    <row r="16" spans="1:13" ht="13.8" x14ac:dyDescent="0.25">
      <c r="A16" s="640" t="s">
        <v>210</v>
      </c>
      <c r="B16" s="633"/>
      <c r="C16" s="988">
        <v>0</v>
      </c>
      <c r="D16" s="988"/>
      <c r="E16" s="988"/>
      <c r="F16" s="988"/>
      <c r="G16" s="988">
        <f>SUM(C16:E16)</f>
        <v>0</v>
      </c>
      <c r="H16" s="988"/>
      <c r="I16" s="990"/>
      <c r="J16"/>
      <c r="M16" s="977"/>
    </row>
    <row r="17" spans="1:13" ht="13.8" x14ac:dyDescent="0.25">
      <c r="A17" s="640" t="s">
        <v>112</v>
      </c>
      <c r="B17" s="637"/>
      <c r="C17" s="988">
        <f>Assets!I3</f>
        <v>0</v>
      </c>
      <c r="D17" s="648"/>
      <c r="E17" s="988">
        <v>0</v>
      </c>
      <c r="F17" s="648"/>
      <c r="G17" s="988">
        <f>SUM(C17:E17)</f>
        <v>0</v>
      </c>
      <c r="H17" s="648"/>
      <c r="I17" s="989">
        <v>0</v>
      </c>
      <c r="J17"/>
      <c r="M17" s="977" t="s">
        <v>266</v>
      </c>
    </row>
    <row r="18" spans="1:13" s="1002" customFormat="1" ht="23.4" customHeight="1" x14ac:dyDescent="0.25">
      <c r="A18" s="997" t="s">
        <v>103</v>
      </c>
      <c r="B18" s="998"/>
      <c r="C18" s="999">
        <f>SUBTOTAL(9,C13:C17)</f>
        <v>0</v>
      </c>
      <c r="D18" s="1000"/>
      <c r="E18" s="999">
        <f>SUBTOTAL(9,E12:E16)</f>
        <v>0</v>
      </c>
      <c r="F18" s="1000"/>
      <c r="G18" s="999">
        <f>SUBTOTAL(9,G12:G17)</f>
        <v>0</v>
      </c>
      <c r="H18" s="1000"/>
      <c r="I18" s="1001">
        <f>SUBTOTAL(9,I12:I16)</f>
        <v>0</v>
      </c>
      <c r="K18" s="1003"/>
      <c r="L18" s="1004"/>
      <c r="M18" s="1005"/>
    </row>
    <row r="19" spans="1:13" s="25" customFormat="1" ht="28.5" customHeight="1" x14ac:dyDescent="0.25">
      <c r="A19" s="1006" t="s">
        <v>233</v>
      </c>
      <c r="B19" s="643"/>
      <c r="C19" s="1007">
        <f>C11+C18</f>
        <v>0</v>
      </c>
      <c r="D19" s="1007"/>
      <c r="E19" s="1007">
        <f>E11+E18</f>
        <v>0</v>
      </c>
      <c r="F19" s="1007"/>
      <c r="G19" s="1007">
        <f>G11+G18</f>
        <v>0</v>
      </c>
      <c r="H19" s="1007"/>
      <c r="I19" s="1008">
        <f>I11+I18</f>
        <v>0</v>
      </c>
    </row>
    <row r="20" spans="1:13" s="25" customFormat="1" ht="17.25" customHeight="1" x14ac:dyDescent="0.25">
      <c r="A20" s="649" t="s">
        <v>104</v>
      </c>
      <c r="B20" s="643"/>
      <c r="C20" s="988">
        <f>Investments!L15-(Investments!E15+Investments!G15-Investments!I15)</f>
        <v>0</v>
      </c>
      <c r="D20" s="988"/>
      <c r="E20" s="988">
        <v>0</v>
      </c>
      <c r="F20" s="988"/>
      <c r="G20" s="988">
        <f>C20+E20</f>
        <v>0</v>
      </c>
      <c r="H20" s="988"/>
      <c r="I20" s="1009">
        <v>0</v>
      </c>
      <c r="M20" s="1010" t="s">
        <v>267</v>
      </c>
    </row>
    <row r="21" spans="1:13" ht="14.4" thickBot="1" x14ac:dyDescent="0.3">
      <c r="A21" s="642" t="s">
        <v>159</v>
      </c>
      <c r="B21" s="643"/>
      <c r="C21" s="1011">
        <f>C19+C20</f>
        <v>0</v>
      </c>
      <c r="D21" s="993"/>
      <c r="E21" s="1011">
        <f>E19+E20</f>
        <v>0</v>
      </c>
      <c r="F21" s="993"/>
      <c r="G21" s="1011">
        <f>G19+G20</f>
        <v>0</v>
      </c>
      <c r="H21" s="993"/>
      <c r="I21" s="1012">
        <f>I19+I20</f>
        <v>0</v>
      </c>
      <c r="J21"/>
      <c r="M21" s="977"/>
    </row>
    <row r="22" spans="1:13" ht="10.199999999999999" customHeight="1" thickTop="1" x14ac:dyDescent="0.25">
      <c r="A22" s="650"/>
      <c r="B22" s="651"/>
      <c r="C22" s="1013"/>
      <c r="D22" s="1013"/>
      <c r="E22" s="1013"/>
      <c r="F22" s="1013"/>
      <c r="G22" s="1013"/>
      <c r="H22" s="1013"/>
      <c r="I22" s="1014"/>
      <c r="J22"/>
      <c r="K22" s="977"/>
    </row>
    <row r="23" spans="1:13" ht="15.6" x14ac:dyDescent="0.3">
      <c r="A23" s="1015" t="s">
        <v>107</v>
      </c>
      <c r="B23" s="651"/>
      <c r="C23" s="1016" t="s">
        <v>106</v>
      </c>
      <c r="D23" s="1013"/>
      <c r="E23" s="1013"/>
      <c r="F23" s="1013"/>
      <c r="G23" s="1013"/>
      <c r="H23" s="1013"/>
      <c r="I23" s="1017"/>
      <c r="J23"/>
      <c r="K23" s="977"/>
    </row>
    <row r="24" spans="1:13" ht="15.6" x14ac:dyDescent="0.3">
      <c r="A24" s="1015" t="s">
        <v>158</v>
      </c>
      <c r="B24" s="1018"/>
      <c r="C24" s="1019">
        <f>-SUM(E24:E24)</f>
        <v>0</v>
      </c>
      <c r="D24" s="1019"/>
      <c r="E24" s="1019">
        <f>Funds!H12</f>
        <v>0</v>
      </c>
      <c r="F24" s="1019"/>
      <c r="G24" s="1019">
        <f>SUM(C24:E24)</f>
        <v>0</v>
      </c>
      <c r="H24" s="652"/>
      <c r="I24" s="1020">
        <v>0</v>
      </c>
      <c r="J24"/>
      <c r="K24" s="977"/>
    </row>
    <row r="25" spans="1:13" ht="15.6" x14ac:dyDescent="0.3">
      <c r="A25" s="1015" t="s">
        <v>105</v>
      </c>
      <c r="B25" s="651"/>
      <c r="C25" s="1016" t="s">
        <v>106</v>
      </c>
      <c r="D25" s="1013"/>
      <c r="E25" s="1013"/>
      <c r="F25" s="1013"/>
      <c r="G25" s="653"/>
      <c r="H25" s="1013"/>
      <c r="I25" s="1017"/>
      <c r="J25"/>
      <c r="K25" s="977"/>
    </row>
    <row r="26" spans="1:13" s="44" customFormat="1" ht="20.25" customHeight="1" thickBot="1" x14ac:dyDescent="0.35">
      <c r="A26" s="1021" t="s">
        <v>161</v>
      </c>
      <c r="B26" s="654"/>
      <c r="C26" s="1022">
        <f>C21+C24</f>
        <v>0</v>
      </c>
      <c r="D26" s="1023"/>
      <c r="E26" s="1022">
        <f>E21+E24</f>
        <v>0</v>
      </c>
      <c r="F26" s="1023"/>
      <c r="G26" s="1022">
        <f>G21+G24</f>
        <v>0</v>
      </c>
      <c r="H26" s="1023"/>
      <c r="I26" s="1024">
        <f>I21+I24</f>
        <v>0</v>
      </c>
      <c r="K26" s="1025"/>
      <c r="L26" s="1026"/>
    </row>
    <row r="27" spans="1:13" ht="5.0999999999999996" customHeight="1" thickTop="1" thickBot="1" x14ac:dyDescent="0.3">
      <c r="A27" s="655"/>
      <c r="B27" s="656"/>
      <c r="C27" s="657"/>
      <c r="D27" s="658"/>
      <c r="E27" s="657"/>
      <c r="F27" s="658"/>
      <c r="G27" s="658"/>
      <c r="H27" s="656"/>
      <c r="I27" s="659"/>
      <c r="J27"/>
      <c r="K27" s="1027"/>
    </row>
    <row r="28" spans="1:13" ht="5.0999999999999996" customHeight="1" thickTop="1" thickBot="1" x14ac:dyDescent="0.3">
      <c r="A28" s="1028"/>
      <c r="B28" s="637"/>
      <c r="C28" s="660"/>
      <c r="D28" s="661"/>
      <c r="E28" s="660"/>
      <c r="F28" s="661"/>
      <c r="G28" s="660"/>
      <c r="H28" s="661"/>
      <c r="I28" s="660"/>
      <c r="J28"/>
      <c r="K28" s="1027"/>
    </row>
    <row r="29" spans="1:13" ht="18" thickTop="1" x14ac:dyDescent="0.25">
      <c r="A29" s="1371" t="str">
        <f>"Reconciliation of Net Funds, Financial Year To "&amp;TEXT(ReportDate,"dd-mmm-yy")</f>
        <v>Reconciliation of Net Funds, Financial Year To 31-Dec-23</v>
      </c>
      <c r="B29" s="1372"/>
      <c r="C29" s="1372"/>
      <c r="D29" s="1372"/>
      <c r="E29" s="1372"/>
      <c r="F29" s="1372"/>
      <c r="G29" s="1372"/>
      <c r="H29" s="1372"/>
      <c r="I29" s="1373"/>
      <c r="J29"/>
      <c r="K29" s="1027"/>
    </row>
    <row r="30" spans="1:13" x14ac:dyDescent="0.25">
      <c r="A30" s="632"/>
      <c r="B30" s="633"/>
      <c r="C30" s="1381" t="str">
        <f>"Current Financial Year, "&amp;TitlePage!O71</f>
        <v xml:space="preserve">Current Financial Year, </v>
      </c>
      <c r="D30" s="1381"/>
      <c r="E30" s="1381"/>
      <c r="F30" s="1381"/>
      <c r="G30" s="1381"/>
      <c r="H30" s="634"/>
      <c r="I30" s="635" t="s">
        <v>53</v>
      </c>
      <c r="J30"/>
      <c r="K30" s="1027"/>
    </row>
    <row r="31" spans="1:13" s="984" customFormat="1" x14ac:dyDescent="0.25">
      <c r="A31" s="978"/>
      <c r="B31" s="979"/>
      <c r="C31" s="980" t="s">
        <v>231</v>
      </c>
      <c r="D31" s="981"/>
      <c r="E31" s="982" t="s">
        <v>232</v>
      </c>
      <c r="F31" s="981"/>
      <c r="G31" s="980" t="s">
        <v>51</v>
      </c>
      <c r="H31" s="981"/>
      <c r="I31" s="983" t="s">
        <v>51</v>
      </c>
      <c r="K31" s="1029"/>
      <c r="L31" s="986"/>
    </row>
    <row r="32" spans="1:13" ht="13.8" x14ac:dyDescent="0.25">
      <c r="A32" s="662" t="s">
        <v>138</v>
      </c>
      <c r="B32" s="663"/>
      <c r="C32" s="1019">
        <f>G32-E32</f>
        <v>0</v>
      </c>
      <c r="D32" s="1019"/>
      <c r="E32" s="1030">
        <f>Funds!B12</f>
        <v>0</v>
      </c>
      <c r="F32" s="1019"/>
      <c r="G32" s="1019">
        <f>I34</f>
        <v>0</v>
      </c>
      <c r="H32" s="652"/>
      <c r="I32" s="1031">
        <f>I34-I33</f>
        <v>0</v>
      </c>
      <c r="J32"/>
      <c r="K32" s="1027"/>
    </row>
    <row r="33" spans="1:16" ht="13.8" x14ac:dyDescent="0.25">
      <c r="A33" s="662" t="s">
        <v>160</v>
      </c>
      <c r="B33" s="663"/>
      <c r="C33" s="1019">
        <f>C26</f>
        <v>0</v>
      </c>
      <c r="D33" s="1019"/>
      <c r="E33" s="1019">
        <f>E26</f>
        <v>0</v>
      </c>
      <c r="F33" s="1019"/>
      <c r="G33" s="1019">
        <f>C33+E33</f>
        <v>0</v>
      </c>
      <c r="H33" s="652"/>
      <c r="I33" s="1031">
        <f>BudgetReport!B217</f>
        <v>0</v>
      </c>
      <c r="J33"/>
      <c r="K33" s="1027"/>
    </row>
    <row r="34" spans="1:16" ht="16.2" thickBot="1" x14ac:dyDescent="0.3">
      <c r="A34" s="664" t="s">
        <v>108</v>
      </c>
      <c r="B34" s="665"/>
      <c r="C34" s="1032">
        <f>C32+C33</f>
        <v>0</v>
      </c>
      <c r="D34" s="1033">
        <f>D32+D33</f>
        <v>0</v>
      </c>
      <c r="E34" s="1032">
        <f>E32+E33</f>
        <v>0</v>
      </c>
      <c r="F34" s="1034"/>
      <c r="G34" s="1032">
        <f>C34+E34</f>
        <v>0</v>
      </c>
      <c r="H34" s="665"/>
      <c r="I34" s="1035">
        <f>C89</f>
        <v>0</v>
      </c>
      <c r="J34"/>
      <c r="K34" s="1027"/>
      <c r="L34" s="1036"/>
      <c r="M34" s="1037"/>
      <c r="N34" s="566"/>
      <c r="P34" s="566"/>
    </row>
    <row r="35" spans="1:16" ht="5.0999999999999996" customHeight="1" thickTop="1" thickBot="1" x14ac:dyDescent="0.3">
      <c r="A35" s="1038"/>
      <c r="B35" s="1039"/>
      <c r="C35" s="1040"/>
      <c r="D35" s="1041"/>
      <c r="E35" s="1040"/>
      <c r="F35" s="1041"/>
      <c r="G35" s="1041"/>
      <c r="H35" s="1039"/>
      <c r="I35" s="1042"/>
      <c r="J35"/>
      <c r="K35" s="1027"/>
    </row>
    <row r="36" spans="1:16" ht="5.0999999999999996" customHeight="1" thickTop="1" thickBot="1" x14ac:dyDescent="0.3">
      <c r="A36" s="1028"/>
      <c r="B36" s="637"/>
      <c r="C36" s="660"/>
      <c r="D36" s="661"/>
      <c r="E36" s="660"/>
      <c r="F36" s="661"/>
      <c r="G36" s="660"/>
      <c r="H36" s="661"/>
      <c r="I36" s="660"/>
      <c r="J36"/>
      <c r="K36" s="1027"/>
    </row>
    <row r="37" spans="1:16" ht="24" customHeight="1" thickTop="1" x14ac:dyDescent="0.25">
      <c r="A37" s="1371" t="s">
        <v>277</v>
      </c>
      <c r="B37" s="1372"/>
      <c r="C37" s="1372"/>
      <c r="D37" s="1372"/>
      <c r="E37" s="1372"/>
      <c r="F37" s="1372"/>
      <c r="G37" s="1372"/>
      <c r="H37" s="1372"/>
      <c r="I37" s="1373"/>
      <c r="J37"/>
      <c r="K37" s="1027"/>
    </row>
    <row r="38" spans="1:16" x14ac:dyDescent="0.25">
      <c r="A38" s="1385" t="s">
        <v>345</v>
      </c>
      <c r="B38" s="633"/>
      <c r="C38" s="1381" t="str">
        <f>"Current Financial Year, "&amp;TitlePage!O79</f>
        <v xml:space="preserve">Current Financial Year, </v>
      </c>
      <c r="D38" s="1381"/>
      <c r="E38" s="1381"/>
      <c r="F38" s="1381"/>
      <c r="G38" s="1381"/>
      <c r="H38" s="634"/>
      <c r="I38" s="635" t="s">
        <v>53</v>
      </c>
      <c r="J38"/>
      <c r="K38" s="1027"/>
    </row>
    <row r="39" spans="1:16" s="984" customFormat="1" x14ac:dyDescent="0.25">
      <c r="A39" s="1386"/>
      <c r="B39" s="979"/>
      <c r="C39" s="980" t="s">
        <v>231</v>
      </c>
      <c r="D39" s="981"/>
      <c r="E39" s="982" t="s">
        <v>232</v>
      </c>
      <c r="F39" s="981"/>
      <c r="G39" s="980" t="s">
        <v>51</v>
      </c>
      <c r="H39" s="981"/>
      <c r="I39" s="983" t="s">
        <v>51</v>
      </c>
      <c r="K39" s="1029"/>
      <c r="L39" s="986"/>
    </row>
    <row r="40" spans="1:16" s="1048" customFormat="1" ht="24" customHeight="1" x14ac:dyDescent="0.25">
      <c r="A40" s="1043" t="s">
        <v>95</v>
      </c>
      <c r="B40" s="651"/>
      <c r="C40" s="1044">
        <f>Funds!I22</f>
        <v>0</v>
      </c>
      <c r="D40" s="1044"/>
      <c r="E40" s="1045"/>
      <c r="F40" s="1044"/>
      <c r="G40" s="1044"/>
      <c r="H40" s="1046"/>
      <c r="I40" s="1047">
        <f>Funds!B22</f>
        <v>0</v>
      </c>
      <c r="K40" s="1049"/>
      <c r="L40" s="1050"/>
    </row>
    <row r="41" spans="1:16" s="1048" customFormat="1" ht="13.8" x14ac:dyDescent="0.25">
      <c r="A41" s="1051" t="s">
        <v>142</v>
      </c>
      <c r="B41" s="643"/>
      <c r="C41" s="993">
        <f>Funds!I9</f>
        <v>0</v>
      </c>
      <c r="D41" s="993"/>
      <c r="E41" s="1052"/>
      <c r="F41" s="993"/>
      <c r="G41" s="993"/>
      <c r="H41" s="1046"/>
      <c r="I41" s="1053">
        <f>Funds!B9</f>
        <v>0</v>
      </c>
      <c r="K41" s="1049"/>
      <c r="L41" s="1050"/>
    </row>
    <row r="42" spans="1:16" s="1048" customFormat="1" ht="13.8" x14ac:dyDescent="0.25">
      <c r="A42" s="1051" t="s">
        <v>96</v>
      </c>
      <c r="B42" s="643"/>
      <c r="C42" s="993"/>
      <c r="D42" s="993"/>
      <c r="E42" s="1052"/>
      <c r="F42" s="993"/>
      <c r="G42" s="993"/>
      <c r="H42" s="1046"/>
      <c r="I42" s="1053"/>
      <c r="K42" s="1049"/>
      <c r="L42" s="1050"/>
    </row>
    <row r="43" spans="1:16" x14ac:dyDescent="0.25">
      <c r="A43" s="666" t="str">
        <f>MID(Funds!A27,FIND("-",Funds!A27)+1,99)</f>
        <v>Rename or Hide</v>
      </c>
      <c r="B43" s="637"/>
      <c r="C43" s="988">
        <f>Funds!I27</f>
        <v>0</v>
      </c>
      <c r="D43" s="988"/>
      <c r="E43" s="1054"/>
      <c r="F43" s="988"/>
      <c r="G43" s="988"/>
      <c r="H43" s="1055"/>
      <c r="I43" s="1056">
        <f>Funds!B27</f>
        <v>0</v>
      </c>
      <c r="J43"/>
      <c r="K43" s="1027"/>
      <c r="M43" s="667" t="s">
        <v>415</v>
      </c>
    </row>
    <row r="44" spans="1:16" x14ac:dyDescent="0.25">
      <c r="A44" s="666" t="str">
        <f>MID(Funds!A28,FIND("-",Funds!A28)+1,99)</f>
        <v>Rename or Hide</v>
      </c>
      <c r="B44" s="637"/>
      <c r="C44" s="988">
        <f>Funds!I28</f>
        <v>0</v>
      </c>
      <c r="D44" s="988"/>
      <c r="E44" s="1054"/>
      <c r="F44" s="988"/>
      <c r="G44" s="988"/>
      <c r="H44" s="1055"/>
      <c r="I44" s="1056">
        <f>Funds!B28</f>
        <v>0</v>
      </c>
      <c r="J44"/>
      <c r="K44" s="1027"/>
      <c r="M44" s="668" t="s">
        <v>414</v>
      </c>
    </row>
    <row r="45" spans="1:16" x14ac:dyDescent="0.25">
      <c r="A45" s="666" t="str">
        <f>MID(Funds!A29,FIND("-",Funds!A29)+1,99)</f>
        <v>Rename or Hide</v>
      </c>
      <c r="B45" s="637"/>
      <c r="C45" s="988">
        <f>Funds!I29</f>
        <v>0</v>
      </c>
      <c r="D45" s="988"/>
      <c r="E45" s="1054"/>
      <c r="F45" s="988"/>
      <c r="G45" s="988"/>
      <c r="H45" s="1055"/>
      <c r="I45" s="1056">
        <f>Funds!B29</f>
        <v>0</v>
      </c>
      <c r="J45"/>
      <c r="K45" s="1027"/>
      <c r="M45" s="668"/>
    </row>
    <row r="46" spans="1:16" x14ac:dyDescent="0.25">
      <c r="A46" s="666" t="str">
        <f>MID(Funds!A30,FIND("-",Funds!A30)+1,99)</f>
        <v>Rename or Hide</v>
      </c>
      <c r="B46" s="637"/>
      <c r="C46" s="988">
        <f>Funds!I30</f>
        <v>0</v>
      </c>
      <c r="D46" s="988"/>
      <c r="E46" s="1054"/>
      <c r="F46" s="988"/>
      <c r="G46" s="988"/>
      <c r="H46" s="1055"/>
      <c r="I46" s="1056">
        <f>Funds!B30</f>
        <v>0</v>
      </c>
      <c r="J46"/>
      <c r="K46" s="1027"/>
      <c r="M46" s="668"/>
    </row>
    <row r="47" spans="1:16" x14ac:dyDescent="0.25">
      <c r="A47" s="666" t="str">
        <f>MID(Funds!A31,FIND("-",Funds!A31)+1,99)</f>
        <v>Rename or Hide</v>
      </c>
      <c r="B47" s="637"/>
      <c r="C47" s="988">
        <f>Funds!I31</f>
        <v>0</v>
      </c>
      <c r="D47" s="988"/>
      <c r="E47" s="1054"/>
      <c r="F47" s="988"/>
      <c r="G47" s="988"/>
      <c r="H47" s="1055"/>
      <c r="I47" s="1056">
        <f>Funds!B31</f>
        <v>0</v>
      </c>
      <c r="J47"/>
      <c r="K47" s="1027"/>
      <c r="M47" s="668"/>
    </row>
    <row r="48" spans="1:16" x14ac:dyDescent="0.25">
      <c r="A48" s="666" t="str">
        <f>MID(Funds!A32,FIND("-",Funds!A32)+1,99)</f>
        <v>Miscellaneous</v>
      </c>
      <c r="B48" s="637"/>
      <c r="C48" s="988">
        <f>Funds!J32</f>
        <v>0</v>
      </c>
      <c r="D48" s="988"/>
      <c r="E48" s="1054"/>
      <c r="F48" s="988"/>
      <c r="G48" s="988"/>
      <c r="H48" s="1055"/>
      <c r="I48" s="1056">
        <f>Funds!B32</f>
        <v>0</v>
      </c>
      <c r="J48"/>
      <c r="K48" s="1027"/>
      <c r="M48" s="668"/>
    </row>
    <row r="49" spans="1:13" s="43" customFormat="1" ht="13.8" x14ac:dyDescent="0.25">
      <c r="A49" s="1057" t="s">
        <v>97</v>
      </c>
      <c r="B49" s="1058"/>
      <c r="C49" s="1000"/>
      <c r="D49" s="1000"/>
      <c r="E49" s="1059"/>
      <c r="F49" s="1000"/>
      <c r="G49" s="1060">
        <f>SUM(C40:D48)</f>
        <v>0</v>
      </c>
      <c r="H49" s="1061"/>
      <c r="I49" s="1062">
        <f>SUBTOTAL(9,I40:I48)</f>
        <v>0</v>
      </c>
      <c r="K49" s="47"/>
      <c r="L49" s="1036"/>
    </row>
    <row r="50" spans="1:13" s="43" customFormat="1" ht="13.8" x14ac:dyDescent="0.25">
      <c r="A50" s="1043" t="s">
        <v>52</v>
      </c>
      <c r="B50" s="669"/>
      <c r="C50" s="1063"/>
      <c r="D50" s="1063"/>
      <c r="E50" s="1019"/>
      <c r="F50" s="1063"/>
      <c r="G50" s="1063"/>
      <c r="H50" s="1064"/>
      <c r="I50" s="1047"/>
      <c r="K50" s="47"/>
      <c r="L50" s="631"/>
    </row>
    <row r="51" spans="1:13" x14ac:dyDescent="0.25">
      <c r="A51" s="666" t="str">
        <f>Funds!A42</f>
        <v>RF-Rename or Hide</v>
      </c>
      <c r="B51" s="637"/>
      <c r="C51" s="1054"/>
      <c r="D51" s="988"/>
      <c r="E51" s="988">
        <f>Funds!I42</f>
        <v>0</v>
      </c>
      <c r="F51" s="988"/>
      <c r="G51" s="988"/>
      <c r="H51" s="1055"/>
      <c r="I51" s="1056">
        <f>Funds!B42</f>
        <v>0</v>
      </c>
      <c r="J51"/>
      <c r="K51" s="1027"/>
      <c r="L51" s="1036"/>
      <c r="M51" s="667" t="s">
        <v>416</v>
      </c>
    </row>
    <row r="52" spans="1:13" x14ac:dyDescent="0.25">
      <c r="A52" s="666" t="str">
        <f>Funds!A43</f>
        <v>RF-Rename or Hide</v>
      </c>
      <c r="B52" s="637"/>
      <c r="C52" s="1054"/>
      <c r="D52" s="988"/>
      <c r="E52" s="988">
        <f>Funds!I43</f>
        <v>0</v>
      </c>
      <c r="F52" s="988"/>
      <c r="G52" s="988"/>
      <c r="H52" s="1055"/>
      <c r="I52" s="1056">
        <f>Funds!B43</f>
        <v>0</v>
      </c>
      <c r="J52"/>
      <c r="K52" s="1027"/>
      <c r="L52" s="1036"/>
      <c r="M52" s="668" t="s">
        <v>414</v>
      </c>
    </row>
    <row r="53" spans="1:13" x14ac:dyDescent="0.25">
      <c r="A53" s="666" t="str">
        <f>Funds!A44</f>
        <v>RF-Rename or Hide</v>
      </c>
      <c r="B53" s="637"/>
      <c r="C53" s="1054"/>
      <c r="D53" s="988"/>
      <c r="E53" s="988">
        <f>Funds!I44</f>
        <v>0</v>
      </c>
      <c r="F53" s="988"/>
      <c r="G53" s="988"/>
      <c r="H53" s="1055"/>
      <c r="I53" s="1056">
        <f>Funds!B44</f>
        <v>0</v>
      </c>
      <c r="J53"/>
      <c r="K53" s="1027"/>
      <c r="L53" s="1036"/>
      <c r="M53" s="668"/>
    </row>
    <row r="54" spans="1:13" x14ac:dyDescent="0.25">
      <c r="A54" s="666" t="str">
        <f>Funds!A45</f>
        <v>RF-Rename or Hide</v>
      </c>
      <c r="B54" s="637"/>
      <c r="C54" s="1054"/>
      <c r="D54" s="988"/>
      <c r="E54" s="988">
        <f>Funds!I45</f>
        <v>0</v>
      </c>
      <c r="F54" s="988"/>
      <c r="G54" s="988"/>
      <c r="H54" s="1055"/>
      <c r="I54" s="1056">
        <f>Funds!B45</f>
        <v>0</v>
      </c>
      <c r="J54"/>
      <c r="K54" s="1027"/>
      <c r="L54" s="1036"/>
      <c r="M54" s="668"/>
    </row>
    <row r="55" spans="1:13" x14ac:dyDescent="0.25">
      <c r="A55" s="666" t="str">
        <f>Funds!A46</f>
        <v>RF-Rename or Hide</v>
      </c>
      <c r="B55" s="637"/>
      <c r="C55" s="1054"/>
      <c r="D55" s="988"/>
      <c r="E55" s="988">
        <f>Funds!I46</f>
        <v>0</v>
      </c>
      <c r="F55" s="988"/>
      <c r="G55" s="988"/>
      <c r="H55" s="1055"/>
      <c r="I55" s="1056">
        <f>Funds!B46</f>
        <v>0</v>
      </c>
      <c r="J55"/>
      <c r="K55" s="1027"/>
      <c r="L55" s="1036"/>
      <c r="M55" s="668"/>
    </row>
    <row r="56" spans="1:13" x14ac:dyDescent="0.25">
      <c r="A56" s="666" t="str">
        <f>Funds!A47</f>
        <v>RF-Rename or Hide</v>
      </c>
      <c r="B56" s="637"/>
      <c r="C56" s="1054"/>
      <c r="D56" s="988"/>
      <c r="E56" s="988">
        <f>Funds!I47</f>
        <v>0</v>
      </c>
      <c r="F56" s="988"/>
      <c r="G56" s="988"/>
      <c r="H56" s="1055"/>
      <c r="I56" s="1056">
        <f>Funds!B47</f>
        <v>0</v>
      </c>
      <c r="J56"/>
      <c r="K56" s="1027"/>
      <c r="L56" s="1036"/>
      <c r="M56" s="668"/>
    </row>
    <row r="57" spans="1:13" x14ac:dyDescent="0.25">
      <c r="A57" s="666" t="str">
        <f>Funds!A48</f>
        <v>RF-Rename or Hide</v>
      </c>
      <c r="B57" s="637"/>
      <c r="C57" s="1054"/>
      <c r="D57" s="988"/>
      <c r="E57" s="988">
        <f>Funds!I48</f>
        <v>0</v>
      </c>
      <c r="F57" s="988"/>
      <c r="G57" s="988"/>
      <c r="H57" s="1055"/>
      <c r="I57" s="1056">
        <f>Funds!B48</f>
        <v>0</v>
      </c>
      <c r="J57"/>
      <c r="K57" s="1027"/>
      <c r="L57" s="1036"/>
      <c r="M57" s="670"/>
    </row>
    <row r="58" spans="1:13" x14ac:dyDescent="0.25">
      <c r="A58" s="666" t="str">
        <f>Funds!A49</f>
        <v>RF-Rename or Hide</v>
      </c>
      <c r="B58" s="637"/>
      <c r="C58" s="1054"/>
      <c r="D58" s="988"/>
      <c r="E58" s="988">
        <f>Funds!I49</f>
        <v>0</v>
      </c>
      <c r="F58" s="988"/>
      <c r="G58" s="988"/>
      <c r="H58" s="1055"/>
      <c r="I58" s="1056">
        <f>Funds!B49</f>
        <v>0</v>
      </c>
      <c r="J58"/>
      <c r="K58" s="1027"/>
      <c r="L58" s="1036"/>
      <c r="M58" s="670"/>
    </row>
    <row r="59" spans="1:13" x14ac:dyDescent="0.25">
      <c r="A59" s="666" t="str">
        <f>Funds!A50</f>
        <v>RF-Rename or Hide</v>
      </c>
      <c r="B59" s="637"/>
      <c r="C59" s="1054"/>
      <c r="D59" s="988"/>
      <c r="E59" s="988">
        <f>Funds!I50</f>
        <v>0</v>
      </c>
      <c r="F59" s="988"/>
      <c r="G59" s="988"/>
      <c r="H59" s="1055"/>
      <c r="I59" s="1056">
        <f>Funds!B50</f>
        <v>0</v>
      </c>
      <c r="J59"/>
      <c r="K59" s="1027"/>
      <c r="L59" s="1036"/>
      <c r="M59" s="670"/>
    </row>
    <row r="60" spans="1:13" x14ac:dyDescent="0.25">
      <c r="A60" s="666" t="str">
        <f>Funds!A51</f>
        <v>RF-Other</v>
      </c>
      <c r="B60" s="637"/>
      <c r="C60" s="1054"/>
      <c r="D60" s="988"/>
      <c r="E60" s="988">
        <f>Funds!I51</f>
        <v>0</v>
      </c>
      <c r="F60" s="988"/>
      <c r="G60" s="988"/>
      <c r="H60" s="1055"/>
      <c r="I60" s="1056">
        <f>Funds!B51</f>
        <v>0</v>
      </c>
      <c r="J60"/>
      <c r="K60" s="1027"/>
      <c r="L60" s="1036"/>
    </row>
    <row r="61" spans="1:13" s="43" customFormat="1" ht="13.8" x14ac:dyDescent="0.25">
      <c r="A61" s="1065" t="s">
        <v>64</v>
      </c>
      <c r="B61" s="663"/>
      <c r="C61" s="1019"/>
      <c r="D61" s="1019"/>
      <c r="E61" s="1019"/>
      <c r="F61" s="993"/>
      <c r="G61" s="1060">
        <f>SUM(E51:E60)</f>
        <v>0</v>
      </c>
      <c r="H61" s="1046"/>
      <c r="I61" s="1066">
        <f>SUBTOTAL(9,I51:I60)</f>
        <v>0</v>
      </c>
      <c r="K61" s="47"/>
      <c r="L61" s="1036"/>
    </row>
    <row r="62" spans="1:13" s="43" customFormat="1" ht="13.8" x14ac:dyDescent="0.25">
      <c r="A62" s="1065" t="s">
        <v>141</v>
      </c>
      <c r="B62" s="663"/>
      <c r="C62" s="1019"/>
      <c r="D62" s="1019"/>
      <c r="E62" s="1019"/>
      <c r="F62" s="993"/>
      <c r="G62" s="1060">
        <f>G49+G61</f>
        <v>0</v>
      </c>
      <c r="H62" s="1046"/>
      <c r="I62" s="1066">
        <f>I49+I61</f>
        <v>0</v>
      </c>
      <c r="K62" s="47"/>
      <c r="L62" s="1036"/>
    </row>
    <row r="63" spans="1:13" s="44" customFormat="1" ht="22.05" customHeight="1" x14ac:dyDescent="0.25">
      <c r="A63" s="671" t="s">
        <v>346</v>
      </c>
      <c r="B63" s="665"/>
      <c r="C63" s="1067"/>
      <c r="D63" s="1067"/>
      <c r="E63" s="1067"/>
      <c r="F63" s="1034"/>
      <c r="G63" s="1034"/>
      <c r="H63" s="1068"/>
      <c r="I63" s="1069"/>
      <c r="K63" s="1070"/>
      <c r="L63" s="1036"/>
    </row>
    <row r="64" spans="1:13" x14ac:dyDescent="0.25">
      <c r="A64" s="666" t="s">
        <v>212</v>
      </c>
      <c r="B64" s="637"/>
      <c r="C64" s="988">
        <f>Stocks!L2</f>
        <v>0</v>
      </c>
      <c r="D64" s="988"/>
      <c r="E64" s="1054"/>
      <c r="F64" s="988"/>
      <c r="G64" s="988"/>
      <c r="H64" s="1055"/>
      <c r="I64" s="1056">
        <f>Stocks!J2</f>
        <v>0</v>
      </c>
      <c r="J64"/>
      <c r="K64" s="1027"/>
    </row>
    <row r="65" spans="1:14" x14ac:dyDescent="0.25">
      <c r="A65" s="666" t="s">
        <v>221</v>
      </c>
      <c r="B65" s="637"/>
      <c r="C65" s="988">
        <f>Assets!J3</f>
        <v>0</v>
      </c>
      <c r="D65" s="988"/>
      <c r="E65" s="1054"/>
      <c r="F65" s="988"/>
      <c r="G65" s="988"/>
      <c r="H65" s="1055"/>
      <c r="I65" s="1056">
        <f>Assets!H3</f>
        <v>0</v>
      </c>
      <c r="J65"/>
      <c r="K65" s="1027"/>
    </row>
    <row r="66" spans="1:14" x14ac:dyDescent="0.25">
      <c r="A66" s="666" t="s">
        <v>134</v>
      </c>
      <c r="B66" s="637"/>
      <c r="C66" s="988">
        <f>Investments!L15</f>
        <v>0</v>
      </c>
      <c r="D66" s="988"/>
      <c r="E66" s="1054"/>
      <c r="F66" s="988"/>
      <c r="G66" s="988"/>
      <c r="H66" s="1055"/>
      <c r="I66" s="1056">
        <f>Investments!E15</f>
        <v>0</v>
      </c>
      <c r="J66"/>
      <c r="K66" s="1027"/>
    </row>
    <row r="67" spans="1:14" s="43" customFormat="1" ht="13.8" x14ac:dyDescent="0.25">
      <c r="A67" s="1057" t="s">
        <v>238</v>
      </c>
      <c r="B67" s="1058"/>
      <c r="C67" s="1000"/>
      <c r="D67" s="1000"/>
      <c r="E67" s="1059"/>
      <c r="F67" s="1000"/>
      <c r="G67" s="1060">
        <f>SUM(C64:C66)</f>
        <v>0</v>
      </c>
      <c r="H67" s="1061"/>
      <c r="I67" s="1062">
        <f>SUM(I64:I66)</f>
        <v>0</v>
      </c>
      <c r="K67" s="47"/>
      <c r="L67" s="1036"/>
    </row>
    <row r="68" spans="1:14" s="44" customFormat="1" ht="26.4" customHeight="1" x14ac:dyDescent="0.25">
      <c r="A68" s="664" t="s">
        <v>65</v>
      </c>
      <c r="B68" s="665"/>
      <c r="C68" s="1067"/>
      <c r="D68" s="1067"/>
      <c r="E68" s="1067"/>
      <c r="F68" s="1034"/>
      <c r="G68" s="1033">
        <f>G49+G61+G67</f>
        <v>0</v>
      </c>
      <c r="H68" s="1068"/>
      <c r="I68" s="1071">
        <f>I49+I61+I67</f>
        <v>0</v>
      </c>
      <c r="K68" s="1072" t="str">
        <f>IF(ROUND(G68,2)=ROUND(G$114,2),"OK with Balance Sheet",G68-G$114)</f>
        <v>OK with Balance Sheet</v>
      </c>
      <c r="L68" s="1036"/>
    </row>
    <row r="69" spans="1:14" ht="5.0999999999999996" customHeight="1" thickBot="1" x14ac:dyDescent="0.3">
      <c r="A69" s="1038"/>
      <c r="B69" s="1039"/>
      <c r="C69" s="1040"/>
      <c r="D69" s="1041"/>
      <c r="E69" s="1040"/>
      <c r="F69" s="1041"/>
      <c r="G69" s="1041"/>
      <c r="H69" s="1039"/>
      <c r="I69" s="1042"/>
      <c r="J69"/>
      <c r="K69" s="1027"/>
    </row>
    <row r="70" spans="1:14" ht="5.0999999999999996" customHeight="1" thickTop="1" thickBot="1" x14ac:dyDescent="0.3">
      <c r="A70" s="1028"/>
      <c r="B70" s="637"/>
      <c r="C70" s="660"/>
      <c r="D70" s="661"/>
      <c r="E70" s="660"/>
      <c r="F70" s="661"/>
      <c r="G70" s="660"/>
      <c r="H70" s="661"/>
      <c r="I70" s="660"/>
      <c r="J70"/>
      <c r="K70" s="1027"/>
    </row>
    <row r="71" spans="1:14" ht="18.600000000000001" thickTop="1" thickBot="1" x14ac:dyDescent="0.3">
      <c r="A71" s="1382" t="str">
        <f>"Movements in Funds for the Financial Period To "&amp;TEXT(ReportDate,"dd-mmm-yy")</f>
        <v>Movements in Funds for the Financial Period To 31-Dec-23</v>
      </c>
      <c r="B71" s="1383"/>
      <c r="C71" s="1383"/>
      <c r="D71" s="1383"/>
      <c r="E71" s="1383"/>
      <c r="F71" s="1383"/>
      <c r="G71" s="1383"/>
      <c r="H71" s="1383"/>
      <c r="I71" s="1383"/>
      <c r="J71" s="1383"/>
      <c r="K71" s="1384"/>
    </row>
    <row r="72" spans="1:14" ht="24" x14ac:dyDescent="0.25">
      <c r="A72" s="671" t="s">
        <v>236</v>
      </c>
      <c r="B72" s="1073"/>
      <c r="C72" s="1074" t="str">
        <f>"Bt'Fwd at
"&amp;TEXT(FYSDate,"dd-mmm-yy")</f>
        <v>Bt'Fwd at
01-Jan-23</v>
      </c>
      <c r="D72" s="1075"/>
      <c r="E72" s="672" t="s">
        <v>61</v>
      </c>
      <c r="F72" s="1075"/>
      <c r="G72" s="1074" t="s">
        <v>62</v>
      </c>
      <c r="H72" s="1075"/>
      <c r="I72" s="1074" t="s">
        <v>63</v>
      </c>
      <c r="J72" s="637"/>
      <c r="K72" s="1076" t="str">
        <f>"Cd'Fwd at
"&amp;TEXT(ReportDate,"dd-mmm-yy")</f>
        <v>Cd'Fwd at
31-Dec-23</v>
      </c>
      <c r="N72" s="566"/>
    </row>
    <row r="73" spans="1:14" x14ac:dyDescent="0.25">
      <c r="A73" s="673" t="s">
        <v>73</v>
      </c>
      <c r="B73" s="645"/>
      <c r="C73" s="1077"/>
      <c r="D73" s="1078"/>
      <c r="E73" s="1079"/>
      <c r="F73" s="1078"/>
      <c r="G73" s="1077"/>
      <c r="H73" s="1078"/>
      <c r="I73" s="1078"/>
      <c r="J73" s="637"/>
      <c r="K73" s="1080"/>
    </row>
    <row r="74" spans="1:14" x14ac:dyDescent="0.25">
      <c r="A74" s="666" t="s">
        <v>71</v>
      </c>
      <c r="B74" s="637"/>
      <c r="C74" s="988">
        <f>Bank!I3</f>
        <v>0</v>
      </c>
      <c r="D74" s="988"/>
      <c r="E74" s="988">
        <f>Bank!L3</f>
        <v>0</v>
      </c>
      <c r="F74" s="988"/>
      <c r="G74" s="988">
        <f>Bank!L4</f>
        <v>0</v>
      </c>
      <c r="H74" s="988"/>
      <c r="I74" s="988">
        <f>Bank!L7+Bank!L8</f>
        <v>0</v>
      </c>
      <c r="J74" s="674"/>
      <c r="K74" s="1081">
        <f>C74+E74+G74+I74</f>
        <v>0</v>
      </c>
    </row>
    <row r="75" spans="1:14" x14ac:dyDescent="0.25">
      <c r="A75" s="666" t="s">
        <v>178</v>
      </c>
      <c r="B75" s="637"/>
      <c r="C75" s="988">
        <f>Cash!I3</f>
        <v>0</v>
      </c>
      <c r="D75" s="988"/>
      <c r="E75" s="988">
        <f>Cash!L3</f>
        <v>0</v>
      </c>
      <c r="F75" s="988"/>
      <c r="G75" s="988">
        <f>Cash!L4</f>
        <v>0</v>
      </c>
      <c r="H75" s="988"/>
      <c r="I75" s="988">
        <f>Cash!L7+Cash!L8</f>
        <v>0</v>
      </c>
      <c r="J75" s="674"/>
      <c r="K75" s="1081">
        <f>C75+E75+G75+I75</f>
        <v>0</v>
      </c>
    </row>
    <row r="76" spans="1:14" x14ac:dyDescent="0.25">
      <c r="A76" s="666" t="s">
        <v>177</v>
      </c>
      <c r="B76" s="637"/>
      <c r="C76" s="988">
        <f>PayPal!I3</f>
        <v>0</v>
      </c>
      <c r="D76" s="988"/>
      <c r="E76" s="988">
        <f>PayPal!L3</f>
        <v>0</v>
      </c>
      <c r="F76" s="988"/>
      <c r="G76" s="988">
        <f>PayPal!L4</f>
        <v>0</v>
      </c>
      <c r="H76" s="988"/>
      <c r="I76" s="988">
        <f>PayPal!L7+PayPal!L8</f>
        <v>0</v>
      </c>
      <c r="J76" s="674"/>
      <c r="K76" s="1081">
        <f>C76+E76+G76+I76</f>
        <v>0</v>
      </c>
    </row>
    <row r="77" spans="1:14" x14ac:dyDescent="0.25">
      <c r="A77" s="666" t="s">
        <v>72</v>
      </c>
      <c r="B77" s="637"/>
      <c r="C77" s="988">
        <f>Deposit!I3</f>
        <v>0</v>
      </c>
      <c r="D77" s="988"/>
      <c r="E77" s="988">
        <f>Deposit!L3</f>
        <v>0</v>
      </c>
      <c r="F77" s="988"/>
      <c r="G77" s="988">
        <f>Deposit!L4</f>
        <v>0</v>
      </c>
      <c r="H77" s="988"/>
      <c r="I77" s="988">
        <f>Deposit!L7+Deposit!L8</f>
        <v>0</v>
      </c>
      <c r="J77" s="674"/>
      <c r="K77" s="1081">
        <f>C77+E77+G77+I77</f>
        <v>0</v>
      </c>
    </row>
    <row r="78" spans="1:14" ht="14.4" x14ac:dyDescent="0.25">
      <c r="A78" s="997" t="s">
        <v>141</v>
      </c>
      <c r="B78" s="998"/>
      <c r="C78" s="1082">
        <f>SUBTOTAL(9,C74:C77)</f>
        <v>0</v>
      </c>
      <c r="D78" s="1000"/>
      <c r="E78" s="1083">
        <f>SUBTOTAL(9,E74:E77)</f>
        <v>0</v>
      </c>
      <c r="F78" s="1084"/>
      <c r="G78" s="1083">
        <f>SUBTOTAL(9,G74:G77)</f>
        <v>0</v>
      </c>
      <c r="H78" s="1084"/>
      <c r="I78" s="1083">
        <f>SUBTOTAL(9,I74:I77)</f>
        <v>0</v>
      </c>
      <c r="J78" s="1061"/>
      <c r="K78" s="1085">
        <f>SUBTOTAL(9,K74:K77)</f>
        <v>0</v>
      </c>
      <c r="L78" s="1036"/>
      <c r="M78" s="675" t="s">
        <v>341</v>
      </c>
    </row>
    <row r="79" spans="1:14" s="676" customFormat="1" x14ac:dyDescent="0.25">
      <c r="A79" s="1086" t="s">
        <v>254</v>
      </c>
      <c r="B79" s="637"/>
      <c r="C79" s="988">
        <f>Funds!B14</f>
        <v>0</v>
      </c>
      <c r="D79" s="988"/>
      <c r="E79" s="988">
        <f>Funds!E14</f>
        <v>0</v>
      </c>
      <c r="F79" s="988"/>
      <c r="G79" s="988">
        <f>Funds!G14</f>
        <v>0</v>
      </c>
      <c r="H79" s="988"/>
      <c r="I79" s="1087"/>
      <c r="J79" s="674"/>
      <c r="K79" s="1088">
        <f>C79+E79+G79+I79</f>
        <v>0</v>
      </c>
      <c r="M79" s="677"/>
    </row>
    <row r="80" spans="1:14" s="2" customFormat="1" ht="20.25" customHeight="1" x14ac:dyDescent="0.25">
      <c r="A80" s="997" t="s">
        <v>255</v>
      </c>
      <c r="B80" s="998"/>
      <c r="C80" s="1089">
        <f>C78-C79</f>
        <v>0</v>
      </c>
      <c r="D80" s="1000"/>
      <c r="E80" s="1000"/>
      <c r="F80" s="1000"/>
      <c r="G80" s="1000"/>
      <c r="H80" s="1000"/>
      <c r="I80" s="1000"/>
      <c r="J80" s="1061"/>
      <c r="K80" s="1090">
        <f>K78-K79</f>
        <v>0</v>
      </c>
      <c r="M80" s="675" t="s">
        <v>339</v>
      </c>
    </row>
    <row r="81" spans="1:16" x14ac:dyDescent="0.25">
      <c r="A81" s="1091" t="s">
        <v>139</v>
      </c>
      <c r="B81" s="645"/>
      <c r="C81" s="1092">
        <f>SUMIFS(Acc1Amnt,Acc1Date,"&lt;"&amp;FYSDate,Acc1Amnt,"&gt;0")</f>
        <v>0</v>
      </c>
      <c r="D81" s="1092"/>
      <c r="E81" s="1092"/>
      <c r="F81" s="1092"/>
      <c r="G81" s="1092"/>
      <c r="H81" s="1092"/>
      <c r="I81" s="1092"/>
      <c r="J81" s="1092"/>
      <c r="K81" s="1093">
        <f>Bank!L5+Cash!L5+PayPal!L5+Deposit!L5</f>
        <v>0</v>
      </c>
    </row>
    <row r="82" spans="1:16" x14ac:dyDescent="0.25">
      <c r="A82" s="1094" t="s">
        <v>140</v>
      </c>
      <c r="B82" s="637"/>
      <c r="C82" s="1092">
        <f>SUMIFS(Acc1Amnt,Acc1Date,"&lt;"&amp;FYSDate,Acc1Amnt,"&lt;0")</f>
        <v>0</v>
      </c>
      <c r="D82" s="988"/>
      <c r="E82" s="988"/>
      <c r="F82" s="988"/>
      <c r="G82" s="988"/>
      <c r="H82" s="988"/>
      <c r="I82" s="988"/>
      <c r="J82" s="988"/>
      <c r="K82" s="1081">
        <f>Bank!L6+Cash!L6+PayPal!L6+Deposit!L6+K79</f>
        <v>0</v>
      </c>
    </row>
    <row r="83" spans="1:16" s="1102" customFormat="1" ht="18.75" customHeight="1" x14ac:dyDescent="0.25">
      <c r="A83" s="1095" t="s">
        <v>239</v>
      </c>
      <c r="B83" s="1096"/>
      <c r="C83" s="1097">
        <f>SUBTOTAL(9,C80:C82)</f>
        <v>0</v>
      </c>
      <c r="D83" s="1098"/>
      <c r="E83" s="1098"/>
      <c r="F83" s="1098"/>
      <c r="G83" s="1098"/>
      <c r="H83" s="1098"/>
      <c r="I83" s="1098"/>
      <c r="J83" s="1099"/>
      <c r="K83" s="1100">
        <f>SUBTOTAL(9,K80:K82)</f>
        <v>0</v>
      </c>
      <c r="L83" s="1101"/>
      <c r="M83" s="675" t="s">
        <v>339</v>
      </c>
    </row>
    <row r="84" spans="1:16" ht="36.6" customHeight="1" x14ac:dyDescent="0.25">
      <c r="A84" s="671" t="s">
        <v>237</v>
      </c>
      <c r="B84" s="1073"/>
      <c r="C84" s="1074" t="s">
        <v>240</v>
      </c>
      <c r="D84" s="1075"/>
      <c r="E84" s="672" t="s">
        <v>219</v>
      </c>
      <c r="F84" s="1075"/>
      <c r="G84" s="1074" t="s">
        <v>220</v>
      </c>
      <c r="H84" s="1075"/>
      <c r="I84" s="1074" t="s">
        <v>222</v>
      </c>
      <c r="J84" s="645"/>
      <c r="K84" s="1103" t="s">
        <v>241</v>
      </c>
    </row>
    <row r="85" spans="1:16" ht="13.8" x14ac:dyDescent="0.25">
      <c r="A85" s="1104" t="s">
        <v>212</v>
      </c>
      <c r="B85" s="643"/>
      <c r="C85" s="1092">
        <f>Stocks!J2</f>
        <v>0</v>
      </c>
      <c r="D85" s="1092"/>
      <c r="E85" s="1092">
        <f>SUMIFS(StocksAmnt,StocksAmnt,"&gt;=0",StocksDate,"&gt;="&amp;FYSDate)</f>
        <v>0</v>
      </c>
      <c r="F85" s="1092"/>
      <c r="G85" s="1092">
        <f>SUMIFS(StocksAmnt,StocksAmnt,"&lt;=0",StocksDate,"&gt;="&amp;FYSDate)</f>
        <v>0</v>
      </c>
      <c r="H85" s="1092"/>
      <c r="I85" s="1092">
        <v>0</v>
      </c>
      <c r="J85" s="1055"/>
      <c r="K85" s="1105">
        <f>C85+E85+G85+I85</f>
        <v>0</v>
      </c>
    </row>
    <row r="86" spans="1:16" ht="13.8" x14ac:dyDescent="0.25">
      <c r="A86" s="1104" t="s">
        <v>221</v>
      </c>
      <c r="B86" s="643"/>
      <c r="C86" s="1092">
        <f>Assets!H3</f>
        <v>0</v>
      </c>
      <c r="D86" s="1092"/>
      <c r="E86" s="1092">
        <f>SUMIFS(AssetsCost,Purchased,"&gt;="&amp;FYSDate)</f>
        <v>0</v>
      </c>
      <c r="F86" s="1092"/>
      <c r="G86" s="1092"/>
      <c r="H86" s="1092"/>
      <c r="I86" s="1092">
        <f>-Assets!I3</f>
        <v>0</v>
      </c>
      <c r="J86" s="1055"/>
      <c r="K86" s="1105">
        <f>C86+E86+G86+I86</f>
        <v>0</v>
      </c>
    </row>
    <row r="87" spans="1:16" ht="13.8" x14ac:dyDescent="0.25">
      <c r="A87" s="1104" t="s">
        <v>134</v>
      </c>
      <c r="B87" s="643"/>
      <c r="C87" s="1092">
        <f>Investments!E15</f>
        <v>0</v>
      </c>
      <c r="D87" s="1092"/>
      <c r="E87" s="1092">
        <f>Investments!G15</f>
        <v>0</v>
      </c>
      <c r="F87" s="1092"/>
      <c r="G87" s="1092">
        <f>-Investments!I15</f>
        <v>0</v>
      </c>
      <c r="H87" s="1092"/>
      <c r="I87" s="1092">
        <f>Investments!M15</f>
        <v>0</v>
      </c>
      <c r="J87" s="1055"/>
      <c r="K87" s="1105">
        <f>C87+E87+G87+I87</f>
        <v>0</v>
      </c>
    </row>
    <row r="88" spans="1:16" s="1108" customFormat="1" ht="22.5" customHeight="1" x14ac:dyDescent="0.25">
      <c r="A88" s="997" t="s">
        <v>238</v>
      </c>
      <c r="B88" s="998"/>
      <c r="C88" s="1106">
        <f>SUM(C85:C87)</f>
        <v>0</v>
      </c>
      <c r="D88" s="1000"/>
      <c r="E88" s="1106">
        <f>SUM(E85:E87)</f>
        <v>0</v>
      </c>
      <c r="F88" s="1000"/>
      <c r="G88" s="1106">
        <f>SUM(G85:G87)</f>
        <v>0</v>
      </c>
      <c r="H88" s="1000"/>
      <c r="I88" s="1106">
        <f>SUM(I85:I87)</f>
        <v>0</v>
      </c>
      <c r="J88" s="1061"/>
      <c r="K88" s="1107">
        <f>SUM(K85:K87)</f>
        <v>0</v>
      </c>
      <c r="L88" s="1036"/>
    </row>
    <row r="89" spans="1:16" s="1110" customFormat="1" ht="21.6" customHeight="1" thickBot="1" x14ac:dyDescent="0.3">
      <c r="A89" s="671" t="s">
        <v>340</v>
      </c>
      <c r="B89" s="643"/>
      <c r="C89" s="1032">
        <f>C83+C88</f>
        <v>0</v>
      </c>
      <c r="D89" s="1034"/>
      <c r="E89" s="1034"/>
      <c r="F89" s="1034"/>
      <c r="G89" s="1034"/>
      <c r="H89" s="1034"/>
      <c r="I89" s="1034"/>
      <c r="J89" s="1034"/>
      <c r="K89" s="1109">
        <f>K83+K88</f>
        <v>0</v>
      </c>
      <c r="L89" s="1036"/>
      <c r="M89" s="1072" t="str">
        <f>IF(ROUND(K89,2)=ROUND(G$114,2),"OK with Balance Sheet",K89-G$114)</f>
        <v>OK with Balance Sheet</v>
      </c>
      <c r="P89" s="675" t="s">
        <v>339</v>
      </c>
    </row>
    <row r="90" spans="1:16" ht="5.0999999999999996" customHeight="1" thickTop="1" thickBot="1" x14ac:dyDescent="0.3">
      <c r="A90" s="1038"/>
      <c r="B90" s="1039"/>
      <c r="C90" s="1040"/>
      <c r="D90" s="1041"/>
      <c r="E90" s="1040"/>
      <c r="F90" s="1041"/>
      <c r="G90" s="1041"/>
      <c r="H90" s="1039"/>
      <c r="I90" s="1039"/>
      <c r="J90" s="1111"/>
      <c r="K90" s="1112"/>
    </row>
    <row r="91" spans="1:16" ht="5.0999999999999996" customHeight="1" thickTop="1" thickBot="1" x14ac:dyDescent="0.3">
      <c r="A91" s="1028"/>
      <c r="B91" s="637"/>
      <c r="C91" s="660"/>
      <c r="D91" s="661"/>
      <c r="E91" s="660"/>
      <c r="F91" s="661"/>
      <c r="G91" s="660"/>
      <c r="H91" s="661"/>
      <c r="I91" s="660"/>
      <c r="J91"/>
      <c r="K91" s="1027"/>
    </row>
    <row r="92" spans="1:16" ht="18" thickTop="1" x14ac:dyDescent="0.25">
      <c r="A92" s="1371" t="str">
        <f>"Balance Sheet as at "&amp;TEXT(ReportDate,"dd-mmm-yy")</f>
        <v>Balance Sheet as at 31-Dec-23</v>
      </c>
      <c r="B92" s="1372"/>
      <c r="C92" s="1372"/>
      <c r="D92" s="1372"/>
      <c r="E92" s="1372"/>
      <c r="F92" s="1372"/>
      <c r="G92" s="1372"/>
      <c r="H92" s="1372"/>
      <c r="I92" s="1373"/>
      <c r="J92"/>
      <c r="K92" s="1027"/>
    </row>
    <row r="93" spans="1:16" x14ac:dyDescent="0.25">
      <c r="A93" s="632"/>
      <c r="B93" s="633"/>
      <c r="C93" s="1381" t="str">
        <f>"Current Financial Year, "&amp;TitlePage!O82</f>
        <v xml:space="preserve">Current Financial Year, </v>
      </c>
      <c r="D93" s="1381"/>
      <c r="E93" s="1381"/>
      <c r="F93" s="1381"/>
      <c r="G93" s="1381"/>
      <c r="H93" s="634"/>
      <c r="I93" s="1113" t="s">
        <v>53</v>
      </c>
      <c r="J93"/>
      <c r="K93" s="1027"/>
    </row>
    <row r="94" spans="1:16" ht="17.399999999999999" x14ac:dyDescent="0.3">
      <c r="A94" s="678" t="s">
        <v>258</v>
      </c>
      <c r="B94" s="637"/>
      <c r="C94" s="679" t="s">
        <v>231</v>
      </c>
      <c r="D94" s="661"/>
      <c r="E94" s="680" t="s">
        <v>232</v>
      </c>
      <c r="F94" s="661"/>
      <c r="G94" s="679" t="s">
        <v>114</v>
      </c>
      <c r="H94" s="661"/>
      <c r="I94" s="1114" t="s">
        <v>229</v>
      </c>
      <c r="J94"/>
      <c r="K94" s="1027"/>
    </row>
    <row r="95" spans="1:16" s="43" customFormat="1" ht="14.4" x14ac:dyDescent="0.25">
      <c r="A95" s="1115" t="s">
        <v>259</v>
      </c>
      <c r="B95" s="1018"/>
      <c r="C95" s="1019">
        <v>0</v>
      </c>
      <c r="D95" s="1019"/>
      <c r="E95" s="1019">
        <v>0</v>
      </c>
      <c r="F95" s="1019"/>
      <c r="G95" s="993">
        <f>C95+E95</f>
        <v>0</v>
      </c>
      <c r="H95" s="652"/>
      <c r="I95" s="1116">
        <v>0</v>
      </c>
      <c r="L95" s="24"/>
      <c r="M95" s="675" t="s">
        <v>273</v>
      </c>
    </row>
    <row r="96" spans="1:16" s="43" customFormat="1" ht="14.4" x14ac:dyDescent="0.25">
      <c r="A96" s="1115" t="s">
        <v>211</v>
      </c>
      <c r="B96" s="1018"/>
      <c r="C96" s="1019">
        <f>Assets!J3</f>
        <v>0</v>
      </c>
      <c r="D96" s="1019"/>
      <c r="E96" s="1019">
        <v>0</v>
      </c>
      <c r="F96" s="1019"/>
      <c r="G96" s="993">
        <f>C96+E96</f>
        <v>0</v>
      </c>
      <c r="H96" s="652"/>
      <c r="I96" s="1116">
        <f>Assets!H3</f>
        <v>0</v>
      </c>
      <c r="L96" s="24"/>
      <c r="M96" s="675" t="s">
        <v>276</v>
      </c>
    </row>
    <row r="97" spans="1:13" s="43" customFormat="1" ht="14.4" x14ac:dyDescent="0.25">
      <c r="A97" s="1115" t="s">
        <v>260</v>
      </c>
      <c r="B97" s="1018"/>
      <c r="C97" s="1019">
        <v>0</v>
      </c>
      <c r="D97" s="1019"/>
      <c r="E97" s="1019">
        <v>0</v>
      </c>
      <c r="F97" s="1019"/>
      <c r="G97" s="993">
        <f>C97+E97</f>
        <v>0</v>
      </c>
      <c r="H97" s="652"/>
      <c r="I97" s="1116">
        <v>0</v>
      </c>
      <c r="L97" s="24"/>
      <c r="M97" s="675" t="s">
        <v>274</v>
      </c>
    </row>
    <row r="98" spans="1:13" s="43" customFormat="1" ht="14.4" x14ac:dyDescent="0.25">
      <c r="A98" s="1115" t="s">
        <v>134</v>
      </c>
      <c r="B98" s="1018"/>
      <c r="C98" s="1019">
        <f>Investments!L15</f>
        <v>0</v>
      </c>
      <c r="D98" s="1019"/>
      <c r="E98" s="1019">
        <v>0</v>
      </c>
      <c r="F98" s="1019"/>
      <c r="G98" s="993">
        <f>C98+E98</f>
        <v>0</v>
      </c>
      <c r="H98" s="652"/>
      <c r="I98" s="1116">
        <f>Investments!E15</f>
        <v>0</v>
      </c>
      <c r="L98" s="24"/>
      <c r="M98" s="675"/>
    </row>
    <row r="99" spans="1:13" s="1123" customFormat="1" ht="15.6" x14ac:dyDescent="0.3">
      <c r="A99" s="1117" t="s">
        <v>263</v>
      </c>
      <c r="B99" s="1118"/>
      <c r="C99" s="1119">
        <f>SUM(C94:C98)</f>
        <v>0</v>
      </c>
      <c r="D99" s="1120"/>
      <c r="E99" s="1119">
        <f>SUM(E94:E98)</f>
        <v>0</v>
      </c>
      <c r="F99" s="1120"/>
      <c r="G99" s="1119">
        <f>SUM(G94:G98)</f>
        <v>0</v>
      </c>
      <c r="H99" s="1121"/>
      <c r="I99" s="1122">
        <f>SUM(I94:I98)</f>
        <v>0</v>
      </c>
      <c r="J99" s="48"/>
      <c r="L99" s="1124"/>
      <c r="M99" s="1125" t="s">
        <v>275</v>
      </c>
    </row>
    <row r="100" spans="1:13" ht="23.4" customHeight="1" x14ac:dyDescent="0.3">
      <c r="A100" s="678" t="s">
        <v>261</v>
      </c>
      <c r="B100" s="681"/>
      <c r="C100" s="1063"/>
      <c r="D100" s="1063"/>
      <c r="E100" s="1063"/>
      <c r="F100" s="1063"/>
      <c r="G100" s="1044"/>
      <c r="H100" s="1064"/>
      <c r="I100" s="1126"/>
      <c r="J100"/>
      <c r="K100"/>
      <c r="L100" s="24"/>
    </row>
    <row r="101" spans="1:13" s="43" customFormat="1" ht="14.4" x14ac:dyDescent="0.25">
      <c r="A101" s="1115" t="s">
        <v>213</v>
      </c>
      <c r="B101" s="1018"/>
      <c r="C101" s="1019">
        <f>Funds!J11</f>
        <v>0</v>
      </c>
      <c r="D101" s="1019"/>
      <c r="E101" s="1019">
        <f>Funds!J12</f>
        <v>0</v>
      </c>
      <c r="F101" s="1019"/>
      <c r="G101" s="993">
        <f>C101+E101</f>
        <v>0</v>
      </c>
      <c r="H101" s="652"/>
      <c r="I101" s="1116">
        <f>Bank!I3+Cash!I3+PayPal!I3+Deposit!I3</f>
        <v>0</v>
      </c>
      <c r="L101" s="24"/>
    </row>
    <row r="102" spans="1:13" s="43" customFormat="1" ht="14.4" x14ac:dyDescent="0.25">
      <c r="A102" s="1115" t="s">
        <v>30</v>
      </c>
      <c r="B102" s="1018"/>
      <c r="C102" s="1019">
        <f>G120</f>
        <v>0</v>
      </c>
      <c r="D102" s="1019"/>
      <c r="E102" s="1019">
        <f>E120</f>
        <v>0</v>
      </c>
      <c r="F102" s="1019"/>
      <c r="G102" s="993">
        <f t="shared" ref="G102:G106" si="1">C102+E102</f>
        <v>0</v>
      </c>
      <c r="H102" s="652"/>
      <c r="I102" s="1116">
        <f>SUMIFS(Acc1Amnt,Acc1Date,"&lt;"&amp;FYSDate,Acc1Amnt,"&gt;0")+SUMIFS(Acc2Amnt,Acc2Date,"&lt;"&amp;FYSDate,Acc2Amnt,"&gt;0")+SUMIFS(Acc3Amnt,Acc3Date,"&lt;"&amp;FYSDate,Acc3Amnt,"&gt;0")</f>
        <v>0</v>
      </c>
      <c r="L102" s="24"/>
    </row>
    <row r="103" spans="1:13" s="43" customFormat="1" ht="14.4" x14ac:dyDescent="0.25">
      <c r="A103" s="1115" t="s">
        <v>212</v>
      </c>
      <c r="B103" s="1018"/>
      <c r="C103" s="1019">
        <f>Stocks!L2</f>
        <v>0</v>
      </c>
      <c r="D103" s="1019"/>
      <c r="E103" s="1127"/>
      <c r="F103" s="1019"/>
      <c r="G103" s="993">
        <f t="shared" si="1"/>
        <v>0</v>
      </c>
      <c r="H103" s="652"/>
      <c r="I103" s="1116">
        <f>Stocks!J2</f>
        <v>0</v>
      </c>
      <c r="L103" s="24"/>
    </row>
    <row r="104" spans="1:13" s="43" customFormat="1" ht="14.4" x14ac:dyDescent="0.25">
      <c r="A104" s="1115" t="s">
        <v>134</v>
      </c>
      <c r="B104" s="1018"/>
      <c r="C104" s="1019">
        <f>Investments!M14</f>
        <v>0</v>
      </c>
      <c r="D104" s="1019"/>
      <c r="E104" s="1127"/>
      <c r="F104" s="1019"/>
      <c r="G104" s="993">
        <f t="shared" si="1"/>
        <v>0</v>
      </c>
      <c r="H104" s="652"/>
      <c r="I104" s="1116">
        <v>0</v>
      </c>
      <c r="L104" s="24"/>
    </row>
    <row r="105" spans="1:13" s="1123" customFormat="1" ht="15.6" x14ac:dyDescent="0.3">
      <c r="A105" s="1117" t="s">
        <v>262</v>
      </c>
      <c r="B105" s="1118"/>
      <c r="C105" s="1128">
        <f>SUM(C100:C104)</f>
        <v>0</v>
      </c>
      <c r="D105" s="1120"/>
      <c r="E105" s="1128">
        <f>SUM(E100:E104)</f>
        <v>0</v>
      </c>
      <c r="F105" s="1120"/>
      <c r="G105" s="1128">
        <f>SUM(G100:G104)</f>
        <v>0</v>
      </c>
      <c r="H105" s="1121"/>
      <c r="I105" s="1122">
        <f>SUM(I100:I104)</f>
        <v>0</v>
      </c>
      <c r="J105" s="43"/>
      <c r="K105" s="43"/>
      <c r="L105" s="24"/>
      <c r="M105" s="43"/>
    </row>
    <row r="106" spans="1:13" s="684" customFormat="1" ht="21.6" customHeight="1" x14ac:dyDescent="0.3">
      <c r="A106" s="1015" t="s">
        <v>254</v>
      </c>
      <c r="B106" s="682"/>
      <c r="C106" s="1129">
        <f>Funds!J14</f>
        <v>0</v>
      </c>
      <c r="D106" s="683"/>
      <c r="E106" s="1130"/>
      <c r="F106" s="683"/>
      <c r="G106" s="1023">
        <f t="shared" si="1"/>
        <v>0</v>
      </c>
      <c r="H106" s="683"/>
      <c r="I106" s="1131">
        <f>Funds!B14</f>
        <v>0</v>
      </c>
      <c r="J106" s="1132"/>
      <c r="K106" s="44"/>
      <c r="L106" s="1133"/>
      <c r="M106" s="44"/>
    </row>
    <row r="107" spans="1:13" s="1140" customFormat="1" ht="20.25" customHeight="1" x14ac:dyDescent="0.25">
      <c r="A107" s="1134" t="s">
        <v>334</v>
      </c>
      <c r="B107" s="665"/>
      <c r="C107" s="1135">
        <f>C105-C106</f>
        <v>0</v>
      </c>
      <c r="D107" s="1034"/>
      <c r="E107" s="1135">
        <f>E105-E106</f>
        <v>0</v>
      </c>
      <c r="F107" s="1034"/>
      <c r="G107" s="1135">
        <f>G105-G106</f>
        <v>0</v>
      </c>
      <c r="H107" s="1034"/>
      <c r="I107" s="1136">
        <f>I105-I106</f>
        <v>0</v>
      </c>
      <c r="J107" s="1137"/>
      <c r="K107" s="1138"/>
      <c r="L107" s="1139"/>
      <c r="M107" s="675" t="str">
        <f>"Note:  For comparison with R&amp;P report, the 'real money' Cash(aBaiH) is "&amp;TEXT(G101-G106,"#,##0")&amp;"  This row can be hidden or deleted if not required."</f>
        <v>Note:  For comparison with R&amp;P report, the 'real money' Cash(aBaiH) is 0  This row can be hidden or deleted if not required.</v>
      </c>
    </row>
    <row r="108" spans="1:13" ht="28.2" customHeight="1" x14ac:dyDescent="0.3">
      <c r="A108" s="678" t="s">
        <v>29</v>
      </c>
      <c r="B108" s="681"/>
      <c r="C108" s="1063"/>
      <c r="D108" s="1063"/>
      <c r="E108" s="1063"/>
      <c r="F108" s="1063"/>
      <c r="G108" s="1044"/>
      <c r="H108" s="1064"/>
      <c r="I108" s="1126"/>
      <c r="J108" s="43"/>
      <c r="K108" s="43"/>
      <c r="L108" s="24"/>
      <c r="M108" s="43"/>
    </row>
    <row r="109" spans="1:13" s="43" customFormat="1" ht="14.4" x14ac:dyDescent="0.25">
      <c r="A109" s="1141" t="s">
        <v>270</v>
      </c>
      <c r="B109" s="1018"/>
      <c r="C109" s="1019">
        <f>C125</f>
        <v>0</v>
      </c>
      <c r="D109" s="1019"/>
      <c r="E109" s="1019">
        <f>E125</f>
        <v>0</v>
      </c>
      <c r="F109" s="1019"/>
      <c r="G109" s="993">
        <f>C109+E109</f>
        <v>0</v>
      </c>
      <c r="H109" s="652"/>
      <c r="I109" s="1116">
        <f>SUMIFS(Acc1Amnt,Acc1Date,"&lt;"&amp;FYSDate,Acc1Amnt,"&lt;0")+SUMIFS(Acc2Amnt,Acc2Date,"&lt;"&amp;FYSDate,Acc2Amnt,"&lt;0")+SUMIFS(Acc3Amnt,Acc3Date,"&lt;"&amp;FYSDate,Acc3Amnt,"&lt;0")</f>
        <v>0</v>
      </c>
      <c r="L109" s="24"/>
    </row>
    <row r="110" spans="1:13" s="1148" customFormat="1" ht="15.6" x14ac:dyDescent="0.3">
      <c r="A110" s="1142" t="s">
        <v>338</v>
      </c>
      <c r="B110" s="1143"/>
      <c r="C110" s="1144">
        <f>C105+C109</f>
        <v>0</v>
      </c>
      <c r="D110" s="1145"/>
      <c r="E110" s="1144">
        <f>E105+E109</f>
        <v>0</v>
      </c>
      <c r="F110" s="1145"/>
      <c r="G110" s="1144">
        <f>G105+G109</f>
        <v>0</v>
      </c>
      <c r="H110" s="1146"/>
      <c r="I110" s="1147">
        <f>I10+I109</f>
        <v>0</v>
      </c>
      <c r="J110" s="48"/>
      <c r="L110" s="1124"/>
      <c r="M110" s="675" t="s">
        <v>339</v>
      </c>
    </row>
    <row r="111" spans="1:13" s="1153" customFormat="1" ht="24.6" customHeight="1" x14ac:dyDescent="0.3">
      <c r="A111" s="1149" t="s">
        <v>230</v>
      </c>
      <c r="B111" s="1150"/>
      <c r="C111" s="1151">
        <f t="shared" ref="C111:I111" si="2">C99+C110</f>
        <v>0</v>
      </c>
      <c r="D111" s="1023">
        <f t="shared" si="2"/>
        <v>0</v>
      </c>
      <c r="E111" s="1151">
        <f t="shared" si="2"/>
        <v>0</v>
      </c>
      <c r="F111" s="1023">
        <f t="shared" si="2"/>
        <v>0</v>
      </c>
      <c r="G111" s="1151">
        <f t="shared" si="2"/>
        <v>0</v>
      </c>
      <c r="H111" s="1150">
        <f t="shared" si="2"/>
        <v>0</v>
      </c>
      <c r="I111" s="1152">
        <f t="shared" si="2"/>
        <v>0</v>
      </c>
      <c r="L111" s="1154"/>
    </row>
    <row r="112" spans="1:13" s="43" customFormat="1" ht="24.6" customHeight="1" x14ac:dyDescent="0.3">
      <c r="A112" s="1155" t="s">
        <v>265</v>
      </c>
      <c r="B112" s="681"/>
      <c r="C112" s="1063">
        <v>0</v>
      </c>
      <c r="D112" s="1063"/>
      <c r="E112" s="1063">
        <v>0</v>
      </c>
      <c r="F112" s="1063"/>
      <c r="G112" s="1044">
        <v>0</v>
      </c>
      <c r="H112" s="1064"/>
      <c r="I112" s="1126">
        <v>0</v>
      </c>
      <c r="L112" s="24"/>
      <c r="M112" s="1156" t="s">
        <v>271</v>
      </c>
    </row>
    <row r="113" spans="1:13" s="43" customFormat="1" ht="14.4" x14ac:dyDescent="0.3">
      <c r="A113" s="1157" t="s">
        <v>264</v>
      </c>
      <c r="B113" s="1018"/>
      <c r="C113" s="1019">
        <v>0</v>
      </c>
      <c r="D113" s="1019">
        <v>0</v>
      </c>
      <c r="E113" s="1019">
        <v>0</v>
      </c>
      <c r="F113" s="1019"/>
      <c r="G113" s="1044">
        <f>C113+E113</f>
        <v>0</v>
      </c>
      <c r="H113" s="652"/>
      <c r="I113" s="1158">
        <v>0</v>
      </c>
      <c r="L113" s="24"/>
      <c r="M113" s="675" t="s">
        <v>272</v>
      </c>
    </row>
    <row r="114" spans="1:13" s="1161" customFormat="1" ht="22.05" customHeight="1" thickBot="1" x14ac:dyDescent="0.3">
      <c r="A114" s="1134" t="s">
        <v>278</v>
      </c>
      <c r="B114" s="1118"/>
      <c r="C114" s="1159">
        <f>SUM(C111:C113)</f>
        <v>0</v>
      </c>
      <c r="D114" s="1120"/>
      <c r="E114" s="1159">
        <f>SUM(E111:E113)</f>
        <v>0</v>
      </c>
      <c r="F114" s="1120"/>
      <c r="G114" s="1159">
        <f>SUM(G111:G113)</f>
        <v>0</v>
      </c>
      <c r="H114" s="1121"/>
      <c r="I114" s="1160">
        <f>SUM(I111:I113)</f>
        <v>0</v>
      </c>
      <c r="J114" s="614"/>
      <c r="L114" s="1162"/>
      <c r="M114" s="675" t="s">
        <v>339</v>
      </c>
    </row>
    <row r="115" spans="1:13" ht="5.0999999999999996" customHeight="1" thickTop="1" thickBot="1" x14ac:dyDescent="0.3">
      <c r="A115" s="655"/>
      <c r="B115" s="656"/>
      <c r="C115" s="657"/>
      <c r="D115" s="658"/>
      <c r="E115" s="657"/>
      <c r="F115" s="658"/>
      <c r="G115" s="658"/>
      <c r="H115" s="656"/>
      <c r="I115" s="659"/>
      <c r="J115"/>
      <c r="K115" s="1027"/>
    </row>
    <row r="116" spans="1:13" ht="5.0999999999999996" customHeight="1" thickTop="1" thickBot="1" x14ac:dyDescent="0.3">
      <c r="A116" s="1028"/>
      <c r="B116" s="637"/>
      <c r="C116" s="660"/>
      <c r="D116" s="661"/>
      <c r="E116" s="660"/>
      <c r="F116" s="661"/>
      <c r="G116" s="660"/>
      <c r="H116" s="661"/>
      <c r="I116" s="660"/>
      <c r="J116"/>
      <c r="K116" s="1027"/>
    </row>
    <row r="117" spans="1:13" ht="24" customHeight="1" thickTop="1" x14ac:dyDescent="0.3">
      <c r="A117" s="1163" t="s">
        <v>109</v>
      </c>
      <c r="B117" s="1164"/>
      <c r="C117" s="1165"/>
      <c r="D117" s="1166"/>
      <c r="E117" s="1166"/>
      <c r="F117" s="1166"/>
      <c r="G117" s="1167"/>
      <c r="H117" s="1168"/>
      <c r="I117" s="1169"/>
      <c r="J117"/>
      <c r="K117" s="1027"/>
      <c r="M117" s="1037"/>
    </row>
    <row r="118" spans="1:13" x14ac:dyDescent="0.25">
      <c r="A118" s="685" t="s">
        <v>111</v>
      </c>
      <c r="B118" s="637"/>
      <c r="C118" s="988">
        <v>0</v>
      </c>
      <c r="D118" s="988"/>
      <c r="E118" s="1092">
        <v>0</v>
      </c>
      <c r="F118" s="988"/>
      <c r="G118" s="988"/>
      <c r="H118" s="1055"/>
      <c r="I118" s="1170">
        <v>0</v>
      </c>
      <c r="J118"/>
      <c r="K118" s="1027"/>
    </row>
    <row r="119" spans="1:13" x14ac:dyDescent="0.25">
      <c r="A119" s="685" t="s">
        <v>112</v>
      </c>
      <c r="B119" s="637"/>
      <c r="C119" s="988">
        <f>SUMIFS(Acc1Amnt,Acc1Fund,"",Acc1Rcd,"",Acc1Amnt,"&gt;0")+SUMIFS(Acc2Amnt,Acc2Fund,"",Acc2Rcd,"",Acc2Amnt,"&gt;0")+SUMIFS(Acc3Amnt,Acc3Fund,"",Acc3Rcd,"",Acc3Amnt,"&gt;0")-C118</f>
        <v>0</v>
      </c>
      <c r="D119" s="988"/>
      <c r="E119" s="988">
        <f>SUMIFS(Acc1Amnt,Acc1Fund,"&lt;&gt;",Acc1Rcd,"",Acc1Amnt,"&gt;0")+SUMIFS(Acc2Amnt,Acc2Fund,"&lt;&gt;",Acc2Rcd,"",Acc2Amnt,"&gt;0")+SUMIFS(Acc3Amnt,Acc3Fund,"&lt;&gt;",Acc3Rcd,"",Acc3Amnt,"&gt;0")</f>
        <v>0</v>
      </c>
      <c r="F119" s="988"/>
      <c r="G119" s="988"/>
      <c r="H119" s="1055"/>
      <c r="I119" s="1170">
        <f>I102</f>
        <v>0</v>
      </c>
      <c r="J119"/>
      <c r="K119" s="1027"/>
    </row>
    <row r="120" spans="1:13" ht="13.8" x14ac:dyDescent="0.25">
      <c r="A120" s="686"/>
      <c r="B120" s="663"/>
      <c r="C120" s="1171">
        <f>C118+C119</f>
        <v>0</v>
      </c>
      <c r="D120" s="993"/>
      <c r="E120" s="1171">
        <f>E118+E119</f>
        <v>0</v>
      </c>
      <c r="F120" s="993"/>
      <c r="G120" s="1172">
        <f>C120+E120</f>
        <v>0</v>
      </c>
      <c r="H120" s="1046"/>
      <c r="I120" s="1173">
        <f>SUBTOTAL(9,I118:I119)</f>
        <v>0</v>
      </c>
      <c r="J120"/>
      <c r="K120" s="1027"/>
      <c r="L120" s="1036"/>
    </row>
    <row r="121" spans="1:13" ht="17.399999999999999" x14ac:dyDescent="0.3">
      <c r="A121" s="678" t="s">
        <v>110</v>
      </c>
      <c r="B121" s="645"/>
      <c r="C121" s="1092"/>
      <c r="D121" s="1092"/>
      <c r="E121" s="1092"/>
      <c r="F121" s="1092"/>
      <c r="G121" s="1174"/>
      <c r="H121" s="1055"/>
      <c r="I121" s="1175"/>
      <c r="J121"/>
      <c r="K121" s="1027"/>
    </row>
    <row r="122" spans="1:13" ht="13.8" x14ac:dyDescent="0.25">
      <c r="A122" s="687" t="s">
        <v>319</v>
      </c>
      <c r="B122" s="637"/>
      <c r="C122" s="988">
        <f>-C106</f>
        <v>0</v>
      </c>
      <c r="D122" s="988"/>
      <c r="E122" s="1092"/>
      <c r="F122" s="988"/>
      <c r="G122" s="1064"/>
      <c r="H122" s="1055"/>
      <c r="I122" s="1170"/>
      <c r="J122"/>
      <c r="K122" s="1027"/>
    </row>
    <row r="123" spans="1:13" ht="13.8" x14ac:dyDescent="0.25">
      <c r="A123" s="687" t="s">
        <v>99</v>
      </c>
      <c r="B123" s="637"/>
      <c r="C123" s="988">
        <v>0</v>
      </c>
      <c r="D123" s="988"/>
      <c r="E123" s="1092"/>
      <c r="F123" s="988"/>
      <c r="G123" s="1064"/>
      <c r="H123" s="1055"/>
      <c r="I123" s="1170">
        <v>0</v>
      </c>
      <c r="J123"/>
      <c r="K123" s="1027"/>
    </row>
    <row r="124" spans="1:13" x14ac:dyDescent="0.25">
      <c r="A124" s="685" t="s">
        <v>112</v>
      </c>
      <c r="B124" s="637"/>
      <c r="C124" s="988">
        <f>SUMIFS(Acc1Amnt,Acc1Fund,"",Acc1Rcd,"",Acc1Amnt,"&lt;0")+SUMIFS(Acc2Amnt,Acc2Fund,"",Acc2Rcd,"",Acc2Amnt,"&lt;0")+SUMIFS(Acc3Amnt,Acc3Fund,"",Acc3Rcd,"",Acc3Amnt,"&lt;0")+C106-C123</f>
        <v>0</v>
      </c>
      <c r="D124" s="988"/>
      <c r="E124" s="988">
        <f>SUMIFS(Acc1Amnt,Acc1Fund,"&lt;&gt;",Acc1Rcd,"",Acc1Amnt,"&lt;0")+SUMIFS(Acc2Amnt,Acc2Fund,"&lt;&gt;",Acc2Rcd,"",Acc2Amnt,"&lt;0")+SUMIFS(Acc3Amnt,Acc3Fund,"&lt;&gt;",Acc3Rcd,"",Acc3Amnt,"&lt;0")</f>
        <v>0</v>
      </c>
      <c r="F124" s="988"/>
      <c r="G124" s="988"/>
      <c r="H124" s="1055"/>
      <c r="I124" s="1170">
        <f>I109</f>
        <v>0</v>
      </c>
      <c r="J124"/>
      <c r="K124" s="1027"/>
    </row>
    <row r="125" spans="1:13" s="1002" customFormat="1" ht="19.5" customHeight="1" x14ac:dyDescent="0.25">
      <c r="A125" s="997"/>
      <c r="B125" s="1058"/>
      <c r="C125" s="1176">
        <f>SUM(C121:C124)</f>
        <v>0</v>
      </c>
      <c r="D125" s="1000"/>
      <c r="E125" s="1176">
        <f>E123+E124</f>
        <v>0</v>
      </c>
      <c r="F125" s="1000"/>
      <c r="G125" s="1060">
        <f>C125+E125</f>
        <v>0</v>
      </c>
      <c r="H125" s="1061"/>
      <c r="I125" s="1177">
        <f>SUM(I123:I124)</f>
        <v>0</v>
      </c>
      <c r="K125" s="1178"/>
      <c r="L125" s="1036"/>
    </row>
    <row r="126" spans="1:13" ht="5.0999999999999996" customHeight="1" thickBot="1" x14ac:dyDescent="0.3">
      <c r="A126" s="1038"/>
      <c r="B126" s="1039"/>
      <c r="C126" s="1040"/>
      <c r="D126" s="1041"/>
      <c r="E126" s="1040"/>
      <c r="F126" s="1041"/>
      <c r="G126" s="1041"/>
      <c r="H126" s="1039"/>
      <c r="I126" s="1042"/>
      <c r="J126"/>
      <c r="K126" s="1027"/>
    </row>
    <row r="127" spans="1:13" ht="5.0999999999999996" customHeight="1" thickTop="1" x14ac:dyDescent="0.25">
      <c r="A127" s="1028"/>
      <c r="B127" s="637"/>
      <c r="C127" s="660"/>
      <c r="D127" s="661"/>
      <c r="E127" s="660"/>
      <c r="F127" s="661"/>
      <c r="G127" s="660"/>
      <c r="H127" s="661"/>
      <c r="I127" s="660"/>
      <c r="J127"/>
      <c r="K127" s="1027"/>
    </row>
    <row r="128" spans="1:13" ht="9.9" customHeight="1" x14ac:dyDescent="0.25">
      <c r="A128" s="1179"/>
      <c r="B128" s="688"/>
      <c r="C128" s="1180"/>
      <c r="D128" s="1180"/>
      <c r="E128" s="1181"/>
      <c r="F128" s="1180"/>
      <c r="G128" s="1181"/>
      <c r="H128" s="1180"/>
      <c r="I128" s="1181"/>
      <c r="J128" s="688"/>
      <c r="K128" s="1182"/>
    </row>
  </sheetData>
  <sheetProtection algorithmName="SHA-512" hashValue="uPGYZgiO0K5sPY1lDQ0aMOAkfhFb/kQTvYF22Z7uuuhhoEtOy2xz6DIfUURfTOrP26CttluoKh2Edxx7uVYEyg==" saltValue="7SEjv5cHb7/jDpbGcdELkg==" spinCount="100000" sheet="1" objects="1" scenarios="1" selectLockedCells="1"/>
  <mergeCells count="10">
    <mergeCell ref="A37:I37"/>
    <mergeCell ref="C93:G93"/>
    <mergeCell ref="C2:G2"/>
    <mergeCell ref="A1:I1"/>
    <mergeCell ref="C30:G30"/>
    <mergeCell ref="A29:I29"/>
    <mergeCell ref="A92:I92"/>
    <mergeCell ref="A71:K71"/>
    <mergeCell ref="C38:G38"/>
    <mergeCell ref="A38:A39"/>
  </mergeCells>
  <pageMargins left="0.59055118110236227" right="0.39370078740157483" top="0.59055118110236227" bottom="0.39370078740157483" header="0.31496062992125984" footer="0.31496062992125984"/>
  <pageSetup paperSize="9" scale="85" fitToHeight="0" orientation="portrait" r:id="rId1"/>
  <headerFooter>
    <oddHeader>&amp;C&amp;"Arial,Bold Italic"&amp;9&amp;F   &amp;D   &amp;T</oddHeader>
  </headerFooter>
  <rowBreaks count="1" manualBreakCount="1">
    <brk id="69" max="11" man="1"/>
  </rowBreaks>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9911-5F99-4514-A352-A4D39A83B86A}">
  <dimension ref="A1:L41"/>
  <sheetViews>
    <sheetView workbookViewId="0">
      <selection activeCell="A4" sqref="A4"/>
    </sheetView>
  </sheetViews>
  <sheetFormatPr defaultRowHeight="13.2" x14ac:dyDescent="0.25"/>
  <cols>
    <col min="1" max="1" width="22.44140625" customWidth="1"/>
    <col min="2" max="3" width="10" style="630" customWidth="1"/>
    <col min="4" max="4" width="10.6640625" style="40" bestFit="1" customWidth="1"/>
    <col min="5" max="5" width="9.109375" style="40"/>
    <col min="6" max="7" width="0" style="627" hidden="1" customWidth="1"/>
    <col min="8" max="9" width="9.109375" style="627"/>
    <col min="11" max="11" width="9.109375" style="40"/>
  </cols>
  <sheetData>
    <row r="1" spans="1:12" s="614" customFormat="1" ht="21.75" customHeight="1" thickTop="1" thickBot="1" x14ac:dyDescent="0.3">
      <c r="A1" s="1393" t="str">
        <f>"DEPRECIATION OF ASSETS,   PERIOD "&amp;TEXT(FYSDate,"dd-mmm-yy")&amp;" TO "&amp;TEXT(ReportDate,"dd-mmm-yy")</f>
        <v>DEPRECIATION OF ASSETS,   PERIOD 01-Jan-23 TO 31-Dec-23</v>
      </c>
      <c r="B1" s="1394"/>
      <c r="C1" s="1394"/>
      <c r="D1" s="1394"/>
      <c r="E1" s="1394"/>
      <c r="F1" s="1394"/>
      <c r="G1" s="1394"/>
      <c r="H1" s="1394"/>
      <c r="I1" s="1394"/>
      <c r="J1" s="1394"/>
      <c r="K1" s="1395"/>
    </row>
    <row r="2" spans="1:12" s="621" customFormat="1" ht="24" x14ac:dyDescent="0.25">
      <c r="A2" s="615" t="s">
        <v>150</v>
      </c>
      <c r="B2" s="616" t="s">
        <v>151</v>
      </c>
      <c r="C2" s="616" t="s">
        <v>74</v>
      </c>
      <c r="D2" s="617" t="s">
        <v>152</v>
      </c>
      <c r="E2" s="617" t="s">
        <v>153</v>
      </c>
      <c r="F2" s="617" t="s">
        <v>154</v>
      </c>
      <c r="G2" s="617" t="s">
        <v>155</v>
      </c>
      <c r="H2" s="618" t="str">
        <f>"Value at 
"&amp;TEXT(FYSDate-1,"dd-mmm-yy")</f>
        <v>Value at 
31-Dec-22</v>
      </c>
      <c r="I2" s="618" t="s">
        <v>157</v>
      </c>
      <c r="J2" s="619" t="str">
        <f>"Value at 
"&amp;TEXT(ReportDate,"dd-mmm-yy")</f>
        <v>Value at 
31-Dec-23</v>
      </c>
      <c r="K2" s="620" t="s">
        <v>234</v>
      </c>
    </row>
    <row r="3" spans="1:12" s="626" customFormat="1" ht="20.25" customHeight="1" thickBot="1" x14ac:dyDescent="0.3">
      <c r="A3" s="1387" t="s">
        <v>156</v>
      </c>
      <c r="B3" s="1388"/>
      <c r="C3" s="1388"/>
      <c r="D3" s="1388"/>
      <c r="E3" s="622">
        <f>SUM(E4:E39)</f>
        <v>0</v>
      </c>
      <c r="F3" s="622"/>
      <c r="G3" s="622"/>
      <c r="H3" s="622">
        <f>SUM(H4:H39)</f>
        <v>0</v>
      </c>
      <c r="I3" s="622">
        <f>SUM(I4:I39)</f>
        <v>0</v>
      </c>
      <c r="J3" s="623">
        <f>SUM(J4:J39)</f>
        <v>0</v>
      </c>
      <c r="K3" s="624">
        <f>SUMIFS(AssetsCost,AssetsDate,"&gt;="&amp;FYSDate)</f>
        <v>0</v>
      </c>
      <c r="L3" s="625"/>
    </row>
    <row r="4" spans="1:12" x14ac:dyDescent="0.25">
      <c r="A4" s="610"/>
      <c r="B4" s="611"/>
      <c r="C4" s="611"/>
      <c r="D4" s="612"/>
      <c r="E4" s="612"/>
      <c r="F4" s="627">
        <f t="shared" ref="F4:F9" si="0">IF(D4&lt;1,1,E4/(365.25*D4))</f>
        <v>1</v>
      </c>
      <c r="G4" s="627">
        <f t="shared" ref="G4:G9" si="1">B4+D4*365.25</f>
        <v>0</v>
      </c>
      <c r="H4" s="584">
        <f t="shared" ref="H4:H9" si="2">IF(G4&lt;=FYSDate,0,IF(B4&gt;FYSDate,"---",$E4-$F4*(FYSDate-1-B4+1)))</f>
        <v>0</v>
      </c>
      <c r="I4" s="584">
        <f t="shared" ref="I4:I9" si="3">IF(B4&gt;ReportDate,"---",IF(B4&lt;=FYSDate,H4,E4)-J4)</f>
        <v>0</v>
      </c>
      <c r="J4" s="628">
        <f t="shared" ref="J4:J9" si="4">IF(B4&gt;ReportDate,"---",MAX(0,$E4-$F4*(ReportDate-$B4+1)))</f>
        <v>0</v>
      </c>
      <c r="L4" s="587"/>
    </row>
    <row r="5" spans="1:12" x14ac:dyDescent="0.25">
      <c r="A5" s="610"/>
      <c r="B5" s="611"/>
      <c r="C5" s="611"/>
      <c r="D5" s="612"/>
      <c r="E5" s="612"/>
      <c r="F5" s="627">
        <f t="shared" si="0"/>
        <v>1</v>
      </c>
      <c r="G5" s="627">
        <f t="shared" si="1"/>
        <v>0</v>
      </c>
      <c r="H5" s="584">
        <f t="shared" si="2"/>
        <v>0</v>
      </c>
      <c r="I5" s="584">
        <f t="shared" si="3"/>
        <v>0</v>
      </c>
      <c r="J5" s="628">
        <f t="shared" si="4"/>
        <v>0</v>
      </c>
      <c r="L5" s="587"/>
    </row>
    <row r="6" spans="1:12" x14ac:dyDescent="0.25">
      <c r="A6" s="610"/>
      <c r="B6" s="611"/>
      <c r="C6" s="611"/>
      <c r="D6" s="612"/>
      <c r="E6" s="612"/>
      <c r="F6" s="627">
        <f t="shared" si="0"/>
        <v>1</v>
      </c>
      <c r="G6" s="627">
        <f t="shared" si="1"/>
        <v>0</v>
      </c>
      <c r="H6" s="584">
        <f t="shared" si="2"/>
        <v>0</v>
      </c>
      <c r="I6" s="584">
        <f t="shared" si="3"/>
        <v>0</v>
      </c>
      <c r="J6" s="628">
        <f t="shared" si="4"/>
        <v>0</v>
      </c>
      <c r="L6" s="587"/>
    </row>
    <row r="7" spans="1:12" x14ac:dyDescent="0.25">
      <c r="A7" s="610"/>
      <c r="B7" s="611"/>
      <c r="C7" s="611"/>
      <c r="D7" s="612"/>
      <c r="E7" s="612"/>
      <c r="F7" s="627">
        <f t="shared" si="0"/>
        <v>1</v>
      </c>
      <c r="G7" s="627">
        <f t="shared" si="1"/>
        <v>0</v>
      </c>
      <c r="H7" s="584">
        <f t="shared" si="2"/>
        <v>0</v>
      </c>
      <c r="I7" s="584">
        <f t="shared" si="3"/>
        <v>0</v>
      </c>
      <c r="J7" s="628">
        <f t="shared" si="4"/>
        <v>0</v>
      </c>
      <c r="L7" s="587"/>
    </row>
    <row r="8" spans="1:12" x14ac:dyDescent="0.25">
      <c r="A8" s="610"/>
      <c r="B8" s="611"/>
      <c r="C8" s="611"/>
      <c r="D8" s="612"/>
      <c r="E8" s="612"/>
      <c r="F8" s="627">
        <f t="shared" si="0"/>
        <v>1</v>
      </c>
      <c r="G8" s="627">
        <f t="shared" si="1"/>
        <v>0</v>
      </c>
      <c r="H8" s="584">
        <f t="shared" si="2"/>
        <v>0</v>
      </c>
      <c r="I8" s="584">
        <f t="shared" si="3"/>
        <v>0</v>
      </c>
      <c r="J8" s="628">
        <f t="shared" si="4"/>
        <v>0</v>
      </c>
      <c r="L8" s="587"/>
    </row>
    <row r="9" spans="1:12" x14ac:dyDescent="0.25">
      <c r="A9" s="610"/>
      <c r="B9" s="611"/>
      <c r="C9" s="611"/>
      <c r="D9" s="612"/>
      <c r="E9" s="612"/>
      <c r="F9" s="627">
        <f t="shared" si="0"/>
        <v>1</v>
      </c>
      <c r="G9" s="627">
        <f t="shared" si="1"/>
        <v>0</v>
      </c>
      <c r="H9" s="584">
        <f t="shared" si="2"/>
        <v>0</v>
      </c>
      <c r="I9" s="584">
        <f t="shared" si="3"/>
        <v>0</v>
      </c>
      <c r="J9" s="628">
        <f t="shared" si="4"/>
        <v>0</v>
      </c>
      <c r="L9" s="629"/>
    </row>
    <row r="10" spans="1:12" x14ac:dyDescent="0.25">
      <c r="A10" s="610"/>
      <c r="B10" s="611"/>
      <c r="C10" s="611"/>
      <c r="D10" s="612"/>
      <c r="E10" s="612"/>
      <c r="F10" s="627">
        <f t="shared" ref="F10:F39" si="5">IF(D10&lt;1,1,E10/(365.25*D10))</f>
        <v>1</v>
      </c>
      <c r="G10" s="627">
        <f t="shared" ref="G10:G39" si="6">B10+D10*365.25</f>
        <v>0</v>
      </c>
      <c r="H10" s="584">
        <f t="shared" ref="H10:H39" si="7">IF(G10&lt;=FYSDate,0,IF(B10&gt;FYSDate,"---",$E10-$F10*(FYSDate-1-B10+1)))</f>
        <v>0</v>
      </c>
      <c r="I10" s="584">
        <f t="shared" ref="I10:I39" si="8">IF(B10&gt;ReportDate,"---",IF(B10&lt;=FYSDate,H10,E10)-J10)</f>
        <v>0</v>
      </c>
      <c r="J10" s="628">
        <f t="shared" ref="J10:J39" si="9">IF(B10&gt;ReportDate,"---",MAX(0,$E10-$F10*(ReportDate-$B10+1)))</f>
        <v>0</v>
      </c>
    </row>
    <row r="11" spans="1:12" x14ac:dyDescent="0.25">
      <c r="A11" s="610"/>
      <c r="B11" s="611"/>
      <c r="C11" s="611"/>
      <c r="D11" s="612"/>
      <c r="E11" s="612"/>
      <c r="F11" s="627">
        <f t="shared" si="5"/>
        <v>1</v>
      </c>
      <c r="G11" s="627">
        <f t="shared" si="6"/>
        <v>0</v>
      </c>
      <c r="H11" s="584">
        <f t="shared" si="7"/>
        <v>0</v>
      </c>
      <c r="I11" s="584">
        <f t="shared" si="8"/>
        <v>0</v>
      </c>
      <c r="J11" s="628">
        <f t="shared" si="9"/>
        <v>0</v>
      </c>
    </row>
    <row r="12" spans="1:12" x14ac:dyDescent="0.25">
      <c r="A12" s="610"/>
      <c r="B12" s="611"/>
      <c r="C12" s="611"/>
      <c r="D12" s="612"/>
      <c r="E12" s="612"/>
      <c r="F12" s="627">
        <f t="shared" si="5"/>
        <v>1</v>
      </c>
      <c r="G12" s="627">
        <f t="shared" si="6"/>
        <v>0</v>
      </c>
      <c r="H12" s="584">
        <f t="shared" si="7"/>
        <v>0</v>
      </c>
      <c r="I12" s="584">
        <f t="shared" si="8"/>
        <v>0</v>
      </c>
      <c r="J12" s="628">
        <f t="shared" si="9"/>
        <v>0</v>
      </c>
    </row>
    <row r="13" spans="1:12" x14ac:dyDescent="0.25">
      <c r="A13" s="610"/>
      <c r="B13" s="611"/>
      <c r="C13" s="611"/>
      <c r="D13" s="612"/>
      <c r="E13" s="612"/>
      <c r="F13" s="627">
        <f t="shared" si="5"/>
        <v>1</v>
      </c>
      <c r="G13" s="627">
        <f t="shared" si="6"/>
        <v>0</v>
      </c>
      <c r="H13" s="584">
        <f t="shared" si="7"/>
        <v>0</v>
      </c>
      <c r="I13" s="584">
        <f t="shared" si="8"/>
        <v>0</v>
      </c>
      <c r="J13" s="628">
        <f t="shared" si="9"/>
        <v>0</v>
      </c>
    </row>
    <row r="14" spans="1:12" x14ac:dyDescent="0.25">
      <c r="A14" s="610"/>
      <c r="B14" s="611"/>
      <c r="C14" s="611"/>
      <c r="D14" s="612"/>
      <c r="E14" s="612"/>
      <c r="F14" s="627">
        <f t="shared" si="5"/>
        <v>1</v>
      </c>
      <c r="G14" s="627">
        <f t="shared" si="6"/>
        <v>0</v>
      </c>
      <c r="H14" s="584">
        <f t="shared" si="7"/>
        <v>0</v>
      </c>
      <c r="I14" s="584">
        <f t="shared" si="8"/>
        <v>0</v>
      </c>
      <c r="J14" s="628">
        <f t="shared" si="9"/>
        <v>0</v>
      </c>
    </row>
    <row r="15" spans="1:12" x14ac:dyDescent="0.25">
      <c r="A15" s="610"/>
      <c r="B15" s="611"/>
      <c r="C15" s="611"/>
      <c r="D15" s="612"/>
      <c r="E15" s="612"/>
      <c r="F15" s="627">
        <f t="shared" si="5"/>
        <v>1</v>
      </c>
      <c r="G15" s="627">
        <f t="shared" si="6"/>
        <v>0</v>
      </c>
      <c r="H15" s="584">
        <f t="shared" si="7"/>
        <v>0</v>
      </c>
      <c r="I15" s="584">
        <f t="shared" si="8"/>
        <v>0</v>
      </c>
      <c r="J15" s="628">
        <f t="shared" si="9"/>
        <v>0</v>
      </c>
    </row>
    <row r="16" spans="1:12" x14ac:dyDescent="0.25">
      <c r="A16" s="610"/>
      <c r="B16" s="611"/>
      <c r="C16" s="611"/>
      <c r="D16" s="612"/>
      <c r="E16" s="612"/>
      <c r="F16" s="627">
        <f t="shared" si="5"/>
        <v>1</v>
      </c>
      <c r="G16" s="627">
        <f t="shared" si="6"/>
        <v>0</v>
      </c>
      <c r="H16" s="584">
        <f t="shared" si="7"/>
        <v>0</v>
      </c>
      <c r="I16" s="584">
        <f t="shared" si="8"/>
        <v>0</v>
      </c>
      <c r="J16" s="628">
        <f t="shared" si="9"/>
        <v>0</v>
      </c>
    </row>
    <row r="17" spans="1:10" x14ac:dyDescent="0.25">
      <c r="A17" s="610"/>
      <c r="B17" s="611"/>
      <c r="C17" s="611"/>
      <c r="D17" s="612"/>
      <c r="E17" s="612"/>
      <c r="F17" s="627">
        <f t="shared" si="5"/>
        <v>1</v>
      </c>
      <c r="G17" s="627">
        <f t="shared" si="6"/>
        <v>0</v>
      </c>
      <c r="H17" s="584">
        <f t="shared" si="7"/>
        <v>0</v>
      </c>
      <c r="I17" s="584">
        <f t="shared" si="8"/>
        <v>0</v>
      </c>
      <c r="J17" s="628">
        <f t="shared" si="9"/>
        <v>0</v>
      </c>
    </row>
    <row r="18" spans="1:10" x14ac:dyDescent="0.25">
      <c r="A18" s="610"/>
      <c r="B18" s="611"/>
      <c r="C18" s="611"/>
      <c r="D18" s="612"/>
      <c r="E18" s="612"/>
      <c r="F18" s="627">
        <f t="shared" si="5"/>
        <v>1</v>
      </c>
      <c r="G18" s="627">
        <f t="shared" si="6"/>
        <v>0</v>
      </c>
      <c r="H18" s="584">
        <f t="shared" si="7"/>
        <v>0</v>
      </c>
      <c r="I18" s="584">
        <f t="shared" si="8"/>
        <v>0</v>
      </c>
      <c r="J18" s="628">
        <f t="shared" si="9"/>
        <v>0</v>
      </c>
    </row>
    <row r="19" spans="1:10" x14ac:dyDescent="0.25">
      <c r="A19" s="610"/>
      <c r="B19" s="611"/>
      <c r="C19" s="611"/>
      <c r="D19" s="612"/>
      <c r="E19" s="612"/>
      <c r="F19" s="627">
        <f t="shared" si="5"/>
        <v>1</v>
      </c>
      <c r="G19" s="627">
        <f t="shared" si="6"/>
        <v>0</v>
      </c>
      <c r="H19" s="584">
        <f t="shared" si="7"/>
        <v>0</v>
      </c>
      <c r="I19" s="584">
        <f t="shared" si="8"/>
        <v>0</v>
      </c>
      <c r="J19" s="628">
        <f t="shared" si="9"/>
        <v>0</v>
      </c>
    </row>
    <row r="20" spans="1:10" x14ac:dyDescent="0.25">
      <c r="A20" s="610"/>
      <c r="B20" s="611"/>
      <c r="C20" s="611"/>
      <c r="D20" s="612"/>
      <c r="E20" s="612"/>
      <c r="F20" s="627">
        <f t="shared" si="5"/>
        <v>1</v>
      </c>
      <c r="G20" s="627">
        <f t="shared" si="6"/>
        <v>0</v>
      </c>
      <c r="H20" s="584">
        <f t="shared" si="7"/>
        <v>0</v>
      </c>
      <c r="I20" s="584">
        <f t="shared" si="8"/>
        <v>0</v>
      </c>
      <c r="J20" s="628">
        <f t="shared" si="9"/>
        <v>0</v>
      </c>
    </row>
    <row r="21" spans="1:10" x14ac:dyDescent="0.25">
      <c r="A21" s="610"/>
      <c r="B21" s="613"/>
      <c r="C21" s="613"/>
      <c r="D21" s="612"/>
      <c r="E21" s="612"/>
      <c r="F21" s="627">
        <f t="shared" si="5"/>
        <v>1</v>
      </c>
      <c r="G21" s="627">
        <f t="shared" si="6"/>
        <v>0</v>
      </c>
      <c r="H21" s="584">
        <f t="shared" si="7"/>
        <v>0</v>
      </c>
      <c r="I21" s="584">
        <f t="shared" si="8"/>
        <v>0</v>
      </c>
      <c r="J21" s="628">
        <f t="shared" si="9"/>
        <v>0</v>
      </c>
    </row>
    <row r="22" spans="1:10" x14ac:dyDescent="0.25">
      <c r="A22" s="610"/>
      <c r="B22" s="613"/>
      <c r="C22" s="613"/>
      <c r="D22" s="612"/>
      <c r="E22" s="612"/>
      <c r="F22" s="627">
        <f t="shared" si="5"/>
        <v>1</v>
      </c>
      <c r="G22" s="627">
        <f t="shared" si="6"/>
        <v>0</v>
      </c>
      <c r="H22" s="584">
        <f t="shared" si="7"/>
        <v>0</v>
      </c>
      <c r="I22" s="584">
        <f t="shared" si="8"/>
        <v>0</v>
      </c>
      <c r="J22" s="628">
        <f t="shared" si="9"/>
        <v>0</v>
      </c>
    </row>
    <row r="23" spans="1:10" x14ac:dyDescent="0.25">
      <c r="A23" s="610"/>
      <c r="B23" s="613"/>
      <c r="C23" s="613"/>
      <c r="D23" s="612"/>
      <c r="E23" s="612"/>
      <c r="F23" s="627">
        <f t="shared" si="5"/>
        <v>1</v>
      </c>
      <c r="G23" s="627">
        <f t="shared" si="6"/>
        <v>0</v>
      </c>
      <c r="H23" s="584">
        <f t="shared" si="7"/>
        <v>0</v>
      </c>
      <c r="I23" s="584">
        <f t="shared" si="8"/>
        <v>0</v>
      </c>
      <c r="J23" s="628">
        <f t="shared" si="9"/>
        <v>0</v>
      </c>
    </row>
    <row r="24" spans="1:10" x14ac:dyDescent="0.25">
      <c r="A24" s="610"/>
      <c r="B24" s="613"/>
      <c r="C24" s="613"/>
      <c r="D24" s="612"/>
      <c r="E24" s="612"/>
      <c r="F24" s="627">
        <f t="shared" si="5"/>
        <v>1</v>
      </c>
      <c r="G24" s="627">
        <f t="shared" si="6"/>
        <v>0</v>
      </c>
      <c r="H24" s="584">
        <f t="shared" si="7"/>
        <v>0</v>
      </c>
      <c r="I24" s="584">
        <f t="shared" si="8"/>
        <v>0</v>
      </c>
      <c r="J24" s="628">
        <f t="shared" si="9"/>
        <v>0</v>
      </c>
    </row>
    <row r="25" spans="1:10" x14ac:dyDescent="0.25">
      <c r="A25" s="610"/>
      <c r="B25" s="613"/>
      <c r="C25" s="613"/>
      <c r="D25" s="612"/>
      <c r="E25" s="612"/>
      <c r="F25" s="627">
        <f t="shared" si="5"/>
        <v>1</v>
      </c>
      <c r="G25" s="627">
        <f t="shared" si="6"/>
        <v>0</v>
      </c>
      <c r="H25" s="584">
        <f t="shared" si="7"/>
        <v>0</v>
      </c>
      <c r="I25" s="584">
        <f t="shared" si="8"/>
        <v>0</v>
      </c>
      <c r="J25" s="628">
        <f t="shared" si="9"/>
        <v>0</v>
      </c>
    </row>
    <row r="26" spans="1:10" x14ac:dyDescent="0.25">
      <c r="A26" s="610"/>
      <c r="B26" s="613"/>
      <c r="C26" s="613"/>
      <c r="D26" s="612"/>
      <c r="E26" s="612"/>
      <c r="F26" s="627">
        <f t="shared" si="5"/>
        <v>1</v>
      </c>
      <c r="G26" s="627">
        <f t="shared" si="6"/>
        <v>0</v>
      </c>
      <c r="H26" s="584">
        <f t="shared" si="7"/>
        <v>0</v>
      </c>
      <c r="I26" s="584">
        <f t="shared" si="8"/>
        <v>0</v>
      </c>
      <c r="J26" s="628">
        <f t="shared" si="9"/>
        <v>0</v>
      </c>
    </row>
    <row r="27" spans="1:10" x14ac:dyDescent="0.25">
      <c r="A27" s="610"/>
      <c r="B27" s="613"/>
      <c r="C27" s="613"/>
      <c r="D27" s="612"/>
      <c r="E27" s="612"/>
      <c r="F27" s="627">
        <f t="shared" si="5"/>
        <v>1</v>
      </c>
      <c r="G27" s="627">
        <f t="shared" si="6"/>
        <v>0</v>
      </c>
      <c r="H27" s="584">
        <f t="shared" si="7"/>
        <v>0</v>
      </c>
      <c r="I27" s="584">
        <f t="shared" si="8"/>
        <v>0</v>
      </c>
      <c r="J27" s="628">
        <f t="shared" si="9"/>
        <v>0</v>
      </c>
    </row>
    <row r="28" spans="1:10" x14ac:dyDescent="0.25">
      <c r="A28" s="610"/>
      <c r="B28" s="613"/>
      <c r="C28" s="613"/>
      <c r="D28" s="612"/>
      <c r="E28" s="612"/>
      <c r="F28" s="627">
        <f t="shared" si="5"/>
        <v>1</v>
      </c>
      <c r="G28" s="627">
        <f t="shared" si="6"/>
        <v>0</v>
      </c>
      <c r="H28" s="584">
        <f t="shared" si="7"/>
        <v>0</v>
      </c>
      <c r="I28" s="584">
        <f t="shared" si="8"/>
        <v>0</v>
      </c>
      <c r="J28" s="628">
        <f t="shared" si="9"/>
        <v>0</v>
      </c>
    </row>
    <row r="29" spans="1:10" x14ac:dyDescent="0.25">
      <c r="A29" s="610"/>
      <c r="B29" s="613"/>
      <c r="C29" s="613"/>
      <c r="D29" s="612"/>
      <c r="E29" s="612"/>
      <c r="F29" s="627">
        <f t="shared" si="5"/>
        <v>1</v>
      </c>
      <c r="G29" s="627">
        <f t="shared" si="6"/>
        <v>0</v>
      </c>
      <c r="H29" s="584">
        <f t="shared" si="7"/>
        <v>0</v>
      </c>
      <c r="I29" s="584">
        <f t="shared" si="8"/>
        <v>0</v>
      </c>
      <c r="J29" s="628">
        <f t="shared" si="9"/>
        <v>0</v>
      </c>
    </row>
    <row r="30" spans="1:10" x14ac:dyDescent="0.25">
      <c r="A30" s="610"/>
      <c r="B30" s="613"/>
      <c r="C30" s="613"/>
      <c r="D30" s="612"/>
      <c r="E30" s="612"/>
      <c r="F30" s="627">
        <f t="shared" si="5"/>
        <v>1</v>
      </c>
      <c r="G30" s="627">
        <f t="shared" si="6"/>
        <v>0</v>
      </c>
      <c r="H30" s="584">
        <f t="shared" si="7"/>
        <v>0</v>
      </c>
      <c r="I30" s="584">
        <f t="shared" si="8"/>
        <v>0</v>
      </c>
      <c r="J30" s="628">
        <f t="shared" si="9"/>
        <v>0</v>
      </c>
    </row>
    <row r="31" spans="1:10" x14ac:dyDescent="0.25">
      <c r="A31" s="610"/>
      <c r="B31" s="613"/>
      <c r="C31" s="613"/>
      <c r="D31" s="612"/>
      <c r="E31" s="612"/>
      <c r="F31" s="627">
        <f t="shared" si="5"/>
        <v>1</v>
      </c>
      <c r="G31" s="627">
        <f t="shared" si="6"/>
        <v>0</v>
      </c>
      <c r="H31" s="584">
        <f t="shared" si="7"/>
        <v>0</v>
      </c>
      <c r="I31" s="584">
        <f t="shared" si="8"/>
        <v>0</v>
      </c>
      <c r="J31" s="628">
        <f t="shared" si="9"/>
        <v>0</v>
      </c>
    </row>
    <row r="32" spans="1:10" x14ac:dyDescent="0.25">
      <c r="A32" s="610"/>
      <c r="B32" s="613"/>
      <c r="C32" s="613"/>
      <c r="D32" s="612"/>
      <c r="E32" s="612"/>
      <c r="F32" s="627">
        <f t="shared" si="5"/>
        <v>1</v>
      </c>
      <c r="G32" s="627">
        <f t="shared" si="6"/>
        <v>0</v>
      </c>
      <c r="H32" s="584">
        <f t="shared" si="7"/>
        <v>0</v>
      </c>
      <c r="I32" s="584">
        <f t="shared" si="8"/>
        <v>0</v>
      </c>
      <c r="J32" s="628">
        <f t="shared" si="9"/>
        <v>0</v>
      </c>
    </row>
    <row r="33" spans="1:10" x14ac:dyDescent="0.25">
      <c r="A33" s="610"/>
      <c r="B33" s="613"/>
      <c r="C33" s="613"/>
      <c r="D33" s="612"/>
      <c r="E33" s="612"/>
      <c r="F33" s="627">
        <f t="shared" si="5"/>
        <v>1</v>
      </c>
      <c r="G33" s="627">
        <f t="shared" si="6"/>
        <v>0</v>
      </c>
      <c r="H33" s="584">
        <f t="shared" si="7"/>
        <v>0</v>
      </c>
      <c r="I33" s="584">
        <f t="shared" si="8"/>
        <v>0</v>
      </c>
      <c r="J33" s="628">
        <f t="shared" si="9"/>
        <v>0</v>
      </c>
    </row>
    <row r="34" spans="1:10" x14ac:dyDescent="0.25">
      <c r="A34" s="610"/>
      <c r="B34" s="613"/>
      <c r="C34" s="613"/>
      <c r="D34" s="612"/>
      <c r="E34" s="612"/>
      <c r="F34" s="627">
        <f t="shared" si="5"/>
        <v>1</v>
      </c>
      <c r="G34" s="627">
        <f t="shared" si="6"/>
        <v>0</v>
      </c>
      <c r="H34" s="584">
        <f t="shared" si="7"/>
        <v>0</v>
      </c>
      <c r="I34" s="584">
        <f t="shared" si="8"/>
        <v>0</v>
      </c>
      <c r="J34" s="628">
        <f t="shared" si="9"/>
        <v>0</v>
      </c>
    </row>
    <row r="35" spans="1:10" x14ac:dyDescent="0.25">
      <c r="A35" s="610"/>
      <c r="B35" s="613"/>
      <c r="C35" s="613"/>
      <c r="D35" s="612"/>
      <c r="E35" s="612"/>
      <c r="F35" s="627">
        <f t="shared" si="5"/>
        <v>1</v>
      </c>
      <c r="G35" s="627">
        <f t="shared" si="6"/>
        <v>0</v>
      </c>
      <c r="H35" s="584">
        <f t="shared" si="7"/>
        <v>0</v>
      </c>
      <c r="I35" s="584">
        <f t="shared" si="8"/>
        <v>0</v>
      </c>
      <c r="J35" s="628">
        <f t="shared" si="9"/>
        <v>0</v>
      </c>
    </row>
    <row r="36" spans="1:10" x14ac:dyDescent="0.25">
      <c r="A36" s="610"/>
      <c r="B36" s="613"/>
      <c r="C36" s="613"/>
      <c r="D36" s="612"/>
      <c r="E36" s="612"/>
      <c r="F36" s="627">
        <f t="shared" si="5"/>
        <v>1</v>
      </c>
      <c r="G36" s="627">
        <f t="shared" si="6"/>
        <v>0</v>
      </c>
      <c r="H36" s="584">
        <f t="shared" si="7"/>
        <v>0</v>
      </c>
      <c r="I36" s="584">
        <f t="shared" si="8"/>
        <v>0</v>
      </c>
      <c r="J36" s="628">
        <f t="shared" si="9"/>
        <v>0</v>
      </c>
    </row>
    <row r="37" spans="1:10" x14ac:dyDescent="0.25">
      <c r="A37" s="610"/>
      <c r="B37" s="613"/>
      <c r="C37" s="613"/>
      <c r="D37" s="612"/>
      <c r="E37" s="612"/>
      <c r="F37" s="627">
        <f t="shared" si="5"/>
        <v>1</v>
      </c>
      <c r="G37" s="627">
        <f t="shared" si="6"/>
        <v>0</v>
      </c>
      <c r="H37" s="584">
        <f t="shared" si="7"/>
        <v>0</v>
      </c>
      <c r="I37" s="584">
        <f t="shared" si="8"/>
        <v>0</v>
      </c>
      <c r="J37" s="628">
        <f t="shared" si="9"/>
        <v>0</v>
      </c>
    </row>
    <row r="38" spans="1:10" x14ac:dyDescent="0.25">
      <c r="A38" s="610"/>
      <c r="B38" s="613"/>
      <c r="C38" s="613"/>
      <c r="D38" s="612"/>
      <c r="E38" s="612"/>
      <c r="F38" s="627">
        <f t="shared" si="5"/>
        <v>1</v>
      </c>
      <c r="G38" s="627">
        <f t="shared" si="6"/>
        <v>0</v>
      </c>
      <c r="H38" s="584">
        <f t="shared" si="7"/>
        <v>0</v>
      </c>
      <c r="I38" s="584">
        <f t="shared" si="8"/>
        <v>0</v>
      </c>
      <c r="J38" s="628">
        <f t="shared" si="9"/>
        <v>0</v>
      </c>
    </row>
    <row r="39" spans="1:10" x14ac:dyDescent="0.25">
      <c r="A39" s="610"/>
      <c r="B39" s="613"/>
      <c r="C39" s="613"/>
      <c r="D39" s="612"/>
      <c r="E39" s="612"/>
      <c r="F39" s="627">
        <f t="shared" si="5"/>
        <v>1</v>
      </c>
      <c r="G39" s="627">
        <f t="shared" si="6"/>
        <v>0</v>
      </c>
      <c r="H39" s="584">
        <f t="shared" si="7"/>
        <v>0</v>
      </c>
      <c r="I39" s="584">
        <f t="shared" si="8"/>
        <v>0</v>
      </c>
      <c r="J39" s="628">
        <f t="shared" si="9"/>
        <v>0</v>
      </c>
    </row>
    <row r="40" spans="1:10" ht="16.2" thickBot="1" x14ac:dyDescent="0.35">
      <c r="A40" s="1389" t="str">
        <f>"End of List of Assets"</f>
        <v>End of List of Assets</v>
      </c>
      <c r="B40" s="1390"/>
      <c r="C40" s="1391"/>
      <c r="D40" s="1390"/>
      <c r="E40" s="1390"/>
      <c r="F40" s="1390"/>
      <c r="G40" s="1390"/>
      <c r="H40" s="1390"/>
      <c r="I40" s="1390"/>
      <c r="J40" s="1392"/>
    </row>
    <row r="41" spans="1:10" ht="13.8" thickTop="1" x14ac:dyDescent="0.25"/>
  </sheetData>
  <sheetProtection algorithmName="SHA-512" hashValue="JMtk/P0b2gGPg8IfZ0hbQEDaKrAz8AonB7gclpY2ksVaNpIhz8FgzEYr5q5fRcYB77bsSmC12kMfv9aEsvWtYw==" saltValue="pEdiUoNSNXS3zW3AdccK/g==" spinCount="100000" sheet="1" objects="1" scenarios="1" selectLockedCells="1"/>
  <autoFilter ref="A2:J2" xr:uid="{857E65A0-8E06-4B6F-8B83-A7633F28FA34}"/>
  <sortState xmlns:xlrd2="http://schemas.microsoft.com/office/spreadsheetml/2017/richdata2" ref="A4:J39">
    <sortCondition ref="B4:B39"/>
  </sortState>
  <mergeCells count="3">
    <mergeCell ref="A3:D3"/>
    <mergeCell ref="A40:J40"/>
    <mergeCell ref="A1:K1"/>
  </mergeCells>
  <dataValidations count="1">
    <dataValidation type="list" allowBlank="1" showInputMessage="1" showErrorMessage="1" promptTitle="Fund" prompt="Select Fund - leave blank for General Fund" sqref="C4:C39" xr:uid="{DC26FE4E-23DF-47DC-99C1-9A493170DD17}">
      <formula1>FundName</formula1>
    </dataValidation>
  </dataValidations>
  <pageMargins left="0.7" right="0.7" top="0.75" bottom="0.75" header="0.3" footer="0.3"/>
  <pageSetup paperSize="9" orientation="landscape" horizontalDpi="4294967294"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45491-4469-4142-AAD8-A26519928119}">
  <dimension ref="A1:S23"/>
  <sheetViews>
    <sheetView workbookViewId="0">
      <selection activeCell="A5" sqref="A5"/>
    </sheetView>
  </sheetViews>
  <sheetFormatPr defaultRowHeight="13.2" x14ac:dyDescent="0.25"/>
  <cols>
    <col min="1" max="1" width="20.6640625" customWidth="1"/>
    <col min="2" max="2" width="12.109375" customWidth="1"/>
    <col min="3" max="12" width="8.33203125" customWidth="1"/>
    <col min="15" max="15" width="17.44140625" bestFit="1" customWidth="1"/>
    <col min="16" max="16" width="12.33203125" style="566" bestFit="1" customWidth="1"/>
  </cols>
  <sheetData>
    <row r="1" spans="1:19" ht="16.8" thickTop="1" thickBot="1" x14ac:dyDescent="0.3">
      <c r="A1" s="1399" t="str">
        <f>"INVESTMENT ASSETS,   PERIOD "&amp;TEXT(FYSDate,"dd-mmm-yy")&amp;" TO "&amp;TEXT(ReportDate,"dd-mmm-yy")</f>
        <v>INVESTMENT ASSETS,   PERIOD 01-Jan-23 TO 31-Dec-23</v>
      </c>
      <c r="B1" s="1400"/>
      <c r="C1" s="1400"/>
      <c r="D1" s="1400"/>
      <c r="E1" s="1400"/>
      <c r="F1" s="1400"/>
      <c r="G1" s="1400"/>
      <c r="H1" s="1400"/>
      <c r="I1" s="1400"/>
      <c r="J1" s="1400"/>
      <c r="K1" s="1400"/>
      <c r="L1" s="1400"/>
      <c r="M1" s="1401"/>
    </row>
    <row r="2" spans="1:19" ht="14.4" x14ac:dyDescent="0.3">
      <c r="A2" s="567"/>
      <c r="B2" s="568"/>
      <c r="C2" s="1396" t="str">
        <f>"At "&amp;TEXT(FYSDate,"dd-mmm-yy")</f>
        <v>At 01-Jan-23</v>
      </c>
      <c r="D2" s="1397"/>
      <c r="E2" s="1398"/>
      <c r="F2" s="1396" t="s">
        <v>123</v>
      </c>
      <c r="G2" s="1397"/>
      <c r="H2" s="1396" t="s">
        <v>116</v>
      </c>
      <c r="I2" s="1397"/>
      <c r="J2" s="1396" t="str">
        <f>"At "&amp;TEXT(ReportDate,"dd-mmm-yy")</f>
        <v>At 31-Dec-23</v>
      </c>
      <c r="K2" s="1397"/>
      <c r="L2" s="1397"/>
      <c r="M2" s="1402"/>
    </row>
    <row r="3" spans="1:19" ht="36.75" customHeight="1" thickBot="1" x14ac:dyDescent="0.3">
      <c r="A3" s="569" t="s">
        <v>117</v>
      </c>
      <c r="B3" s="570" t="s">
        <v>74</v>
      </c>
      <c r="C3" s="571" t="s">
        <v>118</v>
      </c>
      <c r="D3" s="572" t="s">
        <v>126</v>
      </c>
      <c r="E3" s="573" t="s">
        <v>119</v>
      </c>
      <c r="F3" s="574" t="s">
        <v>124</v>
      </c>
      <c r="G3" s="572" t="s">
        <v>125</v>
      </c>
      <c r="H3" s="574" t="s">
        <v>120</v>
      </c>
      <c r="I3" s="572" t="s">
        <v>121</v>
      </c>
      <c r="J3" s="574" t="s">
        <v>118</v>
      </c>
      <c r="K3" s="572" t="s">
        <v>127</v>
      </c>
      <c r="L3" s="572" t="s">
        <v>119</v>
      </c>
      <c r="M3" s="575" t="s">
        <v>218</v>
      </c>
    </row>
    <row r="4" spans="1:19" ht="14.4" x14ac:dyDescent="0.25">
      <c r="A4" s="576" t="s">
        <v>122</v>
      </c>
      <c r="B4" s="577"/>
      <c r="C4" s="578"/>
      <c r="D4" s="579"/>
      <c r="E4" s="580"/>
      <c r="F4" s="578"/>
      <c r="G4" s="579"/>
      <c r="H4" s="578"/>
      <c r="I4" s="579"/>
      <c r="J4" s="578"/>
      <c r="K4" s="579"/>
      <c r="L4" s="579"/>
      <c r="M4" s="581"/>
    </row>
    <row r="5" spans="1:19" x14ac:dyDescent="0.25">
      <c r="A5" s="553"/>
      <c r="B5" s="554"/>
      <c r="C5" s="555">
        <v>0</v>
      </c>
      <c r="D5" s="556">
        <v>0</v>
      </c>
      <c r="E5" s="582">
        <f t="shared" ref="E5:E7" si="0">C5*D5</f>
        <v>0</v>
      </c>
      <c r="F5" s="555">
        <v>0</v>
      </c>
      <c r="G5" s="557">
        <v>0</v>
      </c>
      <c r="H5" s="555">
        <v>0</v>
      </c>
      <c r="I5" s="557">
        <v>0</v>
      </c>
      <c r="J5" s="583">
        <f t="shared" ref="J5:J7" si="1">C5+F5-H5</f>
        <v>0</v>
      </c>
      <c r="K5" s="558">
        <v>0</v>
      </c>
      <c r="L5" s="584">
        <f t="shared" ref="L5:L7" si="2">K5*J5</f>
        <v>0</v>
      </c>
      <c r="M5" s="585">
        <f>L5-(E5+G5-I5)</f>
        <v>0</v>
      </c>
      <c r="Q5" s="566"/>
      <c r="R5" s="566"/>
      <c r="S5" s="566"/>
    </row>
    <row r="6" spans="1:19" x14ac:dyDescent="0.25">
      <c r="A6" s="553"/>
      <c r="B6" s="554"/>
      <c r="C6" s="555">
        <v>0</v>
      </c>
      <c r="D6" s="556">
        <v>0</v>
      </c>
      <c r="E6" s="582">
        <f t="shared" si="0"/>
        <v>0</v>
      </c>
      <c r="F6" s="555">
        <v>0</v>
      </c>
      <c r="G6" s="557">
        <v>0</v>
      </c>
      <c r="H6" s="555">
        <v>0</v>
      </c>
      <c r="I6" s="557">
        <v>0</v>
      </c>
      <c r="J6" s="583">
        <f t="shared" si="1"/>
        <v>0</v>
      </c>
      <c r="K6" s="558">
        <v>0</v>
      </c>
      <c r="L6" s="584">
        <f t="shared" si="2"/>
        <v>0</v>
      </c>
      <c r="M6" s="585">
        <f t="shared" ref="M6:M7" si="3">L6-(E6+G6-I6)</f>
        <v>0</v>
      </c>
      <c r="O6" s="586"/>
      <c r="Q6" s="566"/>
      <c r="R6" s="566"/>
      <c r="S6" s="566"/>
    </row>
    <row r="7" spans="1:19" x14ac:dyDescent="0.25">
      <c r="A7" s="553"/>
      <c r="B7" s="554"/>
      <c r="C7" s="555">
        <v>0</v>
      </c>
      <c r="D7" s="556">
        <v>0</v>
      </c>
      <c r="E7" s="582">
        <f t="shared" si="0"/>
        <v>0</v>
      </c>
      <c r="F7" s="555">
        <v>0</v>
      </c>
      <c r="G7" s="557">
        <v>0</v>
      </c>
      <c r="H7" s="555">
        <v>0</v>
      </c>
      <c r="I7" s="557">
        <v>0</v>
      </c>
      <c r="J7" s="583">
        <f t="shared" si="1"/>
        <v>0</v>
      </c>
      <c r="K7" s="558">
        <v>0</v>
      </c>
      <c r="L7" s="584">
        <f t="shared" si="2"/>
        <v>0</v>
      </c>
      <c r="M7" s="585">
        <f t="shared" si="3"/>
        <v>0</v>
      </c>
      <c r="Q7" s="566"/>
      <c r="R7" s="566"/>
      <c r="S7" s="566"/>
    </row>
    <row r="8" spans="1:19" x14ac:dyDescent="0.25">
      <c r="A8" s="553"/>
      <c r="B8" s="554"/>
      <c r="C8" s="555">
        <v>0</v>
      </c>
      <c r="D8" s="556">
        <v>0</v>
      </c>
      <c r="E8" s="582">
        <f t="shared" ref="E8:E14" si="4">C8*D8</f>
        <v>0</v>
      </c>
      <c r="F8" s="555">
        <v>0</v>
      </c>
      <c r="G8" s="557">
        <v>0</v>
      </c>
      <c r="H8" s="555">
        <v>0</v>
      </c>
      <c r="I8" s="557">
        <v>0</v>
      </c>
      <c r="J8" s="583">
        <f t="shared" ref="J8:J14" si="5">C8+F8-H8</f>
        <v>0</v>
      </c>
      <c r="K8" s="558">
        <v>0</v>
      </c>
      <c r="L8" s="584">
        <f t="shared" ref="L8:L14" si="6">K8*J8</f>
        <v>0</v>
      </c>
      <c r="M8" s="585">
        <f t="shared" ref="M8:M14" si="7">L8-(E8+G8-I8)</f>
        <v>0</v>
      </c>
    </row>
    <row r="9" spans="1:19" x14ac:dyDescent="0.25">
      <c r="A9" s="553"/>
      <c r="B9" s="554"/>
      <c r="C9" s="555">
        <v>0</v>
      </c>
      <c r="D9" s="556">
        <v>0</v>
      </c>
      <c r="E9" s="582">
        <f t="shared" si="4"/>
        <v>0</v>
      </c>
      <c r="F9" s="555">
        <v>0</v>
      </c>
      <c r="G9" s="557">
        <v>0</v>
      </c>
      <c r="H9" s="555">
        <v>0</v>
      </c>
      <c r="I9" s="557">
        <v>0</v>
      </c>
      <c r="J9" s="583">
        <f t="shared" si="5"/>
        <v>0</v>
      </c>
      <c r="K9" s="558">
        <v>0</v>
      </c>
      <c r="L9" s="584">
        <f t="shared" si="6"/>
        <v>0</v>
      </c>
      <c r="M9" s="585">
        <f t="shared" si="7"/>
        <v>0</v>
      </c>
    </row>
    <row r="10" spans="1:19" x14ac:dyDescent="0.25">
      <c r="A10" s="553"/>
      <c r="B10" s="554"/>
      <c r="C10" s="555">
        <v>0</v>
      </c>
      <c r="D10" s="556">
        <v>0</v>
      </c>
      <c r="E10" s="582">
        <f t="shared" si="4"/>
        <v>0</v>
      </c>
      <c r="F10" s="555">
        <v>0</v>
      </c>
      <c r="G10" s="557">
        <v>0</v>
      </c>
      <c r="H10" s="555">
        <v>0</v>
      </c>
      <c r="I10" s="557">
        <v>0</v>
      </c>
      <c r="J10" s="583">
        <f t="shared" si="5"/>
        <v>0</v>
      </c>
      <c r="K10" s="558">
        <v>0</v>
      </c>
      <c r="L10" s="584">
        <f t="shared" si="6"/>
        <v>0</v>
      </c>
      <c r="M10" s="585">
        <f t="shared" si="7"/>
        <v>0</v>
      </c>
      <c r="O10" s="587"/>
    </row>
    <row r="11" spans="1:19" x14ac:dyDescent="0.25">
      <c r="A11" s="553"/>
      <c r="B11" s="554"/>
      <c r="C11" s="555">
        <v>0</v>
      </c>
      <c r="D11" s="556">
        <v>0</v>
      </c>
      <c r="E11" s="582">
        <f t="shared" si="4"/>
        <v>0</v>
      </c>
      <c r="F11" s="555">
        <v>0</v>
      </c>
      <c r="G11" s="557">
        <v>0</v>
      </c>
      <c r="H11" s="555">
        <v>0</v>
      </c>
      <c r="I11" s="557">
        <v>0</v>
      </c>
      <c r="J11" s="583">
        <f t="shared" si="5"/>
        <v>0</v>
      </c>
      <c r="K11" s="558">
        <v>0</v>
      </c>
      <c r="L11" s="584">
        <f t="shared" si="6"/>
        <v>0</v>
      </c>
      <c r="M11" s="585">
        <f t="shared" si="7"/>
        <v>0</v>
      </c>
    </row>
    <row r="12" spans="1:19" x14ac:dyDescent="0.25">
      <c r="A12" s="553"/>
      <c r="B12" s="554"/>
      <c r="C12" s="555">
        <v>0</v>
      </c>
      <c r="D12" s="556">
        <v>0</v>
      </c>
      <c r="E12" s="582">
        <f t="shared" si="4"/>
        <v>0</v>
      </c>
      <c r="F12" s="555">
        <v>0</v>
      </c>
      <c r="G12" s="557">
        <v>0</v>
      </c>
      <c r="H12" s="555">
        <v>0</v>
      </c>
      <c r="I12" s="557">
        <v>0</v>
      </c>
      <c r="J12" s="583">
        <f t="shared" si="5"/>
        <v>0</v>
      </c>
      <c r="K12" s="558">
        <v>0</v>
      </c>
      <c r="L12" s="584">
        <f t="shared" si="6"/>
        <v>0</v>
      </c>
      <c r="M12" s="585">
        <f t="shared" si="7"/>
        <v>0</v>
      </c>
    </row>
    <row r="13" spans="1:19" x14ac:dyDescent="0.25">
      <c r="A13" s="553"/>
      <c r="B13" s="554"/>
      <c r="C13" s="555">
        <v>0</v>
      </c>
      <c r="D13" s="556">
        <v>0</v>
      </c>
      <c r="E13" s="582">
        <f t="shared" si="4"/>
        <v>0</v>
      </c>
      <c r="F13" s="555">
        <v>0</v>
      </c>
      <c r="G13" s="557">
        <v>0</v>
      </c>
      <c r="H13" s="555">
        <v>0</v>
      </c>
      <c r="I13" s="557">
        <v>0</v>
      </c>
      <c r="J13" s="583">
        <f t="shared" si="5"/>
        <v>0</v>
      </c>
      <c r="K13" s="558">
        <v>0</v>
      </c>
      <c r="L13" s="584">
        <f t="shared" si="6"/>
        <v>0</v>
      </c>
      <c r="M13" s="585">
        <f t="shared" si="7"/>
        <v>0</v>
      </c>
    </row>
    <row r="14" spans="1:19" ht="13.8" thickBot="1" x14ac:dyDescent="0.3">
      <c r="A14" s="559"/>
      <c r="B14" s="560"/>
      <c r="C14" s="561">
        <v>0</v>
      </c>
      <c r="D14" s="562">
        <v>0</v>
      </c>
      <c r="E14" s="588">
        <f t="shared" si="4"/>
        <v>0</v>
      </c>
      <c r="F14" s="561">
        <v>0</v>
      </c>
      <c r="G14" s="563">
        <v>0</v>
      </c>
      <c r="H14" s="561">
        <v>0</v>
      </c>
      <c r="I14" s="563">
        <v>0</v>
      </c>
      <c r="J14" s="589">
        <f t="shared" si="5"/>
        <v>0</v>
      </c>
      <c r="K14" s="564">
        <v>0</v>
      </c>
      <c r="L14" s="590">
        <f t="shared" si="6"/>
        <v>0</v>
      </c>
      <c r="M14" s="591">
        <f t="shared" si="7"/>
        <v>0</v>
      </c>
    </row>
    <row r="15" spans="1:19" ht="15" thickBot="1" x14ac:dyDescent="0.3">
      <c r="A15" s="592" t="s">
        <v>132</v>
      </c>
      <c r="B15" s="609"/>
      <c r="C15" s="593"/>
      <c r="D15" s="594"/>
      <c r="E15" s="606">
        <f>SUBTOTAL(9,E5:E14)</f>
        <v>0</v>
      </c>
      <c r="F15" s="593"/>
      <c r="G15" s="607">
        <f>SUBTOTAL(9,G5:G14)</f>
        <v>0</v>
      </c>
      <c r="H15" s="593"/>
      <c r="I15" s="607">
        <f>SUBTOTAL(9,I5:I14)</f>
        <v>0</v>
      </c>
      <c r="J15" s="593"/>
      <c r="K15" s="594"/>
      <c r="L15" s="607">
        <f>SUBTOTAL(9,L5:L14)</f>
        <v>0</v>
      </c>
      <c r="M15" s="608">
        <f>SUBTOTAL(9,M5:M14)</f>
        <v>0</v>
      </c>
      <c r="O15" s="566"/>
    </row>
    <row r="16" spans="1:19" ht="13.8" thickTop="1" x14ac:dyDescent="0.25">
      <c r="A16" s="595"/>
      <c r="B16" s="595"/>
      <c r="C16" s="595"/>
      <c r="D16" s="595"/>
      <c r="E16" s="595"/>
      <c r="F16" s="595"/>
      <c r="G16" s="595"/>
      <c r="H16" s="595"/>
      <c r="I16" s="595"/>
      <c r="J16" s="595"/>
      <c r="K16" s="595"/>
      <c r="L16" s="595"/>
      <c r="M16" s="595"/>
      <c r="O16" s="596"/>
    </row>
    <row r="17" spans="1:16" x14ac:dyDescent="0.25">
      <c r="A17" s="595"/>
      <c r="B17" s="595"/>
      <c r="C17" s="597" t="s">
        <v>131</v>
      </c>
      <c r="D17" s="565">
        <v>0</v>
      </c>
      <c r="E17" s="595"/>
      <c r="F17" s="595"/>
      <c r="G17" s="595"/>
      <c r="H17" s="595"/>
      <c r="I17" s="595"/>
      <c r="J17" s="595"/>
      <c r="K17" s="595"/>
      <c r="L17" s="595"/>
      <c r="M17" s="595"/>
    </row>
    <row r="18" spans="1:16" x14ac:dyDescent="0.25">
      <c r="A18" s="595"/>
      <c r="B18" s="595"/>
      <c r="C18" s="597" t="s">
        <v>128</v>
      </c>
      <c r="D18" s="565">
        <v>0</v>
      </c>
      <c r="E18" s="595"/>
      <c r="F18" s="595"/>
      <c r="G18" s="595"/>
      <c r="H18" s="595"/>
      <c r="I18" s="595"/>
      <c r="J18" s="595"/>
      <c r="K18" s="595"/>
      <c r="L18" s="595"/>
      <c r="M18" s="595"/>
    </row>
    <row r="19" spans="1:16" x14ac:dyDescent="0.25">
      <c r="A19" s="595"/>
      <c r="B19" s="595"/>
      <c r="C19" s="597" t="s">
        <v>129</v>
      </c>
      <c r="D19" s="598">
        <f>I15</f>
        <v>0</v>
      </c>
      <c r="E19" s="595"/>
      <c r="F19" s="595"/>
      <c r="G19" s="595"/>
      <c r="H19" s="595"/>
      <c r="I19" s="595"/>
      <c r="J19" s="595"/>
      <c r="K19" s="595"/>
      <c r="L19" s="595"/>
      <c r="M19" s="595"/>
      <c r="O19" s="599"/>
    </row>
    <row r="20" spans="1:16" x14ac:dyDescent="0.25">
      <c r="A20" s="595"/>
      <c r="B20" s="595"/>
      <c r="C20" s="597" t="s">
        <v>130</v>
      </c>
      <c r="D20" s="598">
        <f>-G15</f>
        <v>0</v>
      </c>
      <c r="E20" s="595"/>
      <c r="F20" s="595"/>
      <c r="G20" s="595"/>
      <c r="H20" s="595"/>
      <c r="I20" s="595"/>
      <c r="J20" s="595"/>
      <c r="K20" s="595"/>
      <c r="L20" s="595"/>
      <c r="M20" s="595"/>
      <c r="O20" s="566"/>
    </row>
    <row r="21" spans="1:16" s="603" customFormat="1" ht="21" customHeight="1" thickBot="1" x14ac:dyDescent="0.3">
      <c r="A21" s="600"/>
      <c r="B21" s="600"/>
      <c r="C21" s="601" t="s">
        <v>133</v>
      </c>
      <c r="D21" s="602">
        <f>SUM(D17:D20)</f>
        <v>0</v>
      </c>
      <c r="E21" s="600"/>
      <c r="F21" s="600"/>
      <c r="G21" s="600"/>
      <c r="H21" s="600"/>
      <c r="I21" s="600"/>
      <c r="J21" s="600"/>
      <c r="K21" s="600"/>
      <c r="L21" s="600"/>
      <c r="M21" s="600"/>
      <c r="P21" s="604"/>
    </row>
    <row r="22" spans="1:16" ht="13.8" thickTop="1" x14ac:dyDescent="0.25"/>
    <row r="23" spans="1:16" x14ac:dyDescent="0.25">
      <c r="H23" s="605"/>
    </row>
  </sheetData>
  <sheetProtection algorithmName="SHA-512" hashValue="G6+DXgZ1fM7wLe3G8Usgf8lQhqzVimVyNd7Z2sqU1eojQeRBM4/nklr0q8EFpaM6pjSWvaa3ibwpqCV0gcMXPg==" saltValue="xMH9ePwSdVUoe2mqHDKiSQ==" spinCount="100000" sheet="1" selectLockedCells="1" sort="0" autoFilter="0" pivotTables="0"/>
  <mergeCells count="5">
    <mergeCell ref="C2:E2"/>
    <mergeCell ref="H2:I2"/>
    <mergeCell ref="F2:G2"/>
    <mergeCell ref="A1:M1"/>
    <mergeCell ref="J2:M2"/>
  </mergeCells>
  <pageMargins left="0.7" right="0.7" top="0.75" bottom="0.75" header="0.3" footer="0.3"/>
  <pageSetup paperSize="9" orientation="portrait" horizontalDpi="4294967294"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Fund" prompt="Select fund from list._x000a_Leave blank for General &amp; Discretionary Funds" xr:uid="{69EB1F1F-7583-4541-9DB2-DF9AFE245DE4}">
          <x14:formula1>
            <xm:f>Funds!$A$43:$A$51</xm:f>
          </x14:formula1>
          <xm:sqref>B5:B14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C8E6-AE66-493C-97E7-183FCE3BA67D}">
  <dimension ref="A1:AD208"/>
  <sheetViews>
    <sheetView zoomScale="70" zoomScaleNormal="70" workbookViewId="0">
      <selection activeCell="A3" sqref="A3"/>
    </sheetView>
  </sheetViews>
  <sheetFormatPr defaultColWidth="9.6640625" defaultRowHeight="13.2" x14ac:dyDescent="0.25"/>
  <cols>
    <col min="1" max="1" width="12.6640625" style="129" customWidth="1"/>
    <col min="2" max="2" width="10.6640625" style="130" customWidth="1"/>
    <col min="3" max="3" width="21.77734375" style="7" customWidth="1"/>
    <col min="4" max="4" width="15.44140625" style="7" customWidth="1"/>
    <col min="5" max="5" width="20.33203125" style="7" customWidth="1"/>
    <col min="6" max="6" width="27.6640625" style="7" customWidth="1"/>
    <col min="7" max="7" width="5.6640625" style="7" customWidth="1"/>
    <col min="8" max="9" width="10.6640625" style="7" customWidth="1"/>
    <col min="10" max="12" width="12.21875" style="7" customWidth="1"/>
    <col min="13" max="13" width="1.6640625" style="7" customWidth="1"/>
    <col min="14" max="14" width="18.77734375" style="7" customWidth="1"/>
    <col min="15" max="20" width="10.33203125" style="130" customWidth="1"/>
    <col min="21" max="22" width="10.33203125" style="7" customWidth="1"/>
    <col min="23" max="23" width="3.5546875" style="7" customWidth="1"/>
    <col min="24" max="24" width="15.33203125" style="7" customWidth="1"/>
    <col min="25" max="30" width="9.6640625" style="7"/>
    <col min="31" max="31" width="2" style="7" customWidth="1"/>
    <col min="32" max="16384" width="9.6640625" style="7"/>
  </cols>
  <sheetData>
    <row r="1" spans="1:30" s="87" customFormat="1" ht="27.75" customHeight="1" thickTop="1" thickBot="1" x14ac:dyDescent="0.3">
      <c r="A1" s="1414" t="str">
        <f>CharityName</f>
        <v>Name of Charity</v>
      </c>
      <c r="B1" s="1415"/>
      <c r="C1" s="1415"/>
      <c r="D1" s="1415"/>
      <c r="E1" s="1415"/>
      <c r="F1" s="522"/>
      <c r="G1" s="523" t="s">
        <v>291</v>
      </c>
      <c r="H1" s="1416">
        <f>FYEDate</f>
        <v>45291</v>
      </c>
      <c r="I1" s="1417"/>
      <c r="J1" s="524" t="s">
        <v>292</v>
      </c>
      <c r="K1" s="524" t="s">
        <v>293</v>
      </c>
      <c r="L1" s="525" t="s">
        <v>294</v>
      </c>
      <c r="M1" s="526"/>
      <c r="N1" s="1418"/>
      <c r="O1" s="1419"/>
      <c r="P1" s="1420" t="s">
        <v>295</v>
      </c>
      <c r="Q1" s="1421"/>
      <c r="R1" s="1422"/>
      <c r="S1" s="1419"/>
      <c r="T1" s="1421" t="s">
        <v>296</v>
      </c>
      <c r="U1" s="1422"/>
      <c r="V1" s="1423"/>
      <c r="W1" s="7"/>
      <c r="X1" s="527" t="s">
        <v>18</v>
      </c>
      <c r="Y1" s="528"/>
      <c r="Z1" s="1403" t="s">
        <v>143</v>
      </c>
      <c r="AA1" s="1403"/>
      <c r="AB1" s="1403"/>
      <c r="AC1" s="1403"/>
      <c r="AD1" s="1403"/>
    </row>
    <row r="2" spans="1:30" s="99" customFormat="1" ht="13.8" thickBot="1" x14ac:dyDescent="0.3">
      <c r="A2" s="529" t="s">
        <v>22</v>
      </c>
      <c r="B2" s="530" t="s">
        <v>23</v>
      </c>
      <c r="C2" s="531" t="s">
        <v>24</v>
      </c>
      <c r="D2" s="531" t="s">
        <v>74</v>
      </c>
      <c r="E2" s="531" t="s">
        <v>297</v>
      </c>
      <c r="F2" s="531" t="s">
        <v>298</v>
      </c>
      <c r="G2" s="530" t="s">
        <v>300</v>
      </c>
      <c r="H2" s="532" t="s">
        <v>299</v>
      </c>
      <c r="I2" s="533" t="s">
        <v>296</v>
      </c>
      <c r="J2" s="139">
        <f>SUM(T3:T28)</f>
        <v>0</v>
      </c>
      <c r="K2" s="139">
        <f t="shared" ref="K2:L2" si="0">SUM(U3:U28)</f>
        <v>0</v>
      </c>
      <c r="L2" s="140">
        <f t="shared" si="0"/>
        <v>0</v>
      </c>
      <c r="N2" s="534" t="s">
        <v>297</v>
      </c>
      <c r="O2" s="535" t="s">
        <v>299</v>
      </c>
      <c r="P2" s="536" t="s">
        <v>301</v>
      </c>
      <c r="Q2" s="535" t="s">
        <v>302</v>
      </c>
      <c r="R2" s="535" t="s">
        <v>303</v>
      </c>
      <c r="S2" s="537" t="s">
        <v>304</v>
      </c>
      <c r="T2" s="535" t="s">
        <v>301</v>
      </c>
      <c r="U2" s="535" t="s">
        <v>305</v>
      </c>
      <c r="V2" s="538" t="s">
        <v>304</v>
      </c>
      <c r="W2" s="7"/>
      <c r="X2" s="1404" t="s">
        <v>144</v>
      </c>
      <c r="Y2" s="1405"/>
      <c r="Z2" s="1405"/>
      <c r="AA2" s="1405"/>
      <c r="AB2" s="1405"/>
      <c r="AC2" s="1405"/>
      <c r="AD2" s="1406"/>
    </row>
    <row r="3" spans="1:30" s="109" customFormat="1" ht="13.5" customHeight="1" thickTop="1" x14ac:dyDescent="0.25">
      <c r="A3" s="77"/>
      <c r="B3" s="10"/>
      <c r="C3" s="12"/>
      <c r="D3" s="12"/>
      <c r="E3" s="12"/>
      <c r="F3" s="12"/>
      <c r="G3" s="78"/>
      <c r="H3" s="539" t="str">
        <f t="shared" ref="H3:H22" si="1">IF(E3="","",VLOOKUP(E3,StocksInventory,2,))</f>
        <v/>
      </c>
      <c r="I3" s="540" t="str">
        <f t="shared" ref="I3:I67" si="2">IF(E3="","",H3*G3)</f>
        <v/>
      </c>
      <c r="J3" s="1407" t="s">
        <v>306</v>
      </c>
      <c r="K3" s="107" t="s">
        <v>302</v>
      </c>
      <c r="L3" s="108">
        <f>SUMIF(I3:I206,"&gt;0")</f>
        <v>0</v>
      </c>
      <c r="N3" s="79"/>
      <c r="O3" s="80"/>
      <c r="P3" s="81"/>
      <c r="Q3" s="541" t="str">
        <f t="shared" ref="Q3:Q28" si="3">IF(N3="","",SUMIFS(StocksQty,StocksItem,N3,StocksQty,"&gt;0"))</f>
        <v/>
      </c>
      <c r="R3" s="542" t="str">
        <f t="shared" ref="R3:R28" si="4">IF(N3="","",SUMIFS(StocksQty,StocksItem,N3,StocksQty,"&lt;0"))</f>
        <v/>
      </c>
      <c r="S3" s="543" t="str">
        <f>IF(N3="","",SUM(P3:R3))</f>
        <v/>
      </c>
      <c r="T3" s="544" t="str">
        <f>IF($N3="","",$O3*P3)</f>
        <v/>
      </c>
      <c r="U3" s="544" t="str">
        <f>IF($N3="","",$O3*(Q3+R3))</f>
        <v/>
      </c>
      <c r="V3" s="545" t="str">
        <f t="shared" ref="V3:V28" si="5">IF($N3="","",$O3*S3)</f>
        <v/>
      </c>
      <c r="W3" s="7"/>
      <c r="X3" s="1409" t="s">
        <v>145</v>
      </c>
      <c r="Y3" s="1292"/>
      <c r="Z3" s="1292"/>
      <c r="AA3" s="1292"/>
      <c r="AB3" s="1292"/>
      <c r="AC3" s="1292"/>
      <c r="AD3" s="1410"/>
    </row>
    <row r="4" spans="1:30" ht="13.8" thickBot="1" x14ac:dyDescent="0.3">
      <c r="A4" s="77"/>
      <c r="B4" s="10"/>
      <c r="C4" s="12"/>
      <c r="D4" s="12"/>
      <c r="E4" s="12"/>
      <c r="F4" s="12"/>
      <c r="G4" s="78"/>
      <c r="H4" s="539" t="str">
        <f t="shared" si="1"/>
        <v/>
      </c>
      <c r="I4" s="540" t="str">
        <f t="shared" si="2"/>
        <v/>
      </c>
      <c r="J4" s="1408"/>
      <c r="K4" s="546" t="s">
        <v>303</v>
      </c>
      <c r="L4" s="140">
        <f>SUMIF(I3:I206,"&lt;0")</f>
        <v>0</v>
      </c>
      <c r="N4" s="79"/>
      <c r="O4" s="80"/>
      <c r="P4" s="81"/>
      <c r="Q4" s="541" t="str">
        <f t="shared" si="3"/>
        <v/>
      </c>
      <c r="R4" s="542" t="str">
        <f t="shared" si="4"/>
        <v/>
      </c>
      <c r="S4" s="543" t="str">
        <f t="shared" ref="S4:S28" si="6">IF(N4="","",SUM(P4:R4))</f>
        <v/>
      </c>
      <c r="T4" s="544" t="str">
        <f t="shared" ref="T4:T28" si="7">IF($N4="","",$O4*P4)</f>
        <v/>
      </c>
      <c r="U4" s="544" t="str">
        <f t="shared" ref="U4:U28" si="8">IF($N4="","",$O4*(Q4+R4))</f>
        <v/>
      </c>
      <c r="V4" s="545" t="str">
        <f t="shared" si="5"/>
        <v/>
      </c>
      <c r="X4" s="1409"/>
      <c r="Y4" s="1292"/>
      <c r="Z4" s="1292"/>
      <c r="AA4" s="1292"/>
      <c r="AB4" s="1292"/>
      <c r="AC4" s="1292"/>
      <c r="AD4" s="1410"/>
    </row>
    <row r="5" spans="1:30" ht="13.95" customHeight="1" thickTop="1" thickBot="1" x14ac:dyDescent="0.3">
      <c r="A5" s="77"/>
      <c r="B5" s="10"/>
      <c r="C5" s="12"/>
      <c r="D5" s="12"/>
      <c r="E5" s="12"/>
      <c r="F5" s="12"/>
      <c r="G5" s="78"/>
      <c r="H5" s="539" t="str">
        <f t="shared" si="1"/>
        <v/>
      </c>
      <c r="I5" s="540" t="str">
        <f t="shared" si="2"/>
        <v/>
      </c>
      <c r="J5" s="113"/>
      <c r="N5" s="79"/>
      <c r="O5" s="80"/>
      <c r="P5" s="81"/>
      <c r="Q5" s="541" t="str">
        <f t="shared" si="3"/>
        <v/>
      </c>
      <c r="R5" s="542" t="str">
        <f t="shared" si="4"/>
        <v/>
      </c>
      <c r="S5" s="543" t="str">
        <f t="shared" si="6"/>
        <v/>
      </c>
      <c r="T5" s="544" t="str">
        <f t="shared" si="7"/>
        <v/>
      </c>
      <c r="U5" s="544" t="str">
        <f t="shared" si="8"/>
        <v/>
      </c>
      <c r="V5" s="545" t="str">
        <f t="shared" si="5"/>
        <v/>
      </c>
      <c r="X5" s="1411"/>
      <c r="Y5" s="1412"/>
      <c r="Z5" s="1412"/>
      <c r="AA5" s="1412"/>
      <c r="AB5" s="1412"/>
      <c r="AC5" s="1412"/>
      <c r="AD5" s="1413"/>
    </row>
    <row r="6" spans="1:30" ht="13.95" customHeight="1" x14ac:dyDescent="0.25">
      <c r="A6" s="77"/>
      <c r="B6" s="10"/>
      <c r="C6" s="12"/>
      <c r="D6" s="12"/>
      <c r="E6" s="12"/>
      <c r="F6" s="12"/>
      <c r="G6" s="78"/>
      <c r="H6" s="539" t="str">
        <f t="shared" si="1"/>
        <v/>
      </c>
      <c r="I6" s="540" t="str">
        <f t="shared" si="2"/>
        <v/>
      </c>
      <c r="J6" s="113"/>
      <c r="N6" s="79"/>
      <c r="O6" s="80"/>
      <c r="P6" s="81"/>
      <c r="Q6" s="541" t="str">
        <f t="shared" si="3"/>
        <v/>
      </c>
      <c r="R6" s="542" t="str">
        <f t="shared" si="4"/>
        <v/>
      </c>
      <c r="S6" s="543" t="str">
        <f t="shared" si="6"/>
        <v/>
      </c>
      <c r="T6" s="544" t="str">
        <f t="shared" si="7"/>
        <v/>
      </c>
      <c r="U6" s="544" t="str">
        <f t="shared" si="8"/>
        <v/>
      </c>
      <c r="V6" s="545" t="str">
        <f t="shared" si="5"/>
        <v/>
      </c>
    </row>
    <row r="7" spans="1:30" ht="13.95" customHeight="1" x14ac:dyDescent="0.25">
      <c r="A7" s="77"/>
      <c r="B7" s="10"/>
      <c r="C7" s="12"/>
      <c r="D7" s="12"/>
      <c r="E7" s="12"/>
      <c r="F7" s="12"/>
      <c r="G7" s="78"/>
      <c r="H7" s="539" t="str">
        <f t="shared" si="1"/>
        <v/>
      </c>
      <c r="I7" s="540" t="str">
        <f t="shared" si="2"/>
        <v/>
      </c>
      <c r="J7" s="113"/>
      <c r="N7" s="79"/>
      <c r="O7" s="80"/>
      <c r="P7" s="81"/>
      <c r="Q7" s="541" t="str">
        <f t="shared" si="3"/>
        <v/>
      </c>
      <c r="R7" s="542" t="str">
        <f t="shared" si="4"/>
        <v/>
      </c>
      <c r="S7" s="543" t="str">
        <f t="shared" si="6"/>
        <v/>
      </c>
      <c r="T7" s="544" t="str">
        <f t="shared" si="7"/>
        <v/>
      </c>
      <c r="U7" s="544" t="str">
        <f t="shared" si="8"/>
        <v/>
      </c>
      <c r="V7" s="545" t="str">
        <f t="shared" si="5"/>
        <v/>
      </c>
    </row>
    <row r="8" spans="1:30" ht="13.95" customHeight="1" x14ac:dyDescent="0.25">
      <c r="A8" s="77"/>
      <c r="B8" s="10"/>
      <c r="C8" s="12"/>
      <c r="D8" s="12"/>
      <c r="E8" s="12"/>
      <c r="F8" s="12"/>
      <c r="G8" s="78"/>
      <c r="H8" s="539" t="str">
        <f t="shared" si="1"/>
        <v/>
      </c>
      <c r="I8" s="540" t="str">
        <f t="shared" si="2"/>
        <v/>
      </c>
      <c r="J8" s="113"/>
      <c r="N8" s="79"/>
      <c r="O8" s="80"/>
      <c r="P8" s="81"/>
      <c r="Q8" s="541" t="str">
        <f t="shared" si="3"/>
        <v/>
      </c>
      <c r="R8" s="542" t="str">
        <f t="shared" si="4"/>
        <v/>
      </c>
      <c r="S8" s="543" t="str">
        <f t="shared" si="6"/>
        <v/>
      </c>
      <c r="T8" s="544" t="str">
        <f t="shared" si="7"/>
        <v/>
      </c>
      <c r="U8" s="544" t="str">
        <f t="shared" si="8"/>
        <v/>
      </c>
      <c r="V8" s="545" t="str">
        <f t="shared" si="5"/>
        <v/>
      </c>
    </row>
    <row r="9" spans="1:30" ht="13.95" customHeight="1" x14ac:dyDescent="0.25">
      <c r="A9" s="77"/>
      <c r="B9" s="10"/>
      <c r="C9" s="12"/>
      <c r="D9" s="12"/>
      <c r="E9" s="12"/>
      <c r="F9" s="12"/>
      <c r="G9" s="78"/>
      <c r="H9" s="539" t="str">
        <f t="shared" si="1"/>
        <v/>
      </c>
      <c r="I9" s="540" t="str">
        <f t="shared" si="2"/>
        <v/>
      </c>
      <c r="J9" s="113"/>
      <c r="N9" s="79"/>
      <c r="O9" s="80"/>
      <c r="P9" s="81"/>
      <c r="Q9" s="541" t="str">
        <f t="shared" si="3"/>
        <v/>
      </c>
      <c r="R9" s="542" t="str">
        <f t="shared" si="4"/>
        <v/>
      </c>
      <c r="S9" s="543" t="str">
        <f t="shared" si="6"/>
        <v/>
      </c>
      <c r="T9" s="544" t="str">
        <f t="shared" si="7"/>
        <v/>
      </c>
      <c r="U9" s="544" t="str">
        <f t="shared" si="8"/>
        <v/>
      </c>
      <c r="V9" s="545" t="str">
        <f t="shared" si="5"/>
        <v/>
      </c>
    </row>
    <row r="10" spans="1:30" ht="13.95" customHeight="1" x14ac:dyDescent="0.25">
      <c r="A10" s="77"/>
      <c r="B10" s="10"/>
      <c r="C10" s="12"/>
      <c r="D10" s="12"/>
      <c r="E10" s="12"/>
      <c r="F10" s="12"/>
      <c r="G10" s="78"/>
      <c r="H10" s="539" t="str">
        <f t="shared" si="1"/>
        <v/>
      </c>
      <c r="I10" s="540" t="str">
        <f t="shared" si="2"/>
        <v/>
      </c>
      <c r="J10" s="113"/>
      <c r="N10" s="79"/>
      <c r="O10" s="80"/>
      <c r="P10" s="81"/>
      <c r="Q10" s="541" t="str">
        <f t="shared" si="3"/>
        <v/>
      </c>
      <c r="R10" s="542" t="str">
        <f t="shared" si="4"/>
        <v/>
      </c>
      <c r="S10" s="543" t="str">
        <f t="shared" si="6"/>
        <v/>
      </c>
      <c r="T10" s="544" t="str">
        <f t="shared" si="7"/>
        <v/>
      </c>
      <c r="U10" s="544" t="str">
        <f t="shared" si="8"/>
        <v/>
      </c>
      <c r="V10" s="545" t="str">
        <f t="shared" si="5"/>
        <v/>
      </c>
    </row>
    <row r="11" spans="1:30" ht="13.95" customHeight="1" x14ac:dyDescent="0.25">
      <c r="A11" s="77"/>
      <c r="B11" s="10"/>
      <c r="C11" s="12"/>
      <c r="D11" s="12"/>
      <c r="E11" s="12"/>
      <c r="F11" s="12"/>
      <c r="G11" s="78"/>
      <c r="H11" s="539" t="str">
        <f t="shared" si="1"/>
        <v/>
      </c>
      <c r="I11" s="540" t="str">
        <f t="shared" si="2"/>
        <v/>
      </c>
      <c r="J11" s="113"/>
      <c r="K11" s="130"/>
      <c r="N11" s="79"/>
      <c r="O11" s="80"/>
      <c r="P11" s="81"/>
      <c r="Q11" s="541" t="str">
        <f t="shared" si="3"/>
        <v/>
      </c>
      <c r="R11" s="542" t="str">
        <f t="shared" si="4"/>
        <v/>
      </c>
      <c r="S11" s="543" t="str">
        <f t="shared" si="6"/>
        <v/>
      </c>
      <c r="T11" s="544" t="str">
        <f t="shared" si="7"/>
        <v/>
      </c>
      <c r="U11" s="544" t="str">
        <f t="shared" si="8"/>
        <v/>
      </c>
      <c r="V11" s="545" t="str">
        <f t="shared" si="5"/>
        <v/>
      </c>
    </row>
    <row r="12" spans="1:30" ht="13.95" customHeight="1" x14ac:dyDescent="0.25">
      <c r="A12" s="77"/>
      <c r="B12" s="10"/>
      <c r="C12" s="12"/>
      <c r="D12" s="12"/>
      <c r="E12" s="12"/>
      <c r="F12" s="12"/>
      <c r="G12" s="78"/>
      <c r="H12" s="539" t="str">
        <f t="shared" si="1"/>
        <v/>
      </c>
      <c r="I12" s="540" t="str">
        <f t="shared" si="2"/>
        <v/>
      </c>
      <c r="J12" s="113"/>
      <c r="L12" s="121"/>
      <c r="N12" s="79"/>
      <c r="O12" s="80"/>
      <c r="P12" s="81"/>
      <c r="Q12" s="541" t="str">
        <f t="shared" si="3"/>
        <v/>
      </c>
      <c r="R12" s="542" t="str">
        <f t="shared" si="4"/>
        <v/>
      </c>
      <c r="S12" s="543" t="str">
        <f t="shared" si="6"/>
        <v/>
      </c>
      <c r="T12" s="544" t="str">
        <f t="shared" si="7"/>
        <v/>
      </c>
      <c r="U12" s="544" t="str">
        <f t="shared" si="8"/>
        <v/>
      </c>
      <c r="V12" s="545" t="str">
        <f t="shared" si="5"/>
        <v/>
      </c>
    </row>
    <row r="13" spans="1:30" ht="13.95" customHeight="1" x14ac:dyDescent="0.25">
      <c r="A13" s="77"/>
      <c r="B13" s="10"/>
      <c r="C13" s="11"/>
      <c r="D13" s="12"/>
      <c r="E13" s="12"/>
      <c r="F13" s="12"/>
      <c r="G13" s="78"/>
      <c r="H13" s="539" t="str">
        <f t="shared" si="1"/>
        <v/>
      </c>
      <c r="I13" s="540" t="str">
        <f t="shared" si="2"/>
        <v/>
      </c>
      <c r="J13" s="113"/>
      <c r="L13" s="121"/>
      <c r="N13" s="79"/>
      <c r="O13" s="80"/>
      <c r="P13" s="81"/>
      <c r="Q13" s="541" t="str">
        <f t="shared" si="3"/>
        <v/>
      </c>
      <c r="R13" s="542" t="str">
        <f t="shared" si="4"/>
        <v/>
      </c>
      <c r="S13" s="543" t="str">
        <f t="shared" si="6"/>
        <v/>
      </c>
      <c r="T13" s="544" t="str">
        <f t="shared" si="7"/>
        <v/>
      </c>
      <c r="U13" s="544" t="str">
        <f t="shared" si="8"/>
        <v/>
      </c>
      <c r="V13" s="545" t="str">
        <f t="shared" si="5"/>
        <v/>
      </c>
      <c r="AC13" s="87"/>
    </row>
    <row r="14" spans="1:30" ht="13.95" customHeight="1" x14ac:dyDescent="0.25">
      <c r="A14" s="77"/>
      <c r="B14" s="10"/>
      <c r="C14" s="11"/>
      <c r="D14" s="12"/>
      <c r="E14" s="12"/>
      <c r="F14" s="12"/>
      <c r="G14" s="78"/>
      <c r="H14" s="539" t="str">
        <f t="shared" si="1"/>
        <v/>
      </c>
      <c r="I14" s="540" t="str">
        <f t="shared" si="2"/>
        <v/>
      </c>
      <c r="J14" s="113"/>
      <c r="K14" s="121"/>
      <c r="L14" s="121"/>
      <c r="N14" s="79"/>
      <c r="O14" s="80"/>
      <c r="P14" s="81"/>
      <c r="Q14" s="541" t="str">
        <f t="shared" si="3"/>
        <v/>
      </c>
      <c r="R14" s="542" t="str">
        <f t="shared" si="4"/>
        <v/>
      </c>
      <c r="S14" s="543" t="str">
        <f t="shared" si="6"/>
        <v/>
      </c>
      <c r="T14" s="544" t="str">
        <f t="shared" si="7"/>
        <v/>
      </c>
      <c r="U14" s="544" t="str">
        <f t="shared" si="8"/>
        <v/>
      </c>
      <c r="V14" s="545" t="str">
        <f t="shared" si="5"/>
        <v/>
      </c>
    </row>
    <row r="15" spans="1:30" ht="13.95" customHeight="1" x14ac:dyDescent="0.25">
      <c r="A15" s="77"/>
      <c r="B15" s="10"/>
      <c r="C15" s="11"/>
      <c r="D15" s="12"/>
      <c r="E15" s="12"/>
      <c r="F15" s="12"/>
      <c r="G15" s="78"/>
      <c r="H15" s="539" t="str">
        <f t="shared" si="1"/>
        <v/>
      </c>
      <c r="I15" s="540" t="str">
        <f t="shared" si="2"/>
        <v/>
      </c>
      <c r="J15" s="113"/>
      <c r="N15" s="79"/>
      <c r="O15" s="80"/>
      <c r="P15" s="81"/>
      <c r="Q15" s="541" t="str">
        <f t="shared" si="3"/>
        <v/>
      </c>
      <c r="R15" s="542" t="str">
        <f t="shared" si="4"/>
        <v/>
      </c>
      <c r="S15" s="543" t="str">
        <f t="shared" si="6"/>
        <v/>
      </c>
      <c r="T15" s="544" t="str">
        <f t="shared" si="7"/>
        <v/>
      </c>
      <c r="U15" s="544" t="str">
        <f t="shared" si="8"/>
        <v/>
      </c>
      <c r="V15" s="545" t="str">
        <f t="shared" si="5"/>
        <v/>
      </c>
    </row>
    <row r="16" spans="1:30" ht="13.95" customHeight="1" x14ac:dyDescent="0.25">
      <c r="A16" s="77"/>
      <c r="B16" s="10"/>
      <c r="C16" s="11"/>
      <c r="D16" s="12"/>
      <c r="E16" s="12"/>
      <c r="F16" s="12"/>
      <c r="G16" s="78"/>
      <c r="H16" s="539" t="str">
        <f t="shared" si="1"/>
        <v/>
      </c>
      <c r="I16" s="540" t="str">
        <f t="shared" si="2"/>
        <v/>
      </c>
      <c r="J16" s="113"/>
      <c r="N16" s="79"/>
      <c r="O16" s="80"/>
      <c r="P16" s="81"/>
      <c r="Q16" s="541" t="str">
        <f t="shared" si="3"/>
        <v/>
      </c>
      <c r="R16" s="542" t="str">
        <f t="shared" si="4"/>
        <v/>
      </c>
      <c r="S16" s="543" t="str">
        <f t="shared" si="6"/>
        <v/>
      </c>
      <c r="T16" s="544" t="str">
        <f t="shared" si="7"/>
        <v/>
      </c>
      <c r="U16" s="544" t="str">
        <f t="shared" si="8"/>
        <v/>
      </c>
      <c r="V16" s="545" t="str">
        <f t="shared" si="5"/>
        <v/>
      </c>
    </row>
    <row r="17" spans="1:22" ht="13.95" customHeight="1" x14ac:dyDescent="0.25">
      <c r="A17" s="77"/>
      <c r="B17" s="10"/>
      <c r="C17" s="12"/>
      <c r="D17" s="12"/>
      <c r="E17" s="12"/>
      <c r="F17" s="12"/>
      <c r="G17" s="78"/>
      <c r="H17" s="539" t="str">
        <f t="shared" si="1"/>
        <v/>
      </c>
      <c r="I17" s="540" t="str">
        <f t="shared" si="2"/>
        <v/>
      </c>
      <c r="J17" s="113"/>
      <c r="L17" s="121"/>
      <c r="N17" s="79"/>
      <c r="O17" s="80"/>
      <c r="P17" s="81"/>
      <c r="Q17" s="541" t="str">
        <f t="shared" si="3"/>
        <v/>
      </c>
      <c r="R17" s="542" t="str">
        <f t="shared" si="4"/>
        <v/>
      </c>
      <c r="S17" s="543" t="str">
        <f t="shared" si="6"/>
        <v/>
      </c>
      <c r="T17" s="544" t="str">
        <f t="shared" si="7"/>
        <v/>
      </c>
      <c r="U17" s="544" t="str">
        <f t="shared" si="8"/>
        <v/>
      </c>
      <c r="V17" s="545" t="str">
        <f t="shared" si="5"/>
        <v/>
      </c>
    </row>
    <row r="18" spans="1:22" ht="13.95" customHeight="1" x14ac:dyDescent="0.25">
      <c r="A18" s="77"/>
      <c r="B18" s="10"/>
      <c r="C18" s="12"/>
      <c r="D18" s="12"/>
      <c r="E18" s="12"/>
      <c r="F18" s="12"/>
      <c r="G18" s="78"/>
      <c r="H18" s="539" t="str">
        <f t="shared" si="1"/>
        <v/>
      </c>
      <c r="I18" s="540" t="str">
        <f t="shared" si="2"/>
        <v/>
      </c>
      <c r="J18" s="113"/>
      <c r="N18" s="79"/>
      <c r="O18" s="80"/>
      <c r="P18" s="81"/>
      <c r="Q18" s="541" t="str">
        <f t="shared" si="3"/>
        <v/>
      </c>
      <c r="R18" s="542" t="str">
        <f t="shared" si="4"/>
        <v/>
      </c>
      <c r="S18" s="543" t="str">
        <f t="shared" si="6"/>
        <v/>
      </c>
      <c r="T18" s="544" t="str">
        <f t="shared" si="7"/>
        <v/>
      </c>
      <c r="U18" s="544" t="str">
        <f t="shared" si="8"/>
        <v/>
      </c>
      <c r="V18" s="545" t="str">
        <f t="shared" si="5"/>
        <v/>
      </c>
    </row>
    <row r="19" spans="1:22" ht="13.95" customHeight="1" x14ac:dyDescent="0.25">
      <c r="A19" s="77"/>
      <c r="B19" s="10"/>
      <c r="C19" s="12"/>
      <c r="D19" s="12"/>
      <c r="E19" s="12"/>
      <c r="F19" s="12"/>
      <c r="G19" s="78"/>
      <c r="H19" s="539" t="str">
        <f t="shared" si="1"/>
        <v/>
      </c>
      <c r="I19" s="540" t="str">
        <f t="shared" si="2"/>
        <v/>
      </c>
      <c r="J19" s="113"/>
      <c r="N19" s="79"/>
      <c r="O19" s="80"/>
      <c r="P19" s="81"/>
      <c r="Q19" s="541" t="str">
        <f t="shared" si="3"/>
        <v/>
      </c>
      <c r="R19" s="542" t="str">
        <f t="shared" si="4"/>
        <v/>
      </c>
      <c r="S19" s="543" t="str">
        <f t="shared" si="6"/>
        <v/>
      </c>
      <c r="T19" s="544" t="str">
        <f t="shared" si="7"/>
        <v/>
      </c>
      <c r="U19" s="544" t="str">
        <f t="shared" si="8"/>
        <v/>
      </c>
      <c r="V19" s="545" t="str">
        <f t="shared" si="5"/>
        <v/>
      </c>
    </row>
    <row r="20" spans="1:22" ht="13.95" customHeight="1" x14ac:dyDescent="0.25">
      <c r="A20" s="77"/>
      <c r="B20" s="10"/>
      <c r="C20" s="12"/>
      <c r="D20" s="12"/>
      <c r="E20" s="12"/>
      <c r="F20" s="12"/>
      <c r="G20" s="78"/>
      <c r="H20" s="539" t="str">
        <f t="shared" si="1"/>
        <v/>
      </c>
      <c r="I20" s="540" t="str">
        <f t="shared" si="2"/>
        <v/>
      </c>
      <c r="J20" s="113"/>
      <c r="N20" s="79"/>
      <c r="O20" s="80"/>
      <c r="P20" s="81"/>
      <c r="Q20" s="541" t="str">
        <f t="shared" si="3"/>
        <v/>
      </c>
      <c r="R20" s="542" t="str">
        <f t="shared" si="4"/>
        <v/>
      </c>
      <c r="S20" s="543" t="str">
        <f t="shared" si="6"/>
        <v/>
      </c>
      <c r="T20" s="544" t="str">
        <f t="shared" si="7"/>
        <v/>
      </c>
      <c r="U20" s="544" t="str">
        <f t="shared" si="8"/>
        <v/>
      </c>
      <c r="V20" s="545" t="str">
        <f t="shared" si="5"/>
        <v/>
      </c>
    </row>
    <row r="21" spans="1:22" ht="13.95" customHeight="1" x14ac:dyDescent="0.25">
      <c r="A21" s="77"/>
      <c r="B21" s="10"/>
      <c r="C21" s="11"/>
      <c r="D21" s="12"/>
      <c r="E21" s="12"/>
      <c r="F21" s="12"/>
      <c r="G21" s="78"/>
      <c r="H21" s="539" t="str">
        <f t="shared" si="1"/>
        <v/>
      </c>
      <c r="I21" s="540" t="str">
        <f t="shared" si="2"/>
        <v/>
      </c>
      <c r="J21" s="113"/>
      <c r="N21" s="79"/>
      <c r="O21" s="80"/>
      <c r="P21" s="81"/>
      <c r="Q21" s="541" t="str">
        <f t="shared" si="3"/>
        <v/>
      </c>
      <c r="R21" s="542" t="str">
        <f t="shared" si="4"/>
        <v/>
      </c>
      <c r="S21" s="543" t="str">
        <f t="shared" si="6"/>
        <v/>
      </c>
      <c r="T21" s="544" t="str">
        <f t="shared" si="7"/>
        <v/>
      </c>
      <c r="U21" s="544" t="str">
        <f t="shared" si="8"/>
        <v/>
      </c>
      <c r="V21" s="545" t="str">
        <f t="shared" si="5"/>
        <v/>
      </c>
    </row>
    <row r="22" spans="1:22" ht="13.95" customHeight="1" x14ac:dyDescent="0.25">
      <c r="A22" s="77"/>
      <c r="B22" s="10"/>
      <c r="C22" s="12"/>
      <c r="D22" s="12"/>
      <c r="E22" s="12"/>
      <c r="F22" s="12"/>
      <c r="G22" s="78"/>
      <c r="H22" s="539" t="str">
        <f t="shared" si="1"/>
        <v/>
      </c>
      <c r="I22" s="540" t="str">
        <f t="shared" si="2"/>
        <v/>
      </c>
      <c r="J22" s="113"/>
      <c r="N22" s="79"/>
      <c r="O22" s="80"/>
      <c r="P22" s="81"/>
      <c r="Q22" s="541" t="str">
        <f t="shared" si="3"/>
        <v/>
      </c>
      <c r="R22" s="542" t="str">
        <f t="shared" si="4"/>
        <v/>
      </c>
      <c r="S22" s="543" t="str">
        <f t="shared" si="6"/>
        <v/>
      </c>
      <c r="T22" s="544" t="str">
        <f t="shared" si="7"/>
        <v/>
      </c>
      <c r="U22" s="544" t="str">
        <f t="shared" si="8"/>
        <v/>
      </c>
      <c r="V22" s="545" t="str">
        <f t="shared" si="5"/>
        <v/>
      </c>
    </row>
    <row r="23" spans="1:22" ht="13.95" customHeight="1" x14ac:dyDescent="0.25">
      <c r="A23" s="77"/>
      <c r="B23" s="10"/>
      <c r="C23" s="12"/>
      <c r="D23" s="12"/>
      <c r="E23" s="12"/>
      <c r="F23" s="12"/>
      <c r="G23" s="78"/>
      <c r="H23" s="539" t="str">
        <f t="shared" ref="H23:H53" si="9">IF(E23="","",VLOOKUP(E23,StocksInventory,2,))</f>
        <v/>
      </c>
      <c r="I23" s="540" t="str">
        <f t="shared" si="2"/>
        <v/>
      </c>
      <c r="J23" s="113"/>
      <c r="N23" s="79"/>
      <c r="O23" s="80"/>
      <c r="P23" s="81"/>
      <c r="Q23" s="541" t="str">
        <f t="shared" si="3"/>
        <v/>
      </c>
      <c r="R23" s="542" t="str">
        <f t="shared" si="4"/>
        <v/>
      </c>
      <c r="S23" s="543" t="str">
        <f t="shared" si="6"/>
        <v/>
      </c>
      <c r="T23" s="544" t="str">
        <f t="shared" si="7"/>
        <v/>
      </c>
      <c r="U23" s="544" t="str">
        <f t="shared" si="8"/>
        <v/>
      </c>
      <c r="V23" s="545" t="str">
        <f t="shared" si="5"/>
        <v/>
      </c>
    </row>
    <row r="24" spans="1:22" ht="13.95" customHeight="1" x14ac:dyDescent="0.25">
      <c r="A24" s="77"/>
      <c r="B24" s="10"/>
      <c r="C24" s="12"/>
      <c r="D24" s="12"/>
      <c r="E24" s="12"/>
      <c r="F24" s="12"/>
      <c r="G24" s="78"/>
      <c r="H24" s="539" t="str">
        <f t="shared" si="9"/>
        <v/>
      </c>
      <c r="I24" s="540" t="str">
        <f t="shared" si="2"/>
        <v/>
      </c>
      <c r="J24" s="113"/>
      <c r="N24" s="79"/>
      <c r="O24" s="80"/>
      <c r="P24" s="81"/>
      <c r="Q24" s="541" t="str">
        <f t="shared" si="3"/>
        <v/>
      </c>
      <c r="R24" s="542" t="str">
        <f t="shared" si="4"/>
        <v/>
      </c>
      <c r="S24" s="543" t="str">
        <f t="shared" si="6"/>
        <v/>
      </c>
      <c r="T24" s="544" t="str">
        <f t="shared" si="7"/>
        <v/>
      </c>
      <c r="U24" s="544" t="str">
        <f t="shared" si="8"/>
        <v/>
      </c>
      <c r="V24" s="545" t="str">
        <f t="shared" si="5"/>
        <v/>
      </c>
    </row>
    <row r="25" spans="1:22" ht="13.95" customHeight="1" x14ac:dyDescent="0.25">
      <c r="A25" s="77"/>
      <c r="B25" s="10"/>
      <c r="C25" s="12"/>
      <c r="D25" s="12"/>
      <c r="E25" s="12"/>
      <c r="F25" s="12"/>
      <c r="G25" s="78"/>
      <c r="H25" s="539" t="str">
        <f t="shared" si="9"/>
        <v/>
      </c>
      <c r="I25" s="540" t="str">
        <f t="shared" si="2"/>
        <v/>
      </c>
      <c r="J25" s="113"/>
      <c r="N25" s="79"/>
      <c r="O25" s="80"/>
      <c r="P25" s="81"/>
      <c r="Q25" s="541" t="str">
        <f t="shared" si="3"/>
        <v/>
      </c>
      <c r="R25" s="542" t="str">
        <f t="shared" si="4"/>
        <v/>
      </c>
      <c r="S25" s="543" t="str">
        <f t="shared" si="6"/>
        <v/>
      </c>
      <c r="T25" s="544" t="str">
        <f t="shared" si="7"/>
        <v/>
      </c>
      <c r="U25" s="544" t="str">
        <f t="shared" si="8"/>
        <v/>
      </c>
      <c r="V25" s="545" t="str">
        <f t="shared" si="5"/>
        <v/>
      </c>
    </row>
    <row r="26" spans="1:22" ht="13.95" customHeight="1" x14ac:dyDescent="0.25">
      <c r="A26" s="77"/>
      <c r="B26" s="10"/>
      <c r="C26" s="12"/>
      <c r="D26" s="12"/>
      <c r="E26" s="12"/>
      <c r="F26" s="12"/>
      <c r="G26" s="78"/>
      <c r="H26" s="539" t="str">
        <f t="shared" si="9"/>
        <v/>
      </c>
      <c r="I26" s="540" t="str">
        <f t="shared" si="2"/>
        <v/>
      </c>
      <c r="J26" s="113"/>
      <c r="N26" s="79"/>
      <c r="O26" s="80"/>
      <c r="P26" s="81"/>
      <c r="Q26" s="541" t="str">
        <f t="shared" si="3"/>
        <v/>
      </c>
      <c r="R26" s="542" t="str">
        <f t="shared" si="4"/>
        <v/>
      </c>
      <c r="S26" s="543" t="str">
        <f t="shared" si="6"/>
        <v/>
      </c>
      <c r="T26" s="544" t="str">
        <f t="shared" si="7"/>
        <v/>
      </c>
      <c r="U26" s="544" t="str">
        <f t="shared" si="8"/>
        <v/>
      </c>
      <c r="V26" s="545" t="str">
        <f t="shared" si="5"/>
        <v/>
      </c>
    </row>
    <row r="27" spans="1:22" ht="13.95" customHeight="1" x14ac:dyDescent="0.25">
      <c r="A27" s="77"/>
      <c r="B27" s="10"/>
      <c r="C27" s="11"/>
      <c r="D27" s="12"/>
      <c r="E27" s="12"/>
      <c r="F27" s="12"/>
      <c r="G27" s="78"/>
      <c r="H27" s="539" t="str">
        <f t="shared" si="9"/>
        <v/>
      </c>
      <c r="I27" s="540" t="str">
        <f t="shared" si="2"/>
        <v/>
      </c>
      <c r="J27" s="113"/>
      <c r="N27" s="79"/>
      <c r="O27" s="80"/>
      <c r="P27" s="81"/>
      <c r="Q27" s="541" t="str">
        <f t="shared" si="3"/>
        <v/>
      </c>
      <c r="R27" s="542" t="str">
        <f t="shared" si="4"/>
        <v/>
      </c>
      <c r="S27" s="543" t="str">
        <f t="shared" si="6"/>
        <v/>
      </c>
      <c r="T27" s="544" t="str">
        <f t="shared" si="7"/>
        <v/>
      </c>
      <c r="U27" s="544" t="str">
        <f t="shared" si="8"/>
        <v/>
      </c>
      <c r="V27" s="545" t="str">
        <f t="shared" si="5"/>
        <v/>
      </c>
    </row>
    <row r="28" spans="1:22" ht="13.95" customHeight="1" thickBot="1" x14ac:dyDescent="0.3">
      <c r="A28" s="77"/>
      <c r="B28" s="10"/>
      <c r="C28" s="12"/>
      <c r="D28" s="12"/>
      <c r="E28" s="12"/>
      <c r="F28" s="12"/>
      <c r="G28" s="78"/>
      <c r="H28" s="539" t="str">
        <f t="shared" si="9"/>
        <v/>
      </c>
      <c r="I28" s="540" t="str">
        <f t="shared" si="2"/>
        <v/>
      </c>
      <c r="J28" s="113"/>
      <c r="N28" s="79"/>
      <c r="O28" s="80"/>
      <c r="P28" s="81"/>
      <c r="Q28" s="541" t="str">
        <f t="shared" si="3"/>
        <v/>
      </c>
      <c r="R28" s="542" t="str">
        <f t="shared" si="4"/>
        <v/>
      </c>
      <c r="S28" s="543" t="str">
        <f t="shared" si="6"/>
        <v/>
      </c>
      <c r="T28" s="544" t="str">
        <f t="shared" si="7"/>
        <v/>
      </c>
      <c r="U28" s="544" t="str">
        <f t="shared" si="8"/>
        <v/>
      </c>
      <c r="V28" s="545" t="str">
        <f t="shared" si="5"/>
        <v/>
      </c>
    </row>
    <row r="29" spans="1:22" ht="13.95" customHeight="1" x14ac:dyDescent="0.25">
      <c r="A29" s="77"/>
      <c r="B29" s="10"/>
      <c r="C29" s="12"/>
      <c r="D29" s="12"/>
      <c r="E29" s="12"/>
      <c r="F29" s="12"/>
      <c r="G29" s="78"/>
      <c r="H29" s="539" t="str">
        <f t="shared" si="9"/>
        <v/>
      </c>
      <c r="I29" s="540" t="str">
        <f t="shared" si="2"/>
        <v/>
      </c>
      <c r="J29" s="113"/>
      <c r="N29" s="547"/>
      <c r="O29" s="548"/>
      <c r="P29" s="548"/>
      <c r="Q29" s="548"/>
      <c r="R29" s="548"/>
      <c r="S29" s="548"/>
      <c r="T29" s="548"/>
      <c r="U29" s="547"/>
      <c r="V29" s="547"/>
    </row>
    <row r="30" spans="1:22" ht="13.95" customHeight="1" x14ac:dyDescent="0.25">
      <c r="A30" s="77"/>
      <c r="B30" s="10"/>
      <c r="C30" s="12"/>
      <c r="D30" s="12"/>
      <c r="E30" s="12"/>
      <c r="F30" s="12"/>
      <c r="G30" s="78"/>
      <c r="H30" s="539" t="str">
        <f t="shared" si="9"/>
        <v/>
      </c>
      <c r="I30" s="540" t="str">
        <f t="shared" si="2"/>
        <v/>
      </c>
      <c r="J30" s="113"/>
    </row>
    <row r="31" spans="1:22" ht="13.95" customHeight="1" x14ac:dyDescent="0.25">
      <c r="A31" s="77"/>
      <c r="B31" s="10"/>
      <c r="C31" s="11"/>
      <c r="D31" s="12"/>
      <c r="E31" s="12"/>
      <c r="F31" s="12"/>
      <c r="G31" s="78"/>
      <c r="H31" s="539" t="str">
        <f t="shared" si="9"/>
        <v/>
      </c>
      <c r="I31" s="540" t="str">
        <f t="shared" si="2"/>
        <v/>
      </c>
      <c r="J31" s="113"/>
    </row>
    <row r="32" spans="1:22" ht="13.95" customHeight="1" x14ac:dyDescent="0.25">
      <c r="A32" s="77"/>
      <c r="B32" s="10"/>
      <c r="C32" s="11"/>
      <c r="D32" s="12"/>
      <c r="E32" s="12"/>
      <c r="F32" s="12"/>
      <c r="G32" s="78"/>
      <c r="H32" s="539" t="str">
        <f t="shared" si="9"/>
        <v/>
      </c>
      <c r="I32" s="540" t="str">
        <f t="shared" si="2"/>
        <v/>
      </c>
      <c r="J32" s="113"/>
    </row>
    <row r="33" spans="1:10" ht="13.95" customHeight="1" x14ac:dyDescent="0.25">
      <c r="A33" s="77"/>
      <c r="B33" s="10"/>
      <c r="C33" s="11"/>
      <c r="D33" s="12"/>
      <c r="E33" s="12"/>
      <c r="F33" s="12"/>
      <c r="G33" s="78"/>
      <c r="H33" s="539" t="str">
        <f t="shared" si="9"/>
        <v/>
      </c>
      <c r="I33" s="540" t="str">
        <f t="shared" si="2"/>
        <v/>
      </c>
      <c r="J33" s="113"/>
    </row>
    <row r="34" spans="1:10" ht="13.95" customHeight="1" x14ac:dyDescent="0.25">
      <c r="A34" s="77"/>
      <c r="B34" s="10"/>
      <c r="C34" s="12"/>
      <c r="D34" s="12"/>
      <c r="E34" s="12"/>
      <c r="F34" s="12"/>
      <c r="G34" s="78"/>
      <c r="H34" s="539" t="str">
        <f t="shared" si="9"/>
        <v/>
      </c>
      <c r="I34" s="540" t="str">
        <f t="shared" si="2"/>
        <v/>
      </c>
      <c r="J34" s="113"/>
    </row>
    <row r="35" spans="1:10" ht="13.95" customHeight="1" x14ac:dyDescent="0.25">
      <c r="A35" s="77"/>
      <c r="B35" s="10"/>
      <c r="C35" s="12"/>
      <c r="D35" s="12"/>
      <c r="E35" s="12"/>
      <c r="F35" s="12"/>
      <c r="G35" s="78"/>
      <c r="H35" s="539" t="str">
        <f t="shared" si="9"/>
        <v/>
      </c>
      <c r="I35" s="540" t="str">
        <f t="shared" si="2"/>
        <v/>
      </c>
      <c r="J35" s="113"/>
    </row>
    <row r="36" spans="1:10" ht="13.95" customHeight="1" x14ac:dyDescent="0.25">
      <c r="A36" s="77"/>
      <c r="B36" s="10"/>
      <c r="C36" s="12"/>
      <c r="D36" s="12"/>
      <c r="E36" s="12"/>
      <c r="F36" s="12"/>
      <c r="G36" s="78"/>
      <c r="H36" s="539" t="str">
        <f t="shared" si="9"/>
        <v/>
      </c>
      <c r="I36" s="540" t="str">
        <f t="shared" si="2"/>
        <v/>
      </c>
      <c r="J36" s="113"/>
    </row>
    <row r="37" spans="1:10" ht="13.95" customHeight="1" x14ac:dyDescent="0.25">
      <c r="A37" s="77"/>
      <c r="B37" s="10"/>
      <c r="C37" s="12"/>
      <c r="D37" s="12"/>
      <c r="E37" s="12"/>
      <c r="F37" s="12"/>
      <c r="G37" s="78"/>
      <c r="H37" s="539" t="str">
        <f t="shared" si="9"/>
        <v/>
      </c>
      <c r="I37" s="540" t="str">
        <f t="shared" si="2"/>
        <v/>
      </c>
      <c r="J37" s="113"/>
    </row>
    <row r="38" spans="1:10" ht="13.95" customHeight="1" x14ac:dyDescent="0.25">
      <c r="A38" s="77"/>
      <c r="B38" s="10"/>
      <c r="C38" s="12"/>
      <c r="D38" s="12"/>
      <c r="E38" s="12"/>
      <c r="F38" s="12"/>
      <c r="G38" s="78"/>
      <c r="H38" s="539" t="str">
        <f t="shared" si="9"/>
        <v/>
      </c>
      <c r="I38" s="540" t="str">
        <f t="shared" si="2"/>
        <v/>
      </c>
      <c r="J38" s="113"/>
    </row>
    <row r="39" spans="1:10" ht="13.95" customHeight="1" x14ac:dyDescent="0.25">
      <c r="A39" s="77"/>
      <c r="B39" s="10"/>
      <c r="C39" s="11"/>
      <c r="D39" s="12"/>
      <c r="E39" s="12"/>
      <c r="F39" s="12"/>
      <c r="G39" s="78"/>
      <c r="H39" s="539" t="str">
        <f t="shared" si="9"/>
        <v/>
      </c>
      <c r="I39" s="540" t="str">
        <f t="shared" si="2"/>
        <v/>
      </c>
      <c r="J39" s="113"/>
    </row>
    <row r="40" spans="1:10" ht="13.95" customHeight="1" x14ac:dyDescent="0.25">
      <c r="A40" s="77"/>
      <c r="B40" s="10"/>
      <c r="C40" s="12"/>
      <c r="D40" s="12"/>
      <c r="E40" s="12"/>
      <c r="F40" s="12"/>
      <c r="G40" s="78"/>
      <c r="H40" s="539" t="str">
        <f t="shared" si="9"/>
        <v/>
      </c>
      <c r="I40" s="540" t="str">
        <f t="shared" si="2"/>
        <v/>
      </c>
      <c r="J40" s="113"/>
    </row>
    <row r="41" spans="1:10" ht="13.95" customHeight="1" x14ac:dyDescent="0.25">
      <c r="A41" s="77"/>
      <c r="B41" s="10"/>
      <c r="C41" s="12"/>
      <c r="D41" s="12"/>
      <c r="E41" s="12"/>
      <c r="F41" s="12"/>
      <c r="G41" s="78"/>
      <c r="H41" s="539" t="str">
        <f t="shared" si="9"/>
        <v/>
      </c>
      <c r="I41" s="540" t="str">
        <f t="shared" si="2"/>
        <v/>
      </c>
      <c r="J41" s="113"/>
    </row>
    <row r="42" spans="1:10" ht="13.95" customHeight="1" x14ac:dyDescent="0.25">
      <c r="A42" s="77"/>
      <c r="B42" s="10"/>
      <c r="C42" s="12"/>
      <c r="D42" s="12"/>
      <c r="E42" s="12"/>
      <c r="F42" s="12"/>
      <c r="G42" s="78"/>
      <c r="H42" s="539" t="str">
        <f t="shared" si="9"/>
        <v/>
      </c>
      <c r="I42" s="540" t="str">
        <f t="shared" si="2"/>
        <v/>
      </c>
      <c r="J42" s="113"/>
    </row>
    <row r="43" spans="1:10" ht="13.95" customHeight="1" x14ac:dyDescent="0.25">
      <c r="A43" s="77"/>
      <c r="B43" s="10"/>
      <c r="C43" s="11"/>
      <c r="D43" s="12"/>
      <c r="E43" s="12"/>
      <c r="F43" s="12"/>
      <c r="G43" s="78"/>
      <c r="H43" s="539" t="str">
        <f t="shared" si="9"/>
        <v/>
      </c>
      <c r="I43" s="540" t="str">
        <f t="shared" si="2"/>
        <v/>
      </c>
      <c r="J43" s="113"/>
    </row>
    <row r="44" spans="1:10" ht="13.95" customHeight="1" x14ac:dyDescent="0.25">
      <c r="A44" s="77"/>
      <c r="B44" s="10"/>
      <c r="C44" s="11"/>
      <c r="D44" s="12"/>
      <c r="E44" s="12"/>
      <c r="F44" s="12"/>
      <c r="G44" s="78"/>
      <c r="H44" s="539" t="str">
        <f t="shared" si="9"/>
        <v/>
      </c>
      <c r="I44" s="540" t="str">
        <f t="shared" si="2"/>
        <v/>
      </c>
      <c r="J44" s="113"/>
    </row>
    <row r="45" spans="1:10" ht="13.95" customHeight="1" x14ac:dyDescent="0.25">
      <c r="A45" s="77"/>
      <c r="B45" s="10"/>
      <c r="C45" s="12"/>
      <c r="D45" s="12"/>
      <c r="E45" s="12"/>
      <c r="F45" s="12"/>
      <c r="G45" s="78"/>
      <c r="H45" s="539" t="str">
        <f t="shared" si="9"/>
        <v/>
      </c>
      <c r="I45" s="540" t="str">
        <f t="shared" si="2"/>
        <v/>
      </c>
      <c r="J45" s="113"/>
    </row>
    <row r="46" spans="1:10" ht="13.95" customHeight="1" x14ac:dyDescent="0.25">
      <c r="A46" s="77"/>
      <c r="B46" s="10"/>
      <c r="C46" s="12"/>
      <c r="D46" s="12"/>
      <c r="E46" s="12"/>
      <c r="F46" s="12"/>
      <c r="G46" s="78"/>
      <c r="H46" s="539" t="str">
        <f t="shared" si="9"/>
        <v/>
      </c>
      <c r="I46" s="540" t="str">
        <f t="shared" si="2"/>
        <v/>
      </c>
      <c r="J46" s="113"/>
    </row>
    <row r="47" spans="1:10" ht="13.95" customHeight="1" x14ac:dyDescent="0.25">
      <c r="A47" s="77"/>
      <c r="B47" s="10"/>
      <c r="C47" s="11"/>
      <c r="D47" s="12"/>
      <c r="E47" s="11"/>
      <c r="F47" s="11"/>
      <c r="G47" s="78"/>
      <c r="H47" s="539" t="str">
        <f t="shared" si="9"/>
        <v/>
      </c>
      <c r="I47" s="540" t="str">
        <f t="shared" si="2"/>
        <v/>
      </c>
      <c r="J47" s="113"/>
    </row>
    <row r="48" spans="1:10" ht="13.95" customHeight="1" x14ac:dyDescent="0.25">
      <c r="A48" s="77"/>
      <c r="B48" s="10"/>
      <c r="C48" s="11"/>
      <c r="D48" s="12"/>
      <c r="E48" s="12"/>
      <c r="F48" s="12"/>
      <c r="G48" s="78"/>
      <c r="H48" s="539" t="str">
        <f t="shared" si="9"/>
        <v/>
      </c>
      <c r="I48" s="540" t="str">
        <f t="shared" si="2"/>
        <v/>
      </c>
      <c r="J48" s="113"/>
    </row>
    <row r="49" spans="1:10" ht="13.95" customHeight="1" x14ac:dyDescent="0.25">
      <c r="A49" s="77"/>
      <c r="B49" s="10"/>
      <c r="C49" s="12"/>
      <c r="D49" s="12"/>
      <c r="E49" s="12"/>
      <c r="F49" s="12"/>
      <c r="G49" s="78"/>
      <c r="H49" s="539" t="str">
        <f t="shared" si="9"/>
        <v/>
      </c>
      <c r="I49" s="540" t="str">
        <f t="shared" si="2"/>
        <v/>
      </c>
      <c r="J49" s="113"/>
    </row>
    <row r="50" spans="1:10" ht="13.95" customHeight="1" x14ac:dyDescent="0.25">
      <c r="A50" s="77"/>
      <c r="B50" s="10"/>
      <c r="C50" s="11"/>
      <c r="D50" s="12"/>
      <c r="E50" s="12"/>
      <c r="F50" s="11"/>
      <c r="G50" s="78"/>
      <c r="H50" s="539" t="str">
        <f t="shared" si="9"/>
        <v/>
      </c>
      <c r="I50" s="540" t="str">
        <f t="shared" si="2"/>
        <v/>
      </c>
      <c r="J50" s="113"/>
    </row>
    <row r="51" spans="1:10" ht="13.95" customHeight="1" x14ac:dyDescent="0.25">
      <c r="A51" s="77"/>
      <c r="B51" s="10"/>
      <c r="C51" s="12"/>
      <c r="D51" s="12"/>
      <c r="E51" s="12"/>
      <c r="F51" s="11"/>
      <c r="G51" s="78"/>
      <c r="H51" s="539" t="str">
        <f t="shared" si="9"/>
        <v/>
      </c>
      <c r="I51" s="540" t="str">
        <f t="shared" si="2"/>
        <v/>
      </c>
      <c r="J51" s="113"/>
    </row>
    <row r="52" spans="1:10" ht="13.95" customHeight="1" x14ac:dyDescent="0.25">
      <c r="A52" s="77"/>
      <c r="B52" s="10"/>
      <c r="C52" s="11"/>
      <c r="D52" s="12"/>
      <c r="E52" s="12"/>
      <c r="F52" s="12"/>
      <c r="G52" s="78"/>
      <c r="H52" s="539" t="str">
        <f t="shared" si="9"/>
        <v/>
      </c>
      <c r="I52" s="540" t="str">
        <f t="shared" si="2"/>
        <v/>
      </c>
      <c r="J52" s="113"/>
    </row>
    <row r="53" spans="1:10" ht="13.95" customHeight="1" x14ac:dyDescent="0.25">
      <c r="A53" s="77"/>
      <c r="B53" s="10"/>
      <c r="C53" s="12"/>
      <c r="D53" s="12"/>
      <c r="E53" s="12"/>
      <c r="F53" s="12"/>
      <c r="G53" s="78"/>
      <c r="H53" s="539" t="str">
        <f t="shared" si="9"/>
        <v/>
      </c>
      <c r="I53" s="540" t="str">
        <f t="shared" si="2"/>
        <v/>
      </c>
      <c r="J53" s="113"/>
    </row>
    <row r="54" spans="1:10" ht="13.95" customHeight="1" x14ac:dyDescent="0.25">
      <c r="A54" s="77"/>
      <c r="B54" s="10"/>
      <c r="C54" s="12"/>
      <c r="D54" s="12"/>
      <c r="E54" s="12"/>
      <c r="F54" s="12"/>
      <c r="G54" s="78"/>
      <c r="H54" s="539" t="str">
        <f t="shared" ref="H54:H85" si="10">IF(E54="","",VLOOKUP(E54,StocksInventory,2,))</f>
        <v/>
      </c>
      <c r="I54" s="540" t="str">
        <f t="shared" si="2"/>
        <v/>
      </c>
      <c r="J54" s="113"/>
    </row>
    <row r="55" spans="1:10" ht="13.95" customHeight="1" x14ac:dyDescent="0.25">
      <c r="A55" s="77"/>
      <c r="B55" s="10"/>
      <c r="C55" s="11"/>
      <c r="D55" s="12"/>
      <c r="E55" s="12"/>
      <c r="F55" s="11"/>
      <c r="G55" s="78"/>
      <c r="H55" s="539" t="str">
        <f t="shared" si="10"/>
        <v/>
      </c>
      <c r="I55" s="540" t="str">
        <f t="shared" si="2"/>
        <v/>
      </c>
      <c r="J55" s="113"/>
    </row>
    <row r="56" spans="1:10" ht="13.95" customHeight="1" x14ac:dyDescent="0.25">
      <c r="A56" s="77"/>
      <c r="B56" s="10"/>
      <c r="C56" s="12"/>
      <c r="D56" s="12"/>
      <c r="E56" s="12"/>
      <c r="F56" s="11"/>
      <c r="G56" s="78"/>
      <c r="H56" s="539" t="str">
        <f t="shared" si="10"/>
        <v/>
      </c>
      <c r="I56" s="540" t="str">
        <f t="shared" si="2"/>
        <v/>
      </c>
      <c r="J56" s="113"/>
    </row>
    <row r="57" spans="1:10" ht="13.95" customHeight="1" x14ac:dyDescent="0.25">
      <c r="A57" s="77"/>
      <c r="B57" s="10"/>
      <c r="C57" s="11"/>
      <c r="D57" s="12"/>
      <c r="E57" s="12"/>
      <c r="F57" s="11"/>
      <c r="G57" s="78"/>
      <c r="H57" s="539" t="str">
        <f t="shared" si="10"/>
        <v/>
      </c>
      <c r="I57" s="540" t="str">
        <f t="shared" si="2"/>
        <v/>
      </c>
      <c r="J57" s="113"/>
    </row>
    <row r="58" spans="1:10" ht="13.95" customHeight="1" x14ac:dyDescent="0.25">
      <c r="A58" s="77"/>
      <c r="B58" s="10"/>
      <c r="C58" s="11"/>
      <c r="D58" s="12"/>
      <c r="E58" s="12"/>
      <c r="F58" s="12"/>
      <c r="G58" s="78"/>
      <c r="H58" s="539" t="str">
        <f t="shared" si="10"/>
        <v/>
      </c>
      <c r="I58" s="540" t="str">
        <f t="shared" si="2"/>
        <v/>
      </c>
      <c r="J58" s="113"/>
    </row>
    <row r="59" spans="1:10" ht="13.95" customHeight="1" x14ac:dyDescent="0.25">
      <c r="A59" s="77"/>
      <c r="B59" s="10"/>
      <c r="C59" s="12"/>
      <c r="D59" s="12"/>
      <c r="E59" s="12"/>
      <c r="F59" s="12"/>
      <c r="G59" s="78"/>
      <c r="H59" s="539" t="str">
        <f t="shared" si="10"/>
        <v/>
      </c>
      <c r="I59" s="540" t="str">
        <f t="shared" si="2"/>
        <v/>
      </c>
      <c r="J59" s="113"/>
    </row>
    <row r="60" spans="1:10" ht="13.95" customHeight="1" x14ac:dyDescent="0.25">
      <c r="A60" s="77"/>
      <c r="B60" s="10"/>
      <c r="C60" s="11"/>
      <c r="D60" s="12"/>
      <c r="E60" s="12"/>
      <c r="F60" s="12"/>
      <c r="G60" s="78"/>
      <c r="H60" s="539" t="str">
        <f t="shared" si="10"/>
        <v/>
      </c>
      <c r="I60" s="540" t="str">
        <f t="shared" si="2"/>
        <v/>
      </c>
      <c r="J60" s="113"/>
    </row>
    <row r="61" spans="1:10" ht="13.95" customHeight="1" x14ac:dyDescent="0.25">
      <c r="A61" s="77"/>
      <c r="B61" s="10"/>
      <c r="C61" s="11"/>
      <c r="D61" s="12"/>
      <c r="E61" s="12"/>
      <c r="F61" s="12"/>
      <c r="G61" s="78"/>
      <c r="H61" s="539" t="str">
        <f t="shared" si="10"/>
        <v/>
      </c>
      <c r="I61" s="540" t="str">
        <f t="shared" si="2"/>
        <v/>
      </c>
      <c r="J61" s="113"/>
    </row>
    <row r="62" spans="1:10" ht="13.95" customHeight="1" x14ac:dyDescent="0.25">
      <c r="A62" s="77"/>
      <c r="B62" s="10"/>
      <c r="C62" s="12"/>
      <c r="D62" s="12"/>
      <c r="E62" s="12"/>
      <c r="F62" s="12"/>
      <c r="G62" s="78"/>
      <c r="H62" s="539" t="str">
        <f t="shared" si="10"/>
        <v/>
      </c>
      <c r="I62" s="540" t="str">
        <f t="shared" si="2"/>
        <v/>
      </c>
      <c r="J62" s="113"/>
    </row>
    <row r="63" spans="1:10" ht="13.95" customHeight="1" x14ac:dyDescent="0.25">
      <c r="A63" s="77"/>
      <c r="B63" s="10"/>
      <c r="C63" s="11"/>
      <c r="D63" s="12"/>
      <c r="E63" s="12"/>
      <c r="F63" s="12"/>
      <c r="G63" s="78"/>
      <c r="H63" s="539" t="str">
        <f t="shared" si="10"/>
        <v/>
      </c>
      <c r="I63" s="540" t="str">
        <f t="shared" si="2"/>
        <v/>
      </c>
      <c r="J63" s="113"/>
    </row>
    <row r="64" spans="1:10" ht="13.95" customHeight="1" x14ac:dyDescent="0.25">
      <c r="A64" s="77"/>
      <c r="B64" s="10"/>
      <c r="C64" s="11"/>
      <c r="D64" s="12"/>
      <c r="E64" s="12"/>
      <c r="F64" s="12"/>
      <c r="G64" s="78"/>
      <c r="H64" s="539" t="str">
        <f t="shared" si="10"/>
        <v/>
      </c>
      <c r="I64" s="540" t="str">
        <f t="shared" si="2"/>
        <v/>
      </c>
      <c r="J64" s="113"/>
    </row>
    <row r="65" spans="1:10" ht="13.95" customHeight="1" x14ac:dyDescent="0.25">
      <c r="A65" s="77"/>
      <c r="B65" s="10"/>
      <c r="C65" s="11"/>
      <c r="D65" s="12"/>
      <c r="E65" s="12"/>
      <c r="F65" s="12"/>
      <c r="G65" s="78"/>
      <c r="H65" s="539" t="str">
        <f t="shared" si="10"/>
        <v/>
      </c>
      <c r="I65" s="540" t="str">
        <f t="shared" si="2"/>
        <v/>
      </c>
      <c r="J65" s="113"/>
    </row>
    <row r="66" spans="1:10" ht="13.95" customHeight="1" x14ac:dyDescent="0.25">
      <c r="A66" s="77"/>
      <c r="B66" s="10"/>
      <c r="C66" s="11"/>
      <c r="D66" s="12"/>
      <c r="E66" s="12"/>
      <c r="F66" s="12"/>
      <c r="G66" s="78"/>
      <c r="H66" s="539" t="str">
        <f t="shared" si="10"/>
        <v/>
      </c>
      <c r="I66" s="540" t="str">
        <f t="shared" si="2"/>
        <v/>
      </c>
      <c r="J66" s="113"/>
    </row>
    <row r="67" spans="1:10" ht="13.95" customHeight="1" x14ac:dyDescent="0.25">
      <c r="A67" s="77"/>
      <c r="B67" s="10"/>
      <c r="C67" s="12"/>
      <c r="D67" s="12"/>
      <c r="E67" s="12"/>
      <c r="F67" s="11"/>
      <c r="G67" s="78"/>
      <c r="H67" s="539" t="str">
        <f t="shared" si="10"/>
        <v/>
      </c>
      <c r="I67" s="540" t="str">
        <f t="shared" si="2"/>
        <v/>
      </c>
      <c r="J67" s="113"/>
    </row>
    <row r="68" spans="1:10" ht="13.95" customHeight="1" x14ac:dyDescent="0.25">
      <c r="A68" s="77"/>
      <c r="B68" s="10"/>
      <c r="C68" s="11"/>
      <c r="D68" s="12"/>
      <c r="E68" s="12"/>
      <c r="F68" s="12"/>
      <c r="G68" s="78"/>
      <c r="H68" s="539" t="str">
        <f t="shared" si="10"/>
        <v/>
      </c>
      <c r="I68" s="540" t="str">
        <f t="shared" ref="I68:I131" si="11">IF(E68="","",H68*G68)</f>
        <v/>
      </c>
      <c r="J68" s="113"/>
    </row>
    <row r="69" spans="1:10" ht="13.95" customHeight="1" x14ac:dyDescent="0.25">
      <c r="A69" s="77"/>
      <c r="B69" s="10"/>
      <c r="C69" s="12"/>
      <c r="D69" s="12"/>
      <c r="E69" s="12"/>
      <c r="F69" s="12"/>
      <c r="G69" s="78"/>
      <c r="H69" s="539" t="str">
        <f t="shared" si="10"/>
        <v/>
      </c>
      <c r="I69" s="540" t="str">
        <f t="shared" si="11"/>
        <v/>
      </c>
      <c r="J69" s="113"/>
    </row>
    <row r="70" spans="1:10" ht="13.95" customHeight="1" x14ac:dyDescent="0.25">
      <c r="A70" s="77"/>
      <c r="B70" s="10"/>
      <c r="C70" s="12"/>
      <c r="D70" s="12"/>
      <c r="E70" s="12"/>
      <c r="F70" s="12"/>
      <c r="G70" s="78"/>
      <c r="H70" s="539" t="str">
        <f t="shared" si="10"/>
        <v/>
      </c>
      <c r="I70" s="540" t="str">
        <f t="shared" si="11"/>
        <v/>
      </c>
      <c r="J70" s="113"/>
    </row>
    <row r="71" spans="1:10" ht="13.95" customHeight="1" x14ac:dyDescent="0.25">
      <c r="A71" s="77"/>
      <c r="B71" s="10"/>
      <c r="C71" s="11"/>
      <c r="D71" s="12"/>
      <c r="E71" s="12"/>
      <c r="F71" s="12"/>
      <c r="G71" s="78"/>
      <c r="H71" s="539" t="str">
        <f t="shared" si="10"/>
        <v/>
      </c>
      <c r="I71" s="540" t="str">
        <f t="shared" si="11"/>
        <v/>
      </c>
      <c r="J71" s="113"/>
    </row>
    <row r="72" spans="1:10" ht="13.95" customHeight="1" x14ac:dyDescent="0.25">
      <c r="A72" s="77"/>
      <c r="B72" s="10"/>
      <c r="C72" s="12"/>
      <c r="D72" s="12"/>
      <c r="E72" s="12"/>
      <c r="F72" s="12"/>
      <c r="G72" s="78"/>
      <c r="H72" s="539" t="str">
        <f t="shared" si="10"/>
        <v/>
      </c>
      <c r="I72" s="540" t="str">
        <f t="shared" si="11"/>
        <v/>
      </c>
      <c r="J72" s="113"/>
    </row>
    <row r="73" spans="1:10" ht="13.95" customHeight="1" x14ac:dyDescent="0.25">
      <c r="A73" s="77"/>
      <c r="B73" s="10"/>
      <c r="C73" s="11"/>
      <c r="D73" s="12"/>
      <c r="E73" s="12"/>
      <c r="F73" s="12"/>
      <c r="G73" s="78"/>
      <c r="H73" s="539" t="str">
        <f t="shared" si="10"/>
        <v/>
      </c>
      <c r="I73" s="540" t="str">
        <f t="shared" si="11"/>
        <v/>
      </c>
      <c r="J73" s="113"/>
    </row>
    <row r="74" spans="1:10" ht="13.95" customHeight="1" x14ac:dyDescent="0.25">
      <c r="A74" s="77"/>
      <c r="B74" s="10"/>
      <c r="C74" s="12"/>
      <c r="D74" s="12"/>
      <c r="E74" s="12"/>
      <c r="F74" s="12"/>
      <c r="G74" s="78"/>
      <c r="H74" s="539" t="str">
        <f t="shared" si="10"/>
        <v/>
      </c>
      <c r="I74" s="540" t="str">
        <f t="shared" si="11"/>
        <v/>
      </c>
      <c r="J74" s="113"/>
    </row>
    <row r="75" spans="1:10" ht="13.95" customHeight="1" x14ac:dyDescent="0.25">
      <c r="A75" s="77"/>
      <c r="B75" s="10"/>
      <c r="C75" s="11"/>
      <c r="D75" s="12"/>
      <c r="E75" s="12"/>
      <c r="F75" s="12"/>
      <c r="G75" s="78"/>
      <c r="H75" s="539" t="str">
        <f t="shared" si="10"/>
        <v/>
      </c>
      <c r="I75" s="540" t="str">
        <f t="shared" si="11"/>
        <v/>
      </c>
      <c r="J75" s="113"/>
    </row>
    <row r="76" spans="1:10" ht="13.95" customHeight="1" x14ac:dyDescent="0.25">
      <c r="A76" s="77"/>
      <c r="B76" s="10"/>
      <c r="C76" s="11"/>
      <c r="D76" s="12"/>
      <c r="E76" s="12"/>
      <c r="F76" s="12"/>
      <c r="G76" s="78"/>
      <c r="H76" s="539" t="str">
        <f t="shared" si="10"/>
        <v/>
      </c>
      <c r="I76" s="540" t="str">
        <f t="shared" si="11"/>
        <v/>
      </c>
      <c r="J76" s="113"/>
    </row>
    <row r="77" spans="1:10" ht="13.95" customHeight="1" x14ac:dyDescent="0.25">
      <c r="A77" s="77"/>
      <c r="B77" s="10"/>
      <c r="C77" s="12"/>
      <c r="D77" s="12"/>
      <c r="E77" s="12"/>
      <c r="F77" s="12"/>
      <c r="G77" s="78"/>
      <c r="H77" s="539" t="str">
        <f t="shared" si="10"/>
        <v/>
      </c>
      <c r="I77" s="540" t="str">
        <f t="shared" si="11"/>
        <v/>
      </c>
      <c r="J77" s="113"/>
    </row>
    <row r="78" spans="1:10" ht="13.95" customHeight="1" x14ac:dyDescent="0.25">
      <c r="A78" s="77"/>
      <c r="B78" s="10"/>
      <c r="C78" s="12"/>
      <c r="D78" s="12"/>
      <c r="E78" s="12"/>
      <c r="F78" s="12"/>
      <c r="G78" s="78"/>
      <c r="H78" s="539" t="str">
        <f t="shared" si="10"/>
        <v/>
      </c>
      <c r="I78" s="540" t="str">
        <f t="shared" si="11"/>
        <v/>
      </c>
      <c r="J78" s="113"/>
    </row>
    <row r="79" spans="1:10" ht="13.95" customHeight="1" x14ac:dyDescent="0.25">
      <c r="A79" s="77"/>
      <c r="B79" s="10"/>
      <c r="C79" s="11"/>
      <c r="D79" s="12"/>
      <c r="E79" s="12"/>
      <c r="F79" s="12"/>
      <c r="G79" s="78"/>
      <c r="H79" s="539" t="str">
        <f t="shared" si="10"/>
        <v/>
      </c>
      <c r="I79" s="540" t="str">
        <f t="shared" si="11"/>
        <v/>
      </c>
      <c r="J79" s="113"/>
    </row>
    <row r="80" spans="1:10" ht="13.95" customHeight="1" x14ac:dyDescent="0.25">
      <c r="A80" s="77"/>
      <c r="B80" s="10"/>
      <c r="C80" s="11"/>
      <c r="D80" s="12"/>
      <c r="E80" s="12"/>
      <c r="F80" s="12"/>
      <c r="G80" s="78"/>
      <c r="H80" s="539" t="str">
        <f t="shared" si="10"/>
        <v/>
      </c>
      <c r="I80" s="540" t="str">
        <f t="shared" si="11"/>
        <v/>
      </c>
      <c r="J80" s="113"/>
    </row>
    <row r="81" spans="1:10" ht="13.95" customHeight="1" x14ac:dyDescent="0.25">
      <c r="A81" s="77"/>
      <c r="B81" s="10"/>
      <c r="C81" s="12"/>
      <c r="D81" s="12"/>
      <c r="E81" s="12"/>
      <c r="F81" s="12"/>
      <c r="G81" s="78"/>
      <c r="H81" s="539" t="str">
        <f t="shared" si="10"/>
        <v/>
      </c>
      <c r="I81" s="540" t="str">
        <f t="shared" si="11"/>
        <v/>
      </c>
      <c r="J81" s="113"/>
    </row>
    <row r="82" spans="1:10" ht="13.95" customHeight="1" x14ac:dyDescent="0.25">
      <c r="A82" s="77"/>
      <c r="B82" s="10"/>
      <c r="C82" s="12"/>
      <c r="D82" s="12"/>
      <c r="E82" s="12"/>
      <c r="F82" s="12"/>
      <c r="G82" s="78"/>
      <c r="H82" s="539" t="str">
        <f t="shared" si="10"/>
        <v/>
      </c>
      <c r="I82" s="540" t="str">
        <f t="shared" si="11"/>
        <v/>
      </c>
      <c r="J82" s="113"/>
    </row>
    <row r="83" spans="1:10" ht="13.95" customHeight="1" x14ac:dyDescent="0.25">
      <c r="A83" s="77"/>
      <c r="B83" s="10"/>
      <c r="C83" s="12"/>
      <c r="D83" s="12"/>
      <c r="E83" s="12"/>
      <c r="F83" s="12"/>
      <c r="G83" s="78"/>
      <c r="H83" s="539" t="str">
        <f t="shared" si="10"/>
        <v/>
      </c>
      <c r="I83" s="540" t="str">
        <f t="shared" si="11"/>
        <v/>
      </c>
      <c r="J83" s="113"/>
    </row>
    <row r="84" spans="1:10" ht="13.95" customHeight="1" x14ac:dyDescent="0.25">
      <c r="A84" s="77"/>
      <c r="B84" s="10"/>
      <c r="C84" s="12"/>
      <c r="D84" s="12"/>
      <c r="E84" s="12"/>
      <c r="F84" s="12"/>
      <c r="G84" s="78"/>
      <c r="H84" s="539" t="str">
        <f t="shared" si="10"/>
        <v/>
      </c>
      <c r="I84" s="540" t="str">
        <f t="shared" si="11"/>
        <v/>
      </c>
      <c r="J84" s="113"/>
    </row>
    <row r="85" spans="1:10" ht="13.95" customHeight="1" x14ac:dyDescent="0.25">
      <c r="A85" s="77"/>
      <c r="B85" s="10"/>
      <c r="C85" s="11"/>
      <c r="D85" s="12"/>
      <c r="E85" s="12"/>
      <c r="F85" s="12"/>
      <c r="G85" s="78"/>
      <c r="H85" s="539" t="str">
        <f t="shared" si="10"/>
        <v/>
      </c>
      <c r="I85" s="540" t="str">
        <f t="shared" si="11"/>
        <v/>
      </c>
      <c r="J85" s="113"/>
    </row>
    <row r="86" spans="1:10" ht="13.95" customHeight="1" x14ac:dyDescent="0.25">
      <c r="A86" s="77"/>
      <c r="B86" s="10"/>
      <c r="C86" s="12"/>
      <c r="D86" s="12"/>
      <c r="E86" s="12"/>
      <c r="F86" s="12"/>
      <c r="G86" s="78"/>
      <c r="H86" s="539" t="str">
        <f t="shared" ref="H86:H117" si="12">IF(E86="","",VLOOKUP(E86,StocksInventory,2,))</f>
        <v/>
      </c>
      <c r="I86" s="540" t="str">
        <f t="shared" si="11"/>
        <v/>
      </c>
      <c r="J86" s="113"/>
    </row>
    <row r="87" spans="1:10" ht="13.95" customHeight="1" x14ac:dyDescent="0.25">
      <c r="A87" s="77"/>
      <c r="B87" s="10"/>
      <c r="C87" s="12"/>
      <c r="D87" s="12"/>
      <c r="E87" s="12"/>
      <c r="F87" s="12"/>
      <c r="G87" s="78"/>
      <c r="H87" s="539" t="str">
        <f t="shared" si="12"/>
        <v/>
      </c>
      <c r="I87" s="540" t="str">
        <f t="shared" si="11"/>
        <v/>
      </c>
      <c r="J87" s="113"/>
    </row>
    <row r="88" spans="1:10" ht="13.95" customHeight="1" x14ac:dyDescent="0.25">
      <c r="A88" s="77"/>
      <c r="B88" s="10"/>
      <c r="C88" s="12"/>
      <c r="D88" s="12"/>
      <c r="E88" s="12"/>
      <c r="F88" s="12"/>
      <c r="G88" s="78"/>
      <c r="H88" s="539" t="str">
        <f t="shared" si="12"/>
        <v/>
      </c>
      <c r="I88" s="540" t="str">
        <f t="shared" si="11"/>
        <v/>
      </c>
      <c r="J88" s="113"/>
    </row>
    <row r="89" spans="1:10" ht="13.95" customHeight="1" x14ac:dyDescent="0.25">
      <c r="A89" s="77"/>
      <c r="B89" s="10"/>
      <c r="C89" s="12"/>
      <c r="D89" s="12"/>
      <c r="E89" s="12"/>
      <c r="F89" s="12"/>
      <c r="G89" s="78"/>
      <c r="H89" s="539" t="str">
        <f t="shared" si="12"/>
        <v/>
      </c>
      <c r="I89" s="540" t="str">
        <f t="shared" si="11"/>
        <v/>
      </c>
      <c r="J89" s="113"/>
    </row>
    <row r="90" spans="1:10" ht="13.95" customHeight="1" x14ac:dyDescent="0.25">
      <c r="A90" s="77"/>
      <c r="B90" s="10"/>
      <c r="C90" s="12"/>
      <c r="D90" s="12"/>
      <c r="E90" s="12"/>
      <c r="F90" s="12"/>
      <c r="G90" s="78"/>
      <c r="H90" s="539" t="str">
        <f t="shared" si="12"/>
        <v/>
      </c>
      <c r="I90" s="540" t="str">
        <f t="shared" si="11"/>
        <v/>
      </c>
      <c r="J90" s="113"/>
    </row>
    <row r="91" spans="1:10" ht="13.95" customHeight="1" x14ac:dyDescent="0.25">
      <c r="A91" s="77"/>
      <c r="B91" s="10"/>
      <c r="C91" s="12"/>
      <c r="D91" s="12"/>
      <c r="E91" s="12"/>
      <c r="F91" s="12"/>
      <c r="G91" s="78"/>
      <c r="H91" s="539" t="str">
        <f t="shared" si="12"/>
        <v/>
      </c>
      <c r="I91" s="540" t="str">
        <f t="shared" si="11"/>
        <v/>
      </c>
      <c r="J91" s="113"/>
    </row>
    <row r="92" spans="1:10" ht="13.95" customHeight="1" x14ac:dyDescent="0.25">
      <c r="A92" s="77"/>
      <c r="B92" s="10"/>
      <c r="C92" s="11"/>
      <c r="D92" s="12"/>
      <c r="E92" s="12"/>
      <c r="F92" s="12"/>
      <c r="G92" s="78"/>
      <c r="H92" s="539" t="str">
        <f t="shared" si="12"/>
        <v/>
      </c>
      <c r="I92" s="540" t="str">
        <f t="shared" si="11"/>
        <v/>
      </c>
      <c r="J92" s="113"/>
    </row>
    <row r="93" spans="1:10" ht="13.95" customHeight="1" x14ac:dyDescent="0.25">
      <c r="A93" s="77"/>
      <c r="B93" s="10"/>
      <c r="C93" s="11"/>
      <c r="D93" s="12"/>
      <c r="E93" s="12"/>
      <c r="F93" s="12"/>
      <c r="G93" s="78"/>
      <c r="H93" s="539" t="str">
        <f t="shared" si="12"/>
        <v/>
      </c>
      <c r="I93" s="540" t="str">
        <f t="shared" si="11"/>
        <v/>
      </c>
      <c r="J93" s="113"/>
    </row>
    <row r="94" spans="1:10" ht="13.95" customHeight="1" x14ac:dyDescent="0.25">
      <c r="A94" s="77"/>
      <c r="B94" s="10"/>
      <c r="C94" s="11"/>
      <c r="D94" s="12"/>
      <c r="E94" s="12"/>
      <c r="F94" s="12"/>
      <c r="G94" s="78"/>
      <c r="H94" s="539" t="str">
        <f t="shared" si="12"/>
        <v/>
      </c>
      <c r="I94" s="540" t="str">
        <f t="shared" si="11"/>
        <v/>
      </c>
      <c r="J94" s="113"/>
    </row>
    <row r="95" spans="1:10" ht="13.95" customHeight="1" x14ac:dyDescent="0.25">
      <c r="A95" s="77"/>
      <c r="B95" s="10"/>
      <c r="C95" s="11"/>
      <c r="D95" s="12"/>
      <c r="E95" s="12"/>
      <c r="F95" s="12"/>
      <c r="G95" s="78"/>
      <c r="H95" s="539" t="str">
        <f t="shared" si="12"/>
        <v/>
      </c>
      <c r="I95" s="540" t="str">
        <f t="shared" si="11"/>
        <v/>
      </c>
      <c r="J95" s="113"/>
    </row>
    <row r="96" spans="1:10" ht="13.95" customHeight="1" x14ac:dyDescent="0.25">
      <c r="A96" s="77"/>
      <c r="B96" s="10"/>
      <c r="C96" s="11"/>
      <c r="D96" s="12"/>
      <c r="E96" s="12"/>
      <c r="F96" s="12"/>
      <c r="G96" s="78"/>
      <c r="H96" s="539" t="str">
        <f t="shared" si="12"/>
        <v/>
      </c>
      <c r="I96" s="540" t="str">
        <f t="shared" si="11"/>
        <v/>
      </c>
      <c r="J96" s="113"/>
    </row>
    <row r="97" spans="1:10" ht="13.95" customHeight="1" x14ac:dyDescent="0.25">
      <c r="A97" s="77"/>
      <c r="B97" s="10"/>
      <c r="C97" s="12"/>
      <c r="D97" s="12"/>
      <c r="E97" s="12"/>
      <c r="F97" s="12"/>
      <c r="G97" s="78"/>
      <c r="H97" s="539" t="str">
        <f t="shared" si="12"/>
        <v/>
      </c>
      <c r="I97" s="540" t="str">
        <f t="shared" si="11"/>
        <v/>
      </c>
      <c r="J97" s="113"/>
    </row>
    <row r="98" spans="1:10" ht="13.95" customHeight="1" x14ac:dyDescent="0.25">
      <c r="A98" s="77"/>
      <c r="B98" s="10"/>
      <c r="C98" s="11"/>
      <c r="D98" s="12"/>
      <c r="E98" s="12"/>
      <c r="F98" s="12"/>
      <c r="G98" s="78"/>
      <c r="H98" s="539" t="str">
        <f t="shared" si="12"/>
        <v/>
      </c>
      <c r="I98" s="540" t="str">
        <f t="shared" si="11"/>
        <v/>
      </c>
      <c r="J98" s="113"/>
    </row>
    <row r="99" spans="1:10" ht="13.95" customHeight="1" x14ac:dyDescent="0.25">
      <c r="A99" s="77"/>
      <c r="B99" s="10"/>
      <c r="C99" s="12"/>
      <c r="D99" s="12"/>
      <c r="E99" s="12"/>
      <c r="F99" s="12"/>
      <c r="G99" s="78"/>
      <c r="H99" s="539" t="str">
        <f t="shared" si="12"/>
        <v/>
      </c>
      <c r="I99" s="540" t="str">
        <f t="shared" si="11"/>
        <v/>
      </c>
      <c r="J99" s="113"/>
    </row>
    <row r="100" spans="1:10" ht="13.95" customHeight="1" x14ac:dyDescent="0.25">
      <c r="A100" s="77"/>
      <c r="B100" s="10"/>
      <c r="C100" s="11"/>
      <c r="D100" s="12"/>
      <c r="E100" s="12"/>
      <c r="F100" s="12"/>
      <c r="G100" s="78"/>
      <c r="H100" s="539" t="str">
        <f t="shared" si="12"/>
        <v/>
      </c>
      <c r="I100" s="540" t="str">
        <f t="shared" si="11"/>
        <v/>
      </c>
      <c r="J100" s="113"/>
    </row>
    <row r="101" spans="1:10" ht="13.95" customHeight="1" x14ac:dyDescent="0.25">
      <c r="A101" s="77"/>
      <c r="B101" s="10"/>
      <c r="C101" s="12"/>
      <c r="D101" s="12"/>
      <c r="E101" s="12"/>
      <c r="F101" s="12"/>
      <c r="G101" s="78"/>
      <c r="H101" s="539" t="str">
        <f t="shared" si="12"/>
        <v/>
      </c>
      <c r="I101" s="540" t="str">
        <f t="shared" si="11"/>
        <v/>
      </c>
      <c r="J101" s="113"/>
    </row>
    <row r="102" spans="1:10" ht="13.95" customHeight="1" x14ac:dyDescent="0.25">
      <c r="A102" s="77"/>
      <c r="B102" s="10"/>
      <c r="C102" s="12"/>
      <c r="D102" s="12"/>
      <c r="E102" s="12"/>
      <c r="F102" s="12"/>
      <c r="G102" s="78"/>
      <c r="H102" s="539" t="str">
        <f t="shared" si="12"/>
        <v/>
      </c>
      <c r="I102" s="540" t="str">
        <f t="shared" si="11"/>
        <v/>
      </c>
      <c r="J102" s="113"/>
    </row>
    <row r="103" spans="1:10" ht="13.95" customHeight="1" x14ac:dyDescent="0.25">
      <c r="A103" s="77"/>
      <c r="B103" s="10"/>
      <c r="C103" s="11"/>
      <c r="D103" s="12"/>
      <c r="E103" s="12"/>
      <c r="F103" s="12"/>
      <c r="G103" s="78"/>
      <c r="H103" s="539" t="str">
        <f t="shared" si="12"/>
        <v/>
      </c>
      <c r="I103" s="540" t="str">
        <f t="shared" si="11"/>
        <v/>
      </c>
      <c r="J103" s="113"/>
    </row>
    <row r="104" spans="1:10" ht="13.95" customHeight="1" x14ac:dyDescent="0.25">
      <c r="A104" s="77"/>
      <c r="B104" s="10"/>
      <c r="C104" s="12"/>
      <c r="D104" s="12"/>
      <c r="E104" s="12"/>
      <c r="F104" s="12"/>
      <c r="G104" s="78"/>
      <c r="H104" s="539" t="str">
        <f t="shared" si="12"/>
        <v/>
      </c>
      <c r="I104" s="540" t="str">
        <f t="shared" si="11"/>
        <v/>
      </c>
      <c r="J104" s="113"/>
    </row>
    <row r="105" spans="1:10" ht="13.95" customHeight="1" x14ac:dyDescent="0.25">
      <c r="A105" s="77"/>
      <c r="B105" s="10"/>
      <c r="C105" s="12"/>
      <c r="D105" s="12"/>
      <c r="E105" s="12"/>
      <c r="F105" s="12"/>
      <c r="G105" s="78"/>
      <c r="H105" s="539" t="str">
        <f t="shared" si="12"/>
        <v/>
      </c>
      <c r="I105" s="540" t="str">
        <f t="shared" si="11"/>
        <v/>
      </c>
      <c r="J105" s="113"/>
    </row>
    <row r="106" spans="1:10" ht="13.95" customHeight="1" x14ac:dyDescent="0.25">
      <c r="A106" s="77"/>
      <c r="B106" s="10"/>
      <c r="C106" s="11"/>
      <c r="D106" s="12"/>
      <c r="E106" s="12"/>
      <c r="F106" s="12"/>
      <c r="G106" s="78"/>
      <c r="H106" s="539" t="str">
        <f t="shared" si="12"/>
        <v/>
      </c>
      <c r="I106" s="540" t="str">
        <f t="shared" si="11"/>
        <v/>
      </c>
      <c r="J106" s="113"/>
    </row>
    <row r="107" spans="1:10" ht="13.95" customHeight="1" x14ac:dyDescent="0.25">
      <c r="A107" s="77"/>
      <c r="B107" s="10"/>
      <c r="C107" s="12"/>
      <c r="D107" s="12"/>
      <c r="E107" s="12"/>
      <c r="F107" s="12"/>
      <c r="G107" s="78"/>
      <c r="H107" s="539" t="str">
        <f t="shared" si="12"/>
        <v/>
      </c>
      <c r="I107" s="540" t="str">
        <f t="shared" si="11"/>
        <v/>
      </c>
      <c r="J107" s="113"/>
    </row>
    <row r="108" spans="1:10" ht="13.95" customHeight="1" x14ac:dyDescent="0.25">
      <c r="A108" s="77"/>
      <c r="B108" s="10"/>
      <c r="C108" s="12"/>
      <c r="D108" s="12"/>
      <c r="E108" s="12"/>
      <c r="F108" s="12"/>
      <c r="G108" s="78"/>
      <c r="H108" s="539" t="str">
        <f t="shared" si="12"/>
        <v/>
      </c>
      <c r="I108" s="540" t="str">
        <f t="shared" si="11"/>
        <v/>
      </c>
      <c r="J108" s="113"/>
    </row>
    <row r="109" spans="1:10" ht="13.95" customHeight="1" x14ac:dyDescent="0.25">
      <c r="A109" s="77"/>
      <c r="B109" s="10"/>
      <c r="C109" s="12"/>
      <c r="D109" s="12"/>
      <c r="E109" s="12"/>
      <c r="F109" s="12"/>
      <c r="G109" s="78"/>
      <c r="H109" s="539" t="str">
        <f t="shared" si="12"/>
        <v/>
      </c>
      <c r="I109" s="540" t="str">
        <f t="shared" si="11"/>
        <v/>
      </c>
      <c r="J109" s="113"/>
    </row>
    <row r="110" spans="1:10" ht="13.95" customHeight="1" x14ac:dyDescent="0.25">
      <c r="A110" s="77"/>
      <c r="B110" s="10"/>
      <c r="C110" s="12"/>
      <c r="D110" s="12"/>
      <c r="E110" s="12"/>
      <c r="F110" s="12"/>
      <c r="G110" s="78"/>
      <c r="H110" s="539" t="str">
        <f t="shared" si="12"/>
        <v/>
      </c>
      <c r="I110" s="540" t="str">
        <f t="shared" si="11"/>
        <v/>
      </c>
      <c r="J110" s="113"/>
    </row>
    <row r="111" spans="1:10" ht="13.95" customHeight="1" x14ac:dyDescent="0.25">
      <c r="A111" s="77"/>
      <c r="B111" s="10"/>
      <c r="C111" s="12"/>
      <c r="D111" s="12"/>
      <c r="E111" s="12"/>
      <c r="F111" s="12"/>
      <c r="G111" s="78"/>
      <c r="H111" s="539" t="str">
        <f t="shared" si="12"/>
        <v/>
      </c>
      <c r="I111" s="540" t="str">
        <f t="shared" si="11"/>
        <v/>
      </c>
      <c r="J111" s="113"/>
    </row>
    <row r="112" spans="1:10" ht="13.95" customHeight="1" x14ac:dyDescent="0.25">
      <c r="A112" s="77"/>
      <c r="B112" s="10"/>
      <c r="C112" s="12"/>
      <c r="D112" s="12"/>
      <c r="E112" s="12"/>
      <c r="F112" s="12"/>
      <c r="G112" s="78"/>
      <c r="H112" s="539" t="str">
        <f t="shared" si="12"/>
        <v/>
      </c>
      <c r="I112" s="540" t="str">
        <f t="shared" si="11"/>
        <v/>
      </c>
      <c r="J112" s="113"/>
    </row>
    <row r="113" spans="1:10" ht="13.95" customHeight="1" x14ac:dyDescent="0.25">
      <c r="A113" s="77"/>
      <c r="B113" s="10"/>
      <c r="C113" s="11"/>
      <c r="D113" s="12"/>
      <c r="E113" s="12"/>
      <c r="F113" s="12"/>
      <c r="G113" s="78"/>
      <c r="H113" s="539" t="str">
        <f t="shared" si="12"/>
        <v/>
      </c>
      <c r="I113" s="540" t="str">
        <f t="shared" si="11"/>
        <v/>
      </c>
      <c r="J113" s="113"/>
    </row>
    <row r="114" spans="1:10" ht="13.95" customHeight="1" x14ac:dyDescent="0.25">
      <c r="A114" s="77"/>
      <c r="B114" s="10"/>
      <c r="C114" s="12"/>
      <c r="D114" s="12"/>
      <c r="E114" s="12"/>
      <c r="F114" s="12"/>
      <c r="G114" s="78"/>
      <c r="H114" s="539" t="str">
        <f t="shared" si="12"/>
        <v/>
      </c>
      <c r="I114" s="540" t="str">
        <f t="shared" si="11"/>
        <v/>
      </c>
      <c r="J114" s="113"/>
    </row>
    <row r="115" spans="1:10" ht="13.95" customHeight="1" x14ac:dyDescent="0.25">
      <c r="A115" s="77"/>
      <c r="B115" s="10"/>
      <c r="C115" s="12"/>
      <c r="D115" s="12"/>
      <c r="E115" s="12"/>
      <c r="F115" s="12"/>
      <c r="G115" s="78"/>
      <c r="H115" s="539" t="str">
        <f t="shared" si="12"/>
        <v/>
      </c>
      <c r="I115" s="540" t="str">
        <f t="shared" si="11"/>
        <v/>
      </c>
      <c r="J115" s="113"/>
    </row>
    <row r="116" spans="1:10" ht="13.95" customHeight="1" x14ac:dyDescent="0.25">
      <c r="A116" s="77"/>
      <c r="B116" s="10"/>
      <c r="C116" s="11"/>
      <c r="D116" s="12"/>
      <c r="E116" s="12"/>
      <c r="F116" s="12"/>
      <c r="G116" s="78"/>
      <c r="H116" s="539" t="str">
        <f t="shared" si="12"/>
        <v/>
      </c>
      <c r="I116" s="540" t="str">
        <f t="shared" si="11"/>
        <v/>
      </c>
      <c r="J116" s="113"/>
    </row>
    <row r="117" spans="1:10" ht="13.95" customHeight="1" x14ac:dyDescent="0.25">
      <c r="A117" s="77"/>
      <c r="B117" s="10"/>
      <c r="C117" s="12"/>
      <c r="D117" s="12"/>
      <c r="E117" s="12"/>
      <c r="F117" s="12"/>
      <c r="G117" s="78"/>
      <c r="H117" s="539" t="str">
        <f t="shared" si="12"/>
        <v/>
      </c>
      <c r="I117" s="540" t="str">
        <f t="shared" si="11"/>
        <v/>
      </c>
      <c r="J117" s="113"/>
    </row>
    <row r="118" spans="1:10" ht="13.95" customHeight="1" x14ac:dyDescent="0.25">
      <c r="A118" s="77"/>
      <c r="B118" s="10"/>
      <c r="C118" s="11"/>
      <c r="D118" s="12"/>
      <c r="E118" s="12"/>
      <c r="F118" s="12"/>
      <c r="G118" s="78"/>
      <c r="H118" s="539" t="str">
        <f t="shared" ref="H118:H149" si="13">IF(E118="","",VLOOKUP(E118,StocksInventory,2,))</f>
        <v/>
      </c>
      <c r="I118" s="540" t="str">
        <f t="shared" si="11"/>
        <v/>
      </c>
      <c r="J118" s="113"/>
    </row>
    <row r="119" spans="1:10" ht="13.95" customHeight="1" x14ac:dyDescent="0.25">
      <c r="A119" s="77"/>
      <c r="B119" s="10"/>
      <c r="C119" s="12"/>
      <c r="D119" s="12"/>
      <c r="E119" s="12"/>
      <c r="F119" s="12"/>
      <c r="G119" s="78"/>
      <c r="H119" s="539" t="str">
        <f t="shared" si="13"/>
        <v/>
      </c>
      <c r="I119" s="540" t="str">
        <f t="shared" si="11"/>
        <v/>
      </c>
      <c r="J119" s="113"/>
    </row>
    <row r="120" spans="1:10" ht="13.95" customHeight="1" x14ac:dyDescent="0.25">
      <c r="A120" s="77"/>
      <c r="B120" s="10"/>
      <c r="C120" s="12"/>
      <c r="D120" s="12"/>
      <c r="E120" s="12"/>
      <c r="F120" s="12"/>
      <c r="G120" s="78"/>
      <c r="H120" s="539" t="str">
        <f t="shared" si="13"/>
        <v/>
      </c>
      <c r="I120" s="540" t="str">
        <f t="shared" si="11"/>
        <v/>
      </c>
      <c r="J120" s="113"/>
    </row>
    <row r="121" spans="1:10" ht="13.95" customHeight="1" x14ac:dyDescent="0.25">
      <c r="A121" s="77"/>
      <c r="B121" s="10"/>
      <c r="C121" s="12"/>
      <c r="D121" s="12"/>
      <c r="E121" s="12"/>
      <c r="F121" s="12"/>
      <c r="G121" s="78"/>
      <c r="H121" s="539" t="str">
        <f t="shared" si="13"/>
        <v/>
      </c>
      <c r="I121" s="540" t="str">
        <f t="shared" si="11"/>
        <v/>
      </c>
      <c r="J121" s="113"/>
    </row>
    <row r="122" spans="1:10" ht="13.95" customHeight="1" x14ac:dyDescent="0.25">
      <c r="A122" s="77"/>
      <c r="B122" s="10"/>
      <c r="C122" s="12"/>
      <c r="D122" s="12"/>
      <c r="E122" s="12"/>
      <c r="F122" s="12"/>
      <c r="G122" s="78"/>
      <c r="H122" s="539" t="str">
        <f t="shared" si="13"/>
        <v/>
      </c>
      <c r="I122" s="540" t="str">
        <f t="shared" si="11"/>
        <v/>
      </c>
      <c r="J122" s="113"/>
    </row>
    <row r="123" spans="1:10" ht="13.95" customHeight="1" x14ac:dyDescent="0.25">
      <c r="A123" s="77"/>
      <c r="B123" s="10"/>
      <c r="C123" s="11"/>
      <c r="D123" s="12"/>
      <c r="E123" s="12"/>
      <c r="F123" s="12"/>
      <c r="G123" s="78"/>
      <c r="H123" s="539" t="str">
        <f t="shared" si="13"/>
        <v/>
      </c>
      <c r="I123" s="540" t="str">
        <f t="shared" si="11"/>
        <v/>
      </c>
      <c r="J123" s="113"/>
    </row>
    <row r="124" spans="1:10" ht="13.95" customHeight="1" x14ac:dyDescent="0.25">
      <c r="A124" s="77"/>
      <c r="B124" s="10"/>
      <c r="C124" s="11"/>
      <c r="D124" s="12"/>
      <c r="E124" s="12"/>
      <c r="F124" s="12"/>
      <c r="G124" s="78"/>
      <c r="H124" s="539" t="str">
        <f t="shared" si="13"/>
        <v/>
      </c>
      <c r="I124" s="540" t="str">
        <f t="shared" si="11"/>
        <v/>
      </c>
      <c r="J124" s="113"/>
    </row>
    <row r="125" spans="1:10" ht="13.95" customHeight="1" x14ac:dyDescent="0.25">
      <c r="A125" s="77"/>
      <c r="B125" s="10"/>
      <c r="C125" s="12"/>
      <c r="D125" s="12"/>
      <c r="E125" s="12"/>
      <c r="F125" s="12"/>
      <c r="G125" s="78"/>
      <c r="H125" s="539" t="str">
        <f t="shared" si="13"/>
        <v/>
      </c>
      <c r="I125" s="540" t="str">
        <f t="shared" si="11"/>
        <v/>
      </c>
      <c r="J125" s="113"/>
    </row>
    <row r="126" spans="1:10" ht="13.95" customHeight="1" x14ac:dyDescent="0.25">
      <c r="A126" s="77"/>
      <c r="B126" s="10"/>
      <c r="C126" s="12"/>
      <c r="D126" s="12"/>
      <c r="E126" s="12"/>
      <c r="F126" s="12"/>
      <c r="G126" s="78"/>
      <c r="H126" s="539" t="str">
        <f t="shared" si="13"/>
        <v/>
      </c>
      <c r="I126" s="540" t="str">
        <f t="shared" si="11"/>
        <v/>
      </c>
      <c r="J126" s="113"/>
    </row>
    <row r="127" spans="1:10" ht="13.95" customHeight="1" x14ac:dyDescent="0.25">
      <c r="A127" s="77"/>
      <c r="B127" s="10"/>
      <c r="C127" s="12"/>
      <c r="D127" s="12"/>
      <c r="E127" s="12"/>
      <c r="F127" s="12"/>
      <c r="G127" s="78"/>
      <c r="H127" s="539" t="str">
        <f t="shared" si="13"/>
        <v/>
      </c>
      <c r="I127" s="540" t="str">
        <f t="shared" si="11"/>
        <v/>
      </c>
      <c r="J127" s="113"/>
    </row>
    <row r="128" spans="1:10" ht="13.95" customHeight="1" x14ac:dyDescent="0.25">
      <c r="A128" s="77"/>
      <c r="B128" s="10"/>
      <c r="C128" s="12"/>
      <c r="D128" s="12"/>
      <c r="E128" s="12"/>
      <c r="F128" s="12"/>
      <c r="G128" s="78"/>
      <c r="H128" s="539" t="str">
        <f t="shared" si="13"/>
        <v/>
      </c>
      <c r="I128" s="540" t="str">
        <f t="shared" si="11"/>
        <v/>
      </c>
      <c r="J128" s="113"/>
    </row>
    <row r="129" spans="1:10" ht="13.95" customHeight="1" x14ac:dyDescent="0.25">
      <c r="A129" s="77"/>
      <c r="B129" s="10"/>
      <c r="C129" s="11"/>
      <c r="D129" s="12"/>
      <c r="E129" s="12"/>
      <c r="F129" s="12"/>
      <c r="G129" s="78"/>
      <c r="H129" s="539" t="str">
        <f t="shared" si="13"/>
        <v/>
      </c>
      <c r="I129" s="540" t="str">
        <f t="shared" si="11"/>
        <v/>
      </c>
      <c r="J129" s="113"/>
    </row>
    <row r="130" spans="1:10" ht="13.95" customHeight="1" x14ac:dyDescent="0.25">
      <c r="A130" s="77"/>
      <c r="B130" s="10"/>
      <c r="C130" s="11"/>
      <c r="D130" s="12"/>
      <c r="E130" s="12"/>
      <c r="F130" s="12"/>
      <c r="G130" s="78"/>
      <c r="H130" s="539" t="str">
        <f t="shared" si="13"/>
        <v/>
      </c>
      <c r="I130" s="540" t="str">
        <f t="shared" si="11"/>
        <v/>
      </c>
      <c r="J130" s="113"/>
    </row>
    <row r="131" spans="1:10" ht="13.95" customHeight="1" x14ac:dyDescent="0.25">
      <c r="A131" s="77"/>
      <c r="B131" s="10"/>
      <c r="C131" s="12"/>
      <c r="D131" s="12"/>
      <c r="E131" s="12"/>
      <c r="F131" s="12"/>
      <c r="G131" s="78"/>
      <c r="H131" s="539" t="str">
        <f t="shared" si="13"/>
        <v/>
      </c>
      <c r="I131" s="540" t="str">
        <f t="shared" si="11"/>
        <v/>
      </c>
      <c r="J131" s="113"/>
    </row>
    <row r="132" spans="1:10" ht="13.95" customHeight="1" x14ac:dyDescent="0.25">
      <c r="A132" s="77"/>
      <c r="B132" s="10"/>
      <c r="C132" s="11"/>
      <c r="D132" s="12"/>
      <c r="E132" s="12"/>
      <c r="F132" s="12"/>
      <c r="G132" s="78"/>
      <c r="H132" s="539" t="str">
        <f t="shared" si="13"/>
        <v/>
      </c>
      <c r="I132" s="540" t="str">
        <f t="shared" ref="I132:I195" si="14">IF(E132="","",H132*G132)</f>
        <v/>
      </c>
      <c r="J132" s="113"/>
    </row>
    <row r="133" spans="1:10" ht="13.95" customHeight="1" x14ac:dyDescent="0.25">
      <c r="A133" s="77"/>
      <c r="B133" s="10"/>
      <c r="C133" s="12"/>
      <c r="D133" s="12"/>
      <c r="E133" s="12"/>
      <c r="F133" s="12"/>
      <c r="G133" s="78"/>
      <c r="H133" s="539" t="str">
        <f t="shared" si="13"/>
        <v/>
      </c>
      <c r="I133" s="540" t="str">
        <f t="shared" si="14"/>
        <v/>
      </c>
      <c r="J133" s="113"/>
    </row>
    <row r="134" spans="1:10" ht="13.95" customHeight="1" x14ac:dyDescent="0.25">
      <c r="A134" s="77"/>
      <c r="B134" s="10"/>
      <c r="C134" s="12"/>
      <c r="D134" s="12"/>
      <c r="E134" s="12"/>
      <c r="F134" s="12"/>
      <c r="G134" s="78"/>
      <c r="H134" s="539" t="str">
        <f t="shared" si="13"/>
        <v/>
      </c>
      <c r="I134" s="540" t="str">
        <f t="shared" si="14"/>
        <v/>
      </c>
      <c r="J134" s="113"/>
    </row>
    <row r="135" spans="1:10" ht="13.95" customHeight="1" x14ac:dyDescent="0.25">
      <c r="A135" s="77"/>
      <c r="B135" s="10"/>
      <c r="C135" s="11"/>
      <c r="D135" s="12"/>
      <c r="E135" s="12"/>
      <c r="F135" s="12"/>
      <c r="G135" s="78"/>
      <c r="H135" s="539" t="str">
        <f t="shared" si="13"/>
        <v/>
      </c>
      <c r="I135" s="540" t="str">
        <f t="shared" si="14"/>
        <v/>
      </c>
      <c r="J135" s="113"/>
    </row>
    <row r="136" spans="1:10" ht="13.95" customHeight="1" x14ac:dyDescent="0.25">
      <c r="A136" s="77"/>
      <c r="B136" s="10"/>
      <c r="C136" s="11"/>
      <c r="D136" s="12"/>
      <c r="E136" s="12"/>
      <c r="F136" s="12"/>
      <c r="G136" s="78"/>
      <c r="H136" s="539" t="str">
        <f t="shared" si="13"/>
        <v/>
      </c>
      <c r="I136" s="540" t="str">
        <f t="shared" si="14"/>
        <v/>
      </c>
      <c r="J136" s="113"/>
    </row>
    <row r="137" spans="1:10" ht="13.95" customHeight="1" x14ac:dyDescent="0.25">
      <c r="A137" s="77"/>
      <c r="B137" s="10"/>
      <c r="C137" s="11"/>
      <c r="D137" s="12"/>
      <c r="E137" s="12"/>
      <c r="F137" s="12"/>
      <c r="G137" s="78"/>
      <c r="H137" s="539" t="str">
        <f t="shared" si="13"/>
        <v/>
      </c>
      <c r="I137" s="540" t="str">
        <f t="shared" si="14"/>
        <v/>
      </c>
      <c r="J137" s="113"/>
    </row>
    <row r="138" spans="1:10" ht="13.95" customHeight="1" x14ac:dyDescent="0.25">
      <c r="A138" s="77"/>
      <c r="B138" s="10"/>
      <c r="C138" s="12"/>
      <c r="D138" s="12"/>
      <c r="E138" s="12"/>
      <c r="F138" s="12"/>
      <c r="G138" s="78"/>
      <c r="H138" s="539" t="str">
        <f t="shared" si="13"/>
        <v/>
      </c>
      <c r="I138" s="540" t="str">
        <f t="shared" si="14"/>
        <v/>
      </c>
      <c r="J138" s="113"/>
    </row>
    <row r="139" spans="1:10" ht="13.95" customHeight="1" x14ac:dyDescent="0.25">
      <c r="A139" s="77"/>
      <c r="B139" s="10"/>
      <c r="C139" s="12"/>
      <c r="D139" s="12"/>
      <c r="E139" s="12"/>
      <c r="F139" s="12"/>
      <c r="G139" s="78"/>
      <c r="H139" s="539" t="str">
        <f t="shared" si="13"/>
        <v/>
      </c>
      <c r="I139" s="540" t="str">
        <f t="shared" si="14"/>
        <v/>
      </c>
      <c r="J139" s="113"/>
    </row>
    <row r="140" spans="1:10" ht="13.95" customHeight="1" x14ac:dyDescent="0.25">
      <c r="A140" s="77"/>
      <c r="B140" s="10"/>
      <c r="C140" s="12"/>
      <c r="D140" s="12"/>
      <c r="E140" s="12"/>
      <c r="F140" s="12"/>
      <c r="G140" s="78"/>
      <c r="H140" s="539" t="str">
        <f t="shared" si="13"/>
        <v/>
      </c>
      <c r="I140" s="540" t="str">
        <f t="shared" si="14"/>
        <v/>
      </c>
      <c r="J140" s="113"/>
    </row>
    <row r="141" spans="1:10" ht="13.95" customHeight="1" x14ac:dyDescent="0.25">
      <c r="A141" s="77"/>
      <c r="B141" s="10"/>
      <c r="C141" s="12"/>
      <c r="D141" s="12"/>
      <c r="E141" s="12"/>
      <c r="F141" s="12"/>
      <c r="G141" s="78"/>
      <c r="H141" s="539" t="str">
        <f t="shared" si="13"/>
        <v/>
      </c>
      <c r="I141" s="540" t="str">
        <f t="shared" si="14"/>
        <v/>
      </c>
      <c r="J141" s="113"/>
    </row>
    <row r="142" spans="1:10" ht="13.95" customHeight="1" x14ac:dyDescent="0.25">
      <c r="A142" s="77"/>
      <c r="B142" s="10"/>
      <c r="C142" s="11"/>
      <c r="D142" s="12"/>
      <c r="E142" s="12"/>
      <c r="F142" s="12"/>
      <c r="G142" s="78"/>
      <c r="H142" s="539" t="str">
        <f t="shared" si="13"/>
        <v/>
      </c>
      <c r="I142" s="540" t="str">
        <f t="shared" si="14"/>
        <v/>
      </c>
      <c r="J142" s="113"/>
    </row>
    <row r="143" spans="1:10" ht="13.95" customHeight="1" x14ac:dyDescent="0.25">
      <c r="A143" s="77"/>
      <c r="B143" s="10"/>
      <c r="C143" s="12"/>
      <c r="D143" s="12"/>
      <c r="E143" s="12"/>
      <c r="F143" s="12"/>
      <c r="G143" s="78"/>
      <c r="H143" s="539" t="str">
        <f t="shared" si="13"/>
        <v/>
      </c>
      <c r="I143" s="540" t="str">
        <f t="shared" si="14"/>
        <v/>
      </c>
      <c r="J143" s="113"/>
    </row>
    <row r="144" spans="1:10" ht="13.95" customHeight="1" x14ac:dyDescent="0.25">
      <c r="A144" s="77"/>
      <c r="B144" s="10"/>
      <c r="C144" s="12"/>
      <c r="D144" s="12"/>
      <c r="E144" s="12"/>
      <c r="F144" s="12"/>
      <c r="G144" s="78"/>
      <c r="H144" s="539" t="str">
        <f t="shared" si="13"/>
        <v/>
      </c>
      <c r="I144" s="540" t="str">
        <f t="shared" si="14"/>
        <v/>
      </c>
      <c r="J144" s="113"/>
    </row>
    <row r="145" spans="1:10" ht="13.95" customHeight="1" x14ac:dyDescent="0.25">
      <c r="A145" s="77"/>
      <c r="B145" s="10"/>
      <c r="C145" s="12"/>
      <c r="D145" s="12"/>
      <c r="E145" s="12"/>
      <c r="F145" s="12"/>
      <c r="G145" s="78"/>
      <c r="H145" s="539" t="str">
        <f t="shared" si="13"/>
        <v/>
      </c>
      <c r="I145" s="540" t="str">
        <f t="shared" si="14"/>
        <v/>
      </c>
      <c r="J145" s="113"/>
    </row>
    <row r="146" spans="1:10" ht="13.95" customHeight="1" x14ac:dyDescent="0.25">
      <c r="A146" s="77"/>
      <c r="B146" s="10"/>
      <c r="C146" s="12"/>
      <c r="D146" s="12"/>
      <c r="E146" s="12"/>
      <c r="F146" s="12"/>
      <c r="G146" s="78"/>
      <c r="H146" s="539" t="str">
        <f t="shared" si="13"/>
        <v/>
      </c>
      <c r="I146" s="540" t="str">
        <f t="shared" si="14"/>
        <v/>
      </c>
      <c r="J146" s="113"/>
    </row>
    <row r="147" spans="1:10" ht="13.95" customHeight="1" x14ac:dyDescent="0.25">
      <c r="A147" s="77"/>
      <c r="B147" s="10"/>
      <c r="C147" s="12"/>
      <c r="D147" s="12"/>
      <c r="E147" s="12"/>
      <c r="F147" s="12"/>
      <c r="G147" s="78"/>
      <c r="H147" s="539" t="str">
        <f t="shared" si="13"/>
        <v/>
      </c>
      <c r="I147" s="540" t="str">
        <f t="shared" si="14"/>
        <v/>
      </c>
      <c r="J147" s="113"/>
    </row>
    <row r="148" spans="1:10" ht="13.95" customHeight="1" x14ac:dyDescent="0.25">
      <c r="A148" s="77"/>
      <c r="B148" s="10"/>
      <c r="C148" s="11"/>
      <c r="D148" s="12"/>
      <c r="E148" s="12"/>
      <c r="F148" s="12"/>
      <c r="G148" s="78"/>
      <c r="H148" s="539" t="str">
        <f t="shared" si="13"/>
        <v/>
      </c>
      <c r="I148" s="540" t="str">
        <f t="shared" si="14"/>
        <v/>
      </c>
      <c r="J148" s="113"/>
    </row>
    <row r="149" spans="1:10" ht="13.95" customHeight="1" x14ac:dyDescent="0.25">
      <c r="A149" s="77"/>
      <c r="B149" s="10"/>
      <c r="C149" s="11"/>
      <c r="D149" s="12"/>
      <c r="E149" s="12"/>
      <c r="F149" s="12"/>
      <c r="G149" s="78"/>
      <c r="H149" s="539" t="str">
        <f t="shared" si="13"/>
        <v/>
      </c>
      <c r="I149" s="540" t="str">
        <f t="shared" si="14"/>
        <v/>
      </c>
      <c r="J149" s="113"/>
    </row>
    <row r="150" spans="1:10" ht="13.95" customHeight="1" x14ac:dyDescent="0.25">
      <c r="A150" s="77"/>
      <c r="B150" s="10"/>
      <c r="C150" s="12"/>
      <c r="D150" s="12"/>
      <c r="E150" s="12"/>
      <c r="F150" s="12"/>
      <c r="G150" s="78"/>
      <c r="H150" s="539" t="str">
        <f t="shared" ref="H150:H181" si="15">IF(E150="","",VLOOKUP(E150,StocksInventory,2,))</f>
        <v/>
      </c>
      <c r="I150" s="540" t="str">
        <f t="shared" si="14"/>
        <v/>
      </c>
      <c r="J150" s="113"/>
    </row>
    <row r="151" spans="1:10" ht="13.95" customHeight="1" x14ac:dyDescent="0.25">
      <c r="A151" s="77"/>
      <c r="B151" s="10"/>
      <c r="C151" s="12"/>
      <c r="D151" s="12"/>
      <c r="E151" s="12"/>
      <c r="F151" s="12"/>
      <c r="G151" s="78"/>
      <c r="H151" s="539" t="str">
        <f t="shared" si="15"/>
        <v/>
      </c>
      <c r="I151" s="540" t="str">
        <f t="shared" si="14"/>
        <v/>
      </c>
      <c r="J151" s="113"/>
    </row>
    <row r="152" spans="1:10" ht="13.95" customHeight="1" x14ac:dyDescent="0.25">
      <c r="A152" s="77"/>
      <c r="B152" s="10"/>
      <c r="C152" s="11"/>
      <c r="D152" s="12"/>
      <c r="E152" s="12"/>
      <c r="F152" s="12"/>
      <c r="G152" s="78"/>
      <c r="H152" s="539" t="str">
        <f t="shared" si="15"/>
        <v/>
      </c>
      <c r="I152" s="540" t="str">
        <f t="shared" si="14"/>
        <v/>
      </c>
      <c r="J152" s="113"/>
    </row>
    <row r="153" spans="1:10" ht="13.95" customHeight="1" x14ac:dyDescent="0.25">
      <c r="A153" s="77"/>
      <c r="B153" s="10"/>
      <c r="C153" s="12"/>
      <c r="D153" s="12"/>
      <c r="E153" s="12"/>
      <c r="F153" s="12"/>
      <c r="G153" s="78"/>
      <c r="H153" s="539" t="str">
        <f t="shared" si="15"/>
        <v/>
      </c>
      <c r="I153" s="540" t="str">
        <f t="shared" si="14"/>
        <v/>
      </c>
      <c r="J153" s="113"/>
    </row>
    <row r="154" spans="1:10" ht="13.95" customHeight="1" x14ac:dyDescent="0.25">
      <c r="A154" s="77"/>
      <c r="B154" s="10"/>
      <c r="C154" s="12"/>
      <c r="D154" s="12"/>
      <c r="E154" s="12"/>
      <c r="F154" s="12"/>
      <c r="G154" s="78"/>
      <c r="H154" s="539" t="str">
        <f t="shared" si="15"/>
        <v/>
      </c>
      <c r="I154" s="540" t="str">
        <f t="shared" si="14"/>
        <v/>
      </c>
      <c r="J154" s="113"/>
    </row>
    <row r="155" spans="1:10" ht="13.95" customHeight="1" x14ac:dyDescent="0.25">
      <c r="A155" s="77"/>
      <c r="B155" s="10"/>
      <c r="C155" s="11"/>
      <c r="D155" s="12"/>
      <c r="E155" s="12"/>
      <c r="F155" s="12"/>
      <c r="G155" s="78"/>
      <c r="H155" s="539" t="str">
        <f t="shared" si="15"/>
        <v/>
      </c>
      <c r="I155" s="540" t="str">
        <f t="shared" si="14"/>
        <v/>
      </c>
      <c r="J155" s="113"/>
    </row>
    <row r="156" spans="1:10" ht="13.95" customHeight="1" x14ac:dyDescent="0.25">
      <c r="A156" s="77"/>
      <c r="B156" s="10"/>
      <c r="C156" s="12"/>
      <c r="D156" s="12"/>
      <c r="E156" s="12"/>
      <c r="F156" s="12"/>
      <c r="G156" s="78"/>
      <c r="H156" s="539" t="str">
        <f t="shared" si="15"/>
        <v/>
      </c>
      <c r="I156" s="540" t="str">
        <f t="shared" si="14"/>
        <v/>
      </c>
      <c r="J156" s="113"/>
    </row>
    <row r="157" spans="1:10" ht="13.95" customHeight="1" x14ac:dyDescent="0.25">
      <c r="A157" s="77"/>
      <c r="B157" s="10"/>
      <c r="C157" s="12"/>
      <c r="D157" s="12"/>
      <c r="E157" s="12"/>
      <c r="F157" s="12"/>
      <c r="G157" s="78"/>
      <c r="H157" s="539" t="str">
        <f t="shared" si="15"/>
        <v/>
      </c>
      <c r="I157" s="540" t="str">
        <f t="shared" si="14"/>
        <v/>
      </c>
      <c r="J157" s="113"/>
    </row>
    <row r="158" spans="1:10" ht="13.95" customHeight="1" x14ac:dyDescent="0.25">
      <c r="A158" s="77"/>
      <c r="B158" s="10"/>
      <c r="C158" s="11"/>
      <c r="D158" s="12"/>
      <c r="E158" s="12"/>
      <c r="F158" s="12"/>
      <c r="G158" s="78"/>
      <c r="H158" s="539" t="str">
        <f t="shared" si="15"/>
        <v/>
      </c>
      <c r="I158" s="540" t="str">
        <f t="shared" si="14"/>
        <v/>
      </c>
      <c r="J158" s="113"/>
    </row>
    <row r="159" spans="1:10" ht="13.95" customHeight="1" x14ac:dyDescent="0.25">
      <c r="A159" s="77"/>
      <c r="B159" s="10"/>
      <c r="C159" s="12"/>
      <c r="D159" s="12"/>
      <c r="E159" s="12"/>
      <c r="F159" s="12"/>
      <c r="G159" s="78"/>
      <c r="H159" s="539" t="str">
        <f t="shared" si="15"/>
        <v/>
      </c>
      <c r="I159" s="540" t="str">
        <f t="shared" si="14"/>
        <v/>
      </c>
      <c r="J159" s="113"/>
    </row>
    <row r="160" spans="1:10" ht="13.95" customHeight="1" x14ac:dyDescent="0.25">
      <c r="A160" s="77"/>
      <c r="B160" s="10"/>
      <c r="C160" s="12"/>
      <c r="D160" s="12"/>
      <c r="E160" s="12"/>
      <c r="F160" s="12"/>
      <c r="G160" s="78"/>
      <c r="H160" s="539" t="str">
        <f t="shared" si="15"/>
        <v/>
      </c>
      <c r="I160" s="540" t="str">
        <f t="shared" si="14"/>
        <v/>
      </c>
      <c r="J160" s="113"/>
    </row>
    <row r="161" spans="1:11" ht="13.95" customHeight="1" x14ac:dyDescent="0.25">
      <c r="A161" s="77"/>
      <c r="B161" s="10"/>
      <c r="C161" s="12"/>
      <c r="D161" s="12"/>
      <c r="E161" s="12"/>
      <c r="F161" s="12"/>
      <c r="G161" s="78"/>
      <c r="H161" s="539" t="str">
        <f t="shared" si="15"/>
        <v/>
      </c>
      <c r="I161" s="540" t="str">
        <f t="shared" si="14"/>
        <v/>
      </c>
      <c r="J161" s="113"/>
    </row>
    <row r="162" spans="1:11" ht="13.95" customHeight="1" x14ac:dyDescent="0.25">
      <c r="A162" s="77"/>
      <c r="B162" s="10"/>
      <c r="C162" s="12"/>
      <c r="D162" s="12"/>
      <c r="E162" s="12"/>
      <c r="F162" s="12"/>
      <c r="G162" s="78"/>
      <c r="H162" s="539" t="str">
        <f t="shared" si="15"/>
        <v/>
      </c>
      <c r="I162" s="540" t="str">
        <f t="shared" si="14"/>
        <v/>
      </c>
      <c r="J162" s="113"/>
    </row>
    <row r="163" spans="1:11" ht="13.95" customHeight="1" x14ac:dyDescent="0.25">
      <c r="A163" s="77"/>
      <c r="B163" s="10"/>
      <c r="C163" s="11"/>
      <c r="D163" s="12"/>
      <c r="E163" s="12"/>
      <c r="F163" s="12"/>
      <c r="G163" s="78"/>
      <c r="H163" s="539" t="str">
        <f t="shared" si="15"/>
        <v/>
      </c>
      <c r="I163" s="540" t="str">
        <f t="shared" si="14"/>
        <v/>
      </c>
      <c r="J163" s="113"/>
    </row>
    <row r="164" spans="1:11" ht="13.95" customHeight="1" x14ac:dyDescent="0.25">
      <c r="A164" s="77"/>
      <c r="B164" s="10"/>
      <c r="C164" s="12"/>
      <c r="D164" s="12"/>
      <c r="E164" s="12"/>
      <c r="F164" s="12"/>
      <c r="G164" s="78"/>
      <c r="H164" s="539" t="str">
        <f t="shared" si="15"/>
        <v/>
      </c>
      <c r="I164" s="540" t="str">
        <f t="shared" si="14"/>
        <v/>
      </c>
      <c r="J164" s="113"/>
      <c r="K164" s="122"/>
    </row>
    <row r="165" spans="1:11" ht="13.95" customHeight="1" x14ac:dyDescent="0.25">
      <c r="A165" s="77"/>
      <c r="B165" s="10"/>
      <c r="C165" s="12"/>
      <c r="D165" s="12"/>
      <c r="E165" s="12"/>
      <c r="F165" s="12"/>
      <c r="G165" s="78"/>
      <c r="H165" s="539" t="str">
        <f t="shared" si="15"/>
        <v/>
      </c>
      <c r="I165" s="540" t="str">
        <f t="shared" si="14"/>
        <v/>
      </c>
      <c r="J165" s="113"/>
      <c r="K165" s="122"/>
    </row>
    <row r="166" spans="1:11" ht="13.95" customHeight="1" x14ac:dyDescent="0.25">
      <c r="A166" s="77"/>
      <c r="B166" s="10"/>
      <c r="C166" s="12"/>
      <c r="D166" s="12"/>
      <c r="E166" s="12"/>
      <c r="F166" s="12"/>
      <c r="G166" s="78"/>
      <c r="H166" s="539" t="str">
        <f t="shared" si="15"/>
        <v/>
      </c>
      <c r="I166" s="540" t="str">
        <f t="shared" si="14"/>
        <v/>
      </c>
      <c r="J166" s="113"/>
      <c r="K166" s="122"/>
    </row>
    <row r="167" spans="1:11" ht="13.95" customHeight="1" x14ac:dyDescent="0.25">
      <c r="A167" s="77"/>
      <c r="B167" s="10"/>
      <c r="C167" s="12"/>
      <c r="D167" s="12"/>
      <c r="E167" s="12"/>
      <c r="F167" s="12"/>
      <c r="G167" s="78"/>
      <c r="H167" s="539" t="str">
        <f t="shared" si="15"/>
        <v/>
      </c>
      <c r="I167" s="540" t="str">
        <f t="shared" si="14"/>
        <v/>
      </c>
      <c r="J167" s="113"/>
      <c r="K167" s="122"/>
    </row>
    <row r="168" spans="1:11" ht="13.95" customHeight="1" x14ac:dyDescent="0.25">
      <c r="A168" s="77"/>
      <c r="B168" s="10"/>
      <c r="C168" s="12"/>
      <c r="D168" s="12"/>
      <c r="E168" s="12"/>
      <c r="F168" s="12"/>
      <c r="G168" s="78"/>
      <c r="H168" s="539" t="str">
        <f t="shared" si="15"/>
        <v/>
      </c>
      <c r="I168" s="540" t="str">
        <f t="shared" si="14"/>
        <v/>
      </c>
      <c r="J168" s="113"/>
      <c r="K168" s="122"/>
    </row>
    <row r="169" spans="1:11" ht="13.95" customHeight="1" x14ac:dyDescent="0.25">
      <c r="A169" s="77"/>
      <c r="B169" s="10"/>
      <c r="C169" s="12"/>
      <c r="D169" s="12"/>
      <c r="E169" s="12"/>
      <c r="F169" s="12"/>
      <c r="G169" s="78"/>
      <c r="H169" s="539" t="str">
        <f t="shared" si="15"/>
        <v/>
      </c>
      <c r="I169" s="540" t="str">
        <f t="shared" si="14"/>
        <v/>
      </c>
      <c r="J169" s="113"/>
      <c r="K169" s="122"/>
    </row>
    <row r="170" spans="1:11" ht="13.95" customHeight="1" x14ac:dyDescent="0.25">
      <c r="A170" s="77"/>
      <c r="B170" s="10"/>
      <c r="C170" s="12"/>
      <c r="D170" s="12"/>
      <c r="E170" s="12"/>
      <c r="F170" s="12"/>
      <c r="G170" s="78"/>
      <c r="H170" s="539" t="str">
        <f t="shared" si="15"/>
        <v/>
      </c>
      <c r="I170" s="540" t="str">
        <f t="shared" si="14"/>
        <v/>
      </c>
      <c r="J170" s="113"/>
      <c r="K170" s="122"/>
    </row>
    <row r="171" spans="1:11" ht="13.95" customHeight="1" x14ac:dyDescent="0.25">
      <c r="A171" s="77"/>
      <c r="B171" s="10"/>
      <c r="C171" s="11"/>
      <c r="D171" s="12"/>
      <c r="E171" s="12"/>
      <c r="F171" s="12"/>
      <c r="G171" s="78"/>
      <c r="H171" s="539" t="str">
        <f t="shared" si="15"/>
        <v/>
      </c>
      <c r="I171" s="540" t="str">
        <f t="shared" si="14"/>
        <v/>
      </c>
      <c r="J171" s="113"/>
      <c r="K171" s="122"/>
    </row>
    <row r="172" spans="1:11" ht="13.95" customHeight="1" x14ac:dyDescent="0.25">
      <c r="A172" s="77"/>
      <c r="B172" s="10"/>
      <c r="C172" s="12"/>
      <c r="D172" s="12"/>
      <c r="E172" s="12"/>
      <c r="F172" s="12"/>
      <c r="G172" s="78"/>
      <c r="H172" s="539" t="str">
        <f t="shared" si="15"/>
        <v/>
      </c>
      <c r="I172" s="540" t="str">
        <f t="shared" si="14"/>
        <v/>
      </c>
      <c r="J172" s="113"/>
      <c r="K172" s="122"/>
    </row>
    <row r="173" spans="1:11" ht="13.95" customHeight="1" x14ac:dyDescent="0.25">
      <c r="A173" s="77"/>
      <c r="B173" s="10"/>
      <c r="C173" s="12"/>
      <c r="D173" s="12"/>
      <c r="E173" s="12"/>
      <c r="F173" s="12"/>
      <c r="G173" s="78"/>
      <c r="H173" s="539" t="str">
        <f t="shared" si="15"/>
        <v/>
      </c>
      <c r="I173" s="540" t="str">
        <f t="shared" si="14"/>
        <v/>
      </c>
      <c r="J173" s="113"/>
      <c r="K173" s="122"/>
    </row>
    <row r="174" spans="1:11" ht="13.95" customHeight="1" x14ac:dyDescent="0.25">
      <c r="A174" s="77"/>
      <c r="B174" s="10"/>
      <c r="C174" s="12"/>
      <c r="D174" s="12"/>
      <c r="E174" s="12"/>
      <c r="F174" s="12"/>
      <c r="G174" s="78"/>
      <c r="H174" s="539" t="str">
        <f t="shared" si="15"/>
        <v/>
      </c>
      <c r="I174" s="540" t="str">
        <f t="shared" si="14"/>
        <v/>
      </c>
      <c r="J174" s="113"/>
      <c r="K174" s="122"/>
    </row>
    <row r="175" spans="1:11" ht="13.95" customHeight="1" x14ac:dyDescent="0.25">
      <c r="A175" s="77"/>
      <c r="B175" s="10"/>
      <c r="C175" s="12"/>
      <c r="D175" s="12"/>
      <c r="E175" s="12"/>
      <c r="F175" s="12"/>
      <c r="G175" s="78"/>
      <c r="H175" s="539" t="str">
        <f t="shared" si="15"/>
        <v/>
      </c>
      <c r="I175" s="540" t="str">
        <f t="shared" si="14"/>
        <v/>
      </c>
      <c r="J175" s="113"/>
    </row>
    <row r="176" spans="1:11" ht="13.95" customHeight="1" x14ac:dyDescent="0.25">
      <c r="A176" s="77"/>
      <c r="B176" s="10"/>
      <c r="C176" s="12"/>
      <c r="D176" s="12"/>
      <c r="E176" s="12"/>
      <c r="F176" s="12"/>
      <c r="G176" s="78"/>
      <c r="H176" s="539" t="str">
        <f t="shared" si="15"/>
        <v/>
      </c>
      <c r="I176" s="540" t="str">
        <f t="shared" si="14"/>
        <v/>
      </c>
      <c r="J176" s="113"/>
    </row>
    <row r="177" spans="1:10" ht="13.95" customHeight="1" x14ac:dyDescent="0.25">
      <c r="A177" s="77"/>
      <c r="B177" s="10"/>
      <c r="C177" s="12"/>
      <c r="D177" s="12"/>
      <c r="E177" s="12"/>
      <c r="F177" s="12"/>
      <c r="G177" s="78"/>
      <c r="H177" s="539" t="str">
        <f t="shared" si="15"/>
        <v/>
      </c>
      <c r="I177" s="540" t="str">
        <f t="shared" si="14"/>
        <v/>
      </c>
      <c r="J177" s="113"/>
    </row>
    <row r="178" spans="1:10" ht="13.95" customHeight="1" x14ac:dyDescent="0.25">
      <c r="A178" s="77"/>
      <c r="B178" s="10"/>
      <c r="C178" s="12"/>
      <c r="D178" s="12"/>
      <c r="E178" s="12"/>
      <c r="F178" s="12"/>
      <c r="G178" s="78"/>
      <c r="H178" s="539" t="str">
        <f t="shared" si="15"/>
        <v/>
      </c>
      <c r="I178" s="540" t="str">
        <f t="shared" si="14"/>
        <v/>
      </c>
      <c r="J178" s="113"/>
    </row>
    <row r="179" spans="1:10" ht="13.95" customHeight="1" x14ac:dyDescent="0.25">
      <c r="A179" s="77"/>
      <c r="B179" s="10"/>
      <c r="C179" s="12"/>
      <c r="D179" s="12"/>
      <c r="E179" s="12"/>
      <c r="F179" s="12"/>
      <c r="G179" s="78"/>
      <c r="H179" s="539" t="str">
        <f t="shared" si="15"/>
        <v/>
      </c>
      <c r="I179" s="540" t="str">
        <f t="shared" si="14"/>
        <v/>
      </c>
      <c r="J179" s="113"/>
    </row>
    <row r="180" spans="1:10" ht="13.95" customHeight="1" x14ac:dyDescent="0.25">
      <c r="A180" s="77"/>
      <c r="B180" s="10"/>
      <c r="C180" s="12"/>
      <c r="D180" s="12"/>
      <c r="E180" s="12"/>
      <c r="F180" s="12"/>
      <c r="G180" s="78"/>
      <c r="H180" s="539" t="str">
        <f t="shared" si="15"/>
        <v/>
      </c>
      <c r="I180" s="540" t="str">
        <f t="shared" si="14"/>
        <v/>
      </c>
      <c r="J180" s="113"/>
    </row>
    <row r="181" spans="1:10" ht="13.95" customHeight="1" x14ac:dyDescent="0.25">
      <c r="A181" s="77"/>
      <c r="B181" s="10"/>
      <c r="C181" s="12"/>
      <c r="D181" s="12"/>
      <c r="E181" s="12"/>
      <c r="F181" s="12"/>
      <c r="G181" s="78"/>
      <c r="H181" s="539" t="str">
        <f t="shared" si="15"/>
        <v/>
      </c>
      <c r="I181" s="540" t="str">
        <f t="shared" si="14"/>
        <v/>
      </c>
      <c r="J181" s="113"/>
    </row>
    <row r="182" spans="1:10" ht="13.95" customHeight="1" x14ac:dyDescent="0.25">
      <c r="A182" s="77"/>
      <c r="B182" s="10"/>
      <c r="C182" s="12"/>
      <c r="D182" s="12"/>
      <c r="E182" s="12"/>
      <c r="F182" s="12"/>
      <c r="G182" s="78"/>
      <c r="H182" s="539" t="str">
        <f t="shared" ref="H182:H206" si="16">IF(E182="","",VLOOKUP(E182,StocksInventory,2,))</f>
        <v/>
      </c>
      <c r="I182" s="540" t="str">
        <f t="shared" si="14"/>
        <v/>
      </c>
      <c r="J182" s="113"/>
    </row>
    <row r="183" spans="1:10" ht="13.95" customHeight="1" x14ac:dyDescent="0.25">
      <c r="A183" s="77"/>
      <c r="B183" s="10"/>
      <c r="C183" s="12"/>
      <c r="D183" s="12"/>
      <c r="E183" s="12"/>
      <c r="F183" s="12"/>
      <c r="G183" s="78"/>
      <c r="H183" s="539" t="str">
        <f t="shared" si="16"/>
        <v/>
      </c>
      <c r="I183" s="540" t="str">
        <f t="shared" si="14"/>
        <v/>
      </c>
      <c r="J183" s="113"/>
    </row>
    <row r="184" spans="1:10" ht="13.95" customHeight="1" x14ac:dyDescent="0.25">
      <c r="A184" s="77"/>
      <c r="B184" s="10"/>
      <c r="C184" s="12"/>
      <c r="D184" s="12"/>
      <c r="E184" s="12"/>
      <c r="F184" s="12"/>
      <c r="G184" s="78"/>
      <c r="H184" s="539" t="str">
        <f t="shared" si="16"/>
        <v/>
      </c>
      <c r="I184" s="540" t="str">
        <f t="shared" si="14"/>
        <v/>
      </c>
      <c r="J184" s="113"/>
    </row>
    <row r="185" spans="1:10" ht="13.95" customHeight="1" x14ac:dyDescent="0.25">
      <c r="A185" s="77"/>
      <c r="B185" s="10"/>
      <c r="C185" s="12"/>
      <c r="D185" s="12"/>
      <c r="E185" s="12"/>
      <c r="F185" s="12"/>
      <c r="G185" s="78"/>
      <c r="H185" s="539" t="str">
        <f t="shared" si="16"/>
        <v/>
      </c>
      <c r="I185" s="540" t="str">
        <f t="shared" si="14"/>
        <v/>
      </c>
      <c r="J185" s="113"/>
    </row>
    <row r="186" spans="1:10" ht="13.95" customHeight="1" x14ac:dyDescent="0.25">
      <c r="A186" s="77"/>
      <c r="B186" s="10"/>
      <c r="C186" s="12"/>
      <c r="D186" s="12"/>
      <c r="E186" s="12"/>
      <c r="F186" s="12"/>
      <c r="G186" s="78"/>
      <c r="H186" s="539" t="str">
        <f t="shared" si="16"/>
        <v/>
      </c>
      <c r="I186" s="540" t="str">
        <f t="shared" si="14"/>
        <v/>
      </c>
      <c r="J186" s="113"/>
    </row>
    <row r="187" spans="1:10" ht="13.95" customHeight="1" x14ac:dyDescent="0.25">
      <c r="A187" s="77"/>
      <c r="B187" s="10"/>
      <c r="C187" s="12"/>
      <c r="D187" s="12"/>
      <c r="E187" s="12"/>
      <c r="F187" s="12"/>
      <c r="G187" s="78"/>
      <c r="H187" s="539" t="str">
        <f t="shared" si="16"/>
        <v/>
      </c>
      <c r="I187" s="540" t="str">
        <f t="shared" si="14"/>
        <v/>
      </c>
      <c r="J187" s="113"/>
    </row>
    <row r="188" spans="1:10" ht="13.95" customHeight="1" x14ac:dyDescent="0.25">
      <c r="A188" s="77"/>
      <c r="B188" s="10"/>
      <c r="C188" s="12"/>
      <c r="D188" s="12"/>
      <c r="E188" s="12"/>
      <c r="F188" s="12"/>
      <c r="G188" s="78"/>
      <c r="H188" s="539" t="str">
        <f t="shared" si="16"/>
        <v/>
      </c>
      <c r="I188" s="540" t="str">
        <f t="shared" si="14"/>
        <v/>
      </c>
      <c r="J188" s="113"/>
    </row>
    <row r="189" spans="1:10" ht="13.95" customHeight="1" x14ac:dyDescent="0.25">
      <c r="A189" s="77"/>
      <c r="B189" s="10"/>
      <c r="C189" s="12"/>
      <c r="D189" s="12"/>
      <c r="E189" s="12"/>
      <c r="F189" s="12"/>
      <c r="G189" s="78"/>
      <c r="H189" s="539" t="str">
        <f t="shared" si="16"/>
        <v/>
      </c>
      <c r="I189" s="540" t="str">
        <f t="shared" si="14"/>
        <v/>
      </c>
      <c r="J189" s="113"/>
    </row>
    <row r="190" spans="1:10" ht="13.95" customHeight="1" x14ac:dyDescent="0.25">
      <c r="A190" s="77"/>
      <c r="B190" s="10"/>
      <c r="C190" s="12"/>
      <c r="D190" s="12"/>
      <c r="E190" s="12"/>
      <c r="F190" s="12"/>
      <c r="G190" s="78"/>
      <c r="H190" s="539" t="str">
        <f t="shared" si="16"/>
        <v/>
      </c>
      <c r="I190" s="540" t="str">
        <f t="shared" si="14"/>
        <v/>
      </c>
      <c r="J190" s="113"/>
    </row>
    <row r="191" spans="1:10" ht="13.95" customHeight="1" x14ac:dyDescent="0.25">
      <c r="A191" s="77"/>
      <c r="B191" s="10"/>
      <c r="C191" s="12"/>
      <c r="D191" s="12"/>
      <c r="E191" s="12"/>
      <c r="F191" s="12"/>
      <c r="G191" s="78"/>
      <c r="H191" s="539" t="str">
        <f t="shared" si="16"/>
        <v/>
      </c>
      <c r="I191" s="540" t="str">
        <f t="shared" si="14"/>
        <v/>
      </c>
      <c r="J191" s="113"/>
    </row>
    <row r="192" spans="1:10" ht="13.95" customHeight="1" x14ac:dyDescent="0.25">
      <c r="A192" s="77"/>
      <c r="B192" s="10"/>
      <c r="C192" s="12"/>
      <c r="D192" s="12"/>
      <c r="E192" s="12"/>
      <c r="F192" s="12"/>
      <c r="G192" s="78"/>
      <c r="H192" s="539" t="str">
        <f t="shared" si="16"/>
        <v/>
      </c>
      <c r="I192" s="540" t="str">
        <f t="shared" si="14"/>
        <v/>
      </c>
      <c r="J192" s="113"/>
    </row>
    <row r="193" spans="1:11" ht="13.95" customHeight="1" x14ac:dyDescent="0.25">
      <c r="A193" s="77"/>
      <c r="B193" s="10"/>
      <c r="C193" s="12"/>
      <c r="D193" s="12"/>
      <c r="E193" s="12"/>
      <c r="F193" s="12"/>
      <c r="G193" s="78"/>
      <c r="H193" s="539" t="str">
        <f t="shared" si="16"/>
        <v/>
      </c>
      <c r="I193" s="540" t="str">
        <f t="shared" si="14"/>
        <v/>
      </c>
      <c r="J193" s="113"/>
    </row>
    <row r="194" spans="1:11" ht="13.95" customHeight="1" x14ac:dyDescent="0.25">
      <c r="A194" s="77"/>
      <c r="B194" s="10"/>
      <c r="C194" s="12"/>
      <c r="D194" s="12"/>
      <c r="E194" s="12"/>
      <c r="F194" s="12"/>
      <c r="G194" s="78"/>
      <c r="H194" s="539" t="str">
        <f t="shared" si="16"/>
        <v/>
      </c>
      <c r="I194" s="540" t="str">
        <f t="shared" si="14"/>
        <v/>
      </c>
      <c r="J194" s="113"/>
    </row>
    <row r="195" spans="1:11" ht="13.95" customHeight="1" x14ac:dyDescent="0.25">
      <c r="A195" s="77"/>
      <c r="B195" s="10"/>
      <c r="C195" s="12"/>
      <c r="D195" s="12"/>
      <c r="E195" s="12"/>
      <c r="F195" s="12"/>
      <c r="G195" s="78"/>
      <c r="H195" s="539" t="str">
        <f t="shared" si="16"/>
        <v/>
      </c>
      <c r="I195" s="540" t="str">
        <f t="shared" si="14"/>
        <v/>
      </c>
      <c r="J195" s="113"/>
    </row>
    <row r="196" spans="1:11" ht="13.95" customHeight="1" x14ac:dyDescent="0.25">
      <c r="A196" s="77"/>
      <c r="B196" s="10"/>
      <c r="C196" s="12"/>
      <c r="D196" s="12"/>
      <c r="E196" s="12"/>
      <c r="F196" s="12"/>
      <c r="G196" s="78"/>
      <c r="H196" s="539" t="str">
        <f t="shared" si="16"/>
        <v/>
      </c>
      <c r="I196" s="540" t="str">
        <f t="shared" ref="I196:I206" si="17">IF(E196="","",H196*G196)</f>
        <v/>
      </c>
      <c r="J196" s="113"/>
    </row>
    <row r="197" spans="1:11" ht="13.95" customHeight="1" x14ac:dyDescent="0.25">
      <c r="A197" s="77"/>
      <c r="B197" s="10"/>
      <c r="C197" s="12"/>
      <c r="D197" s="12"/>
      <c r="E197" s="12"/>
      <c r="F197" s="12"/>
      <c r="G197" s="78"/>
      <c r="H197" s="539" t="str">
        <f t="shared" si="16"/>
        <v/>
      </c>
      <c r="I197" s="540" t="str">
        <f t="shared" si="17"/>
        <v/>
      </c>
      <c r="J197" s="113"/>
    </row>
    <row r="198" spans="1:11" ht="13.95" customHeight="1" x14ac:dyDescent="0.25">
      <c r="A198" s="77"/>
      <c r="B198" s="10"/>
      <c r="C198" s="12"/>
      <c r="D198" s="12"/>
      <c r="E198" s="12"/>
      <c r="F198" s="12"/>
      <c r="G198" s="78"/>
      <c r="H198" s="539" t="str">
        <f t="shared" si="16"/>
        <v/>
      </c>
      <c r="I198" s="540" t="str">
        <f t="shared" si="17"/>
        <v/>
      </c>
      <c r="J198" s="113"/>
    </row>
    <row r="199" spans="1:11" ht="13.95" customHeight="1" x14ac:dyDescent="0.25">
      <c r="A199" s="77"/>
      <c r="B199" s="10"/>
      <c r="C199" s="12"/>
      <c r="D199" s="12"/>
      <c r="E199" s="12"/>
      <c r="F199" s="12"/>
      <c r="G199" s="78"/>
      <c r="H199" s="539" t="str">
        <f t="shared" si="16"/>
        <v/>
      </c>
      <c r="I199" s="540" t="str">
        <f t="shared" si="17"/>
        <v/>
      </c>
      <c r="J199" s="113"/>
    </row>
    <row r="200" spans="1:11" ht="13.95" customHeight="1" x14ac:dyDescent="0.25">
      <c r="A200" s="77"/>
      <c r="B200" s="10"/>
      <c r="C200" s="12"/>
      <c r="D200" s="12"/>
      <c r="E200" s="12"/>
      <c r="F200" s="12"/>
      <c r="G200" s="78"/>
      <c r="H200" s="539" t="str">
        <f t="shared" si="16"/>
        <v/>
      </c>
      <c r="I200" s="540" t="str">
        <f t="shared" si="17"/>
        <v/>
      </c>
      <c r="J200" s="113"/>
    </row>
    <row r="201" spans="1:11" ht="13.95" customHeight="1" x14ac:dyDescent="0.25">
      <c r="A201" s="77"/>
      <c r="B201" s="10"/>
      <c r="C201" s="12"/>
      <c r="D201" s="12"/>
      <c r="E201" s="12"/>
      <c r="F201" s="12"/>
      <c r="G201" s="78"/>
      <c r="H201" s="539" t="str">
        <f t="shared" si="16"/>
        <v/>
      </c>
      <c r="I201" s="540" t="str">
        <f t="shared" si="17"/>
        <v/>
      </c>
      <c r="J201" s="113"/>
    </row>
    <row r="202" spans="1:11" ht="13.95" customHeight="1" x14ac:dyDescent="0.25">
      <c r="A202" s="77"/>
      <c r="B202" s="10"/>
      <c r="C202" s="12"/>
      <c r="D202" s="12"/>
      <c r="E202" s="12"/>
      <c r="F202" s="12"/>
      <c r="G202" s="78"/>
      <c r="H202" s="539" t="str">
        <f t="shared" si="16"/>
        <v/>
      </c>
      <c r="I202" s="540" t="str">
        <f t="shared" si="17"/>
        <v/>
      </c>
      <c r="J202" s="113"/>
    </row>
    <row r="203" spans="1:11" ht="13.95" customHeight="1" x14ac:dyDescent="0.25">
      <c r="A203" s="77"/>
      <c r="B203" s="10"/>
      <c r="C203" s="12"/>
      <c r="D203" s="12"/>
      <c r="E203" s="12"/>
      <c r="F203" s="12"/>
      <c r="G203" s="78"/>
      <c r="H203" s="539" t="str">
        <f t="shared" si="16"/>
        <v/>
      </c>
      <c r="I203" s="540" t="str">
        <f t="shared" si="17"/>
        <v/>
      </c>
      <c r="J203" s="113"/>
    </row>
    <row r="204" spans="1:11" ht="13.95" customHeight="1" x14ac:dyDescent="0.25">
      <c r="A204" s="77"/>
      <c r="B204" s="10"/>
      <c r="C204" s="12"/>
      <c r="D204" s="12"/>
      <c r="E204" s="12"/>
      <c r="F204" s="12"/>
      <c r="G204" s="78"/>
      <c r="H204" s="539" t="str">
        <f t="shared" si="16"/>
        <v/>
      </c>
      <c r="I204" s="540" t="str">
        <f t="shared" si="17"/>
        <v/>
      </c>
      <c r="J204" s="113"/>
    </row>
    <row r="205" spans="1:11" ht="13.95" customHeight="1" x14ac:dyDescent="0.25">
      <c r="A205" s="77"/>
      <c r="B205" s="10"/>
      <c r="C205" s="12"/>
      <c r="D205" s="12"/>
      <c r="E205" s="12"/>
      <c r="F205" s="12"/>
      <c r="G205" s="78"/>
      <c r="H205" s="539" t="str">
        <f t="shared" si="16"/>
        <v/>
      </c>
      <c r="I205" s="540" t="str">
        <f t="shared" si="17"/>
        <v/>
      </c>
      <c r="J205" s="113"/>
    </row>
    <row r="206" spans="1:11" ht="13.95" customHeight="1" x14ac:dyDescent="0.25">
      <c r="A206" s="77"/>
      <c r="B206" s="10"/>
      <c r="C206" s="12"/>
      <c r="D206" s="12"/>
      <c r="E206" s="12"/>
      <c r="F206" s="12"/>
      <c r="G206" s="78"/>
      <c r="H206" s="539" t="str">
        <f t="shared" si="16"/>
        <v/>
      </c>
      <c r="I206" s="540" t="str">
        <f t="shared" si="17"/>
        <v/>
      </c>
      <c r="J206" s="113"/>
    </row>
    <row r="207" spans="1:11" ht="13.5" customHeight="1" thickBot="1" x14ac:dyDescent="0.35">
      <c r="A207" s="549" t="s">
        <v>31</v>
      </c>
      <c r="B207" s="550"/>
      <c r="C207" s="551"/>
      <c r="D207" s="551"/>
      <c r="E207" s="551"/>
      <c r="F207" s="551"/>
      <c r="G207" s="551"/>
      <c r="H207" s="551"/>
      <c r="I207" s="552"/>
      <c r="J207" s="113"/>
    </row>
    <row r="208" spans="1:11" ht="13.8" thickTop="1" x14ac:dyDescent="0.25">
      <c r="J208" s="128"/>
      <c r="K208" s="123"/>
    </row>
  </sheetData>
  <sheetProtection algorithmName="SHA-512" hashValue="RJX2c+kRe9XAG1ILKu78NNZUhDlNGx6bq6X8MRlZ8kS4M+mkG7ANP2XizPhZ1lDNVCJR+aKqLVddq4gdmtTihQ==" saltValue="C3nqdL44B2pRQmTEmq2whg==" spinCount="100000" sheet="1" selectLockedCells="1" sort="0" autoFilter="0" pivotTables="0"/>
  <mergeCells count="9">
    <mergeCell ref="Z1:AD1"/>
    <mergeCell ref="X2:AD2"/>
    <mergeCell ref="J3:J4"/>
    <mergeCell ref="X3:AD5"/>
    <mergeCell ref="A1:E1"/>
    <mergeCell ref="H1:I1"/>
    <mergeCell ref="N1:O1"/>
    <mergeCell ref="P1:S1"/>
    <mergeCell ref="T1:V1"/>
  </mergeCells>
  <conditionalFormatting sqref="A3:A206">
    <cfRule type="cellIs" dxfId="3" priority="3" operator="between">
      <formula>1</formula>
      <formula>FYSDate-1</formula>
    </cfRule>
    <cfRule type="cellIs" dxfId="2" priority="17" stopIfTrue="1" operator="greaterThan">
      <formula>ReportDate</formula>
    </cfRule>
  </conditionalFormatting>
  <conditionalFormatting sqref="B3:B206">
    <cfRule type="cellIs" dxfId="1" priority="2" stopIfTrue="1" operator="equal">
      <formula>#N/A</formula>
    </cfRule>
  </conditionalFormatting>
  <conditionalFormatting sqref="S3:S28">
    <cfRule type="cellIs" dxfId="0" priority="1" operator="lessThan">
      <formula>0</formula>
    </cfRule>
  </conditionalFormatting>
  <dataValidations count="3">
    <dataValidation type="list" allowBlank="1" showInputMessage="1" showErrorMessage="1" sqref="E3:E206" xr:uid="{23C2F353-0FBD-48A9-95AF-CE423CFEA949}">
      <formula1>StocksItems</formula1>
    </dataValidation>
    <dataValidation type="list" operator="equal" allowBlank="1" showInputMessage="1" showErrorMessage="1" promptTitle="Select Fund" prompt="Select the appropriate fund for this transaction from the drop-down list, or leave blank forthe General Fund." sqref="D3:D206" xr:uid="{540E2042-591F-4473-A2FD-79686AD3E4A5}">
      <formula1>FundName</formula1>
    </dataValidation>
    <dataValidation type="list" operator="equal" showInputMessage="1" showErrorMessage="1" promptTitle="Select Category" prompt="Select the appropriate category for this transaction from the drop-down list." sqref="C3:C206" xr:uid="{F3ED204C-7E6A-4A55-8C5D-25C488C06D14}">
      <formula1>Categories</formula1>
    </dataValidation>
  </dataValidations>
  <pageMargins left="0.7" right="0.7" top="0.75" bottom="0.75" header="0.3" footer="0.3"/>
  <pageSetup paperSize="9" orientation="portrait" r:id="rId1"/>
  <ignoredErrors>
    <ignoredError sqref="Q3:V28 H4:H20 H3:I3 H23:H206 I4:I20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3008-93FB-43C7-B46C-7ECF21722D3D}">
  <dimension ref="A1:C14"/>
  <sheetViews>
    <sheetView workbookViewId="0">
      <selection activeCell="O20" sqref="O20"/>
    </sheetView>
  </sheetViews>
  <sheetFormatPr defaultRowHeight="13.2" x14ac:dyDescent="0.25"/>
  <cols>
    <col min="1" max="1" width="7.109375" customWidth="1"/>
    <col min="2" max="2" width="83.88671875" customWidth="1"/>
    <col min="3" max="3" width="7.109375" customWidth="1"/>
  </cols>
  <sheetData>
    <row r="1" spans="1:3" ht="99.75" customHeight="1" x14ac:dyDescent="0.25">
      <c r="A1" s="944"/>
      <c r="B1" s="945"/>
      <c r="C1" s="946"/>
    </row>
    <row r="2" spans="1:3" ht="69.599999999999994" x14ac:dyDescent="0.25">
      <c r="A2" s="947"/>
      <c r="B2" s="948" t="s">
        <v>168</v>
      </c>
      <c r="C2" s="949"/>
    </row>
    <row r="3" spans="1:3" ht="18" x14ac:dyDescent="0.25">
      <c r="A3" s="947"/>
      <c r="B3" s="950"/>
      <c r="C3" s="949"/>
    </row>
    <row r="4" spans="1:3" ht="62.4" x14ac:dyDescent="0.25">
      <c r="A4" s="947"/>
      <c r="B4" s="951" t="s">
        <v>169</v>
      </c>
      <c r="C4" s="949"/>
    </row>
    <row r="5" spans="1:3" ht="62.4" x14ac:dyDescent="0.25">
      <c r="A5" s="947"/>
      <c r="B5" s="952" t="s">
        <v>170</v>
      </c>
      <c r="C5" s="949"/>
    </row>
    <row r="6" spans="1:3" ht="93.6" x14ac:dyDescent="0.25">
      <c r="A6" s="947"/>
      <c r="B6" s="953" t="s">
        <v>171</v>
      </c>
      <c r="C6" s="949"/>
    </row>
    <row r="7" spans="1:3" ht="78" x14ac:dyDescent="0.25">
      <c r="A7" s="947"/>
      <c r="B7" s="954" t="s">
        <v>172</v>
      </c>
      <c r="C7" s="949"/>
    </row>
    <row r="8" spans="1:3" x14ac:dyDescent="0.25">
      <c r="A8" s="947"/>
      <c r="B8" s="595"/>
      <c r="C8" s="949"/>
    </row>
    <row r="9" spans="1:3" x14ac:dyDescent="0.25">
      <c r="A9" s="947"/>
      <c r="B9" s="955"/>
      <c r="C9" s="949"/>
    </row>
    <row r="10" spans="1:3" ht="15.6" x14ac:dyDescent="0.25">
      <c r="A10" s="947"/>
      <c r="B10" s="956" t="s">
        <v>417</v>
      </c>
      <c r="C10" s="949"/>
    </row>
    <row r="11" spans="1:3" ht="59.25" customHeight="1" x14ac:dyDescent="0.25">
      <c r="A11" s="947"/>
      <c r="B11" s="595"/>
      <c r="C11" s="949"/>
    </row>
    <row r="12" spans="1:3" ht="46.8" x14ac:dyDescent="0.25">
      <c r="A12" s="947"/>
      <c r="B12" s="957" t="s">
        <v>173</v>
      </c>
      <c r="C12" s="949"/>
    </row>
    <row r="13" spans="1:3" ht="16.2" thickBot="1" x14ac:dyDescent="0.3">
      <c r="A13" s="958"/>
      <c r="B13" s="959"/>
      <c r="C13" s="960"/>
    </row>
    <row r="14" spans="1:3" ht="15.6" x14ac:dyDescent="0.25">
      <c r="B14" s="961"/>
    </row>
  </sheetData>
  <sheetProtection algorithmName="SHA-512" hashValue="/Fx8KbKA24gemKLtEll5mAfzwMZ1ZpbO0zGSmE9UWHYGomedQ7RewHmRvXw5xHzOwl+C6QbXeuC1/rU++hiUoA==" saltValue="2FZrhj6kzJzYKwDMzeeh8g=="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005"/>
  <sheetViews>
    <sheetView tabSelected="1" zoomScaleNormal="100" workbookViewId="0">
      <pane ySplit="2" topLeftCell="A3" activePane="bottomLeft" state="frozen"/>
      <selection pane="bottomLeft" activeCell="A4" sqref="A4"/>
    </sheetView>
  </sheetViews>
  <sheetFormatPr defaultColWidth="9.6640625" defaultRowHeight="13.2" x14ac:dyDescent="0.25"/>
  <cols>
    <col min="1" max="1" width="12.6640625" style="129" customWidth="1"/>
    <col min="2" max="2" width="10.6640625" style="130" customWidth="1"/>
    <col min="3" max="3" width="21.88671875" style="7" customWidth="1"/>
    <col min="4" max="4" width="15.6640625" style="7" customWidth="1"/>
    <col min="5" max="5" width="20.33203125" style="7" customWidth="1"/>
    <col min="6" max="6" width="27.6640625" style="7" customWidth="1"/>
    <col min="7" max="7" width="10.6640625" style="7" customWidth="1"/>
    <col min="8" max="8" width="4.6640625" style="7" customWidth="1"/>
    <col min="9" max="9" width="10.6640625" style="7" customWidth="1"/>
    <col min="10" max="10" width="11.88671875" style="7" customWidth="1"/>
    <col min="11" max="11" width="12.6640625" style="7" customWidth="1"/>
    <col min="12" max="12" width="14.6640625" style="7" customWidth="1"/>
    <col min="13" max="13" width="1.6640625" style="7" customWidth="1"/>
    <col min="14" max="14" width="15.33203125" style="7" customWidth="1"/>
    <col min="15" max="20" width="9.6640625" style="7"/>
    <col min="21" max="21" width="2" style="7" customWidth="1"/>
    <col min="22" max="23" width="12.33203125" style="7" customWidth="1"/>
    <col min="24" max="16384" width="9.6640625" style="7"/>
  </cols>
  <sheetData>
    <row r="1" spans="1:23" s="87" customFormat="1" ht="27.75" customHeight="1" thickTop="1" x14ac:dyDescent="0.25">
      <c r="A1" s="1300" t="str">
        <f>CharityName</f>
        <v>Name of Charity</v>
      </c>
      <c r="B1" s="1300"/>
      <c r="C1" s="1300"/>
      <c r="D1" s="1300"/>
      <c r="E1" s="1300"/>
      <c r="F1" s="1301" t="s">
        <v>15</v>
      </c>
      <c r="G1" s="1301"/>
      <c r="H1" s="1302">
        <f>FYEDate</f>
        <v>45291</v>
      </c>
      <c r="I1" s="1303"/>
      <c r="J1" s="85" t="str">
        <f>"Balance at
"&amp;TEXT(MAX(Acc1Date,A3),"dd-mmm-yy")</f>
        <v>Balance at
31-Dec-22</v>
      </c>
      <c r="K1" s="85" t="s">
        <v>16</v>
      </c>
      <c r="L1" s="86" t="s">
        <v>17</v>
      </c>
      <c r="N1" s="88" t="s">
        <v>18</v>
      </c>
      <c r="O1" s="89"/>
      <c r="P1" s="1304" t="s">
        <v>143</v>
      </c>
      <c r="Q1" s="1304"/>
      <c r="R1" s="1304"/>
      <c r="S1" s="1304"/>
      <c r="T1" s="1304"/>
      <c r="V1" s="90" t="s">
        <v>20</v>
      </c>
      <c r="W1" s="91" t="s">
        <v>21</v>
      </c>
    </row>
    <row r="2" spans="1:23" s="99" customFormat="1" ht="13.8" thickBot="1" x14ac:dyDescent="0.3">
      <c r="A2" s="92" t="s">
        <v>22</v>
      </c>
      <c r="B2" s="93" t="s">
        <v>23</v>
      </c>
      <c r="C2" s="8" t="s">
        <v>24</v>
      </c>
      <c r="D2" s="8" t="s">
        <v>74</v>
      </c>
      <c r="E2" s="8" t="s">
        <v>175</v>
      </c>
      <c r="F2" s="8" t="s">
        <v>26</v>
      </c>
      <c r="G2" s="94" t="s">
        <v>27</v>
      </c>
      <c r="H2" s="93" t="s">
        <v>247</v>
      </c>
      <c r="I2" s="95" t="s">
        <v>33</v>
      </c>
      <c r="J2" s="96">
        <f>SUM(Acc1Amnt)+I3</f>
        <v>0</v>
      </c>
      <c r="K2" s="97">
        <f>SUMIFS(Acc1Amnt,Acc1Rcd,"&lt;&gt;")+I3</f>
        <v>0</v>
      </c>
      <c r="L2" s="98">
        <f>SUMIFS(Acc1Amnt,Acc1Rcd,"")</f>
        <v>0</v>
      </c>
      <c r="N2" s="1297" t="s">
        <v>144</v>
      </c>
      <c r="O2" s="1298"/>
      <c r="P2" s="1298"/>
      <c r="Q2" s="1298"/>
      <c r="R2" s="1298"/>
      <c r="S2" s="1298"/>
      <c r="T2" s="1299"/>
      <c r="V2" s="100">
        <f>ReportDate</f>
        <v>45291</v>
      </c>
      <c r="W2" s="101">
        <f>MAX(Acc1Date)</f>
        <v>0</v>
      </c>
    </row>
    <row r="3" spans="1:23" s="109" customFormat="1" ht="13.5" customHeight="1" thickTop="1" x14ac:dyDescent="0.25">
      <c r="A3" s="102">
        <f>DATE(YEAR(FYEDate)-1,MONTH(FYEDate),DAY(FYEDate))</f>
        <v>44926</v>
      </c>
      <c r="B3" s="103"/>
      <c r="C3" s="104"/>
      <c r="D3" s="104"/>
      <c r="E3" s="104"/>
      <c r="F3" s="105"/>
      <c r="G3" s="104"/>
      <c r="H3" s="105" t="s">
        <v>28</v>
      </c>
      <c r="I3" s="106"/>
      <c r="J3" s="1305" t="s">
        <v>242</v>
      </c>
      <c r="K3" s="107" t="s">
        <v>75</v>
      </c>
      <c r="L3" s="108">
        <f>SUMIFS(Acc1Amnt,Acc1Rcd,"&lt;&gt;T",Acc1Rcd,"&gt;0",Acc1Amnt,"&gt;0")</f>
        <v>0</v>
      </c>
      <c r="N3" s="1291" t="s">
        <v>145</v>
      </c>
      <c r="O3" s="1292"/>
      <c r="P3" s="1292"/>
      <c r="Q3" s="1292"/>
      <c r="R3" s="1292"/>
      <c r="S3" s="1292"/>
      <c r="T3" s="1293"/>
    </row>
    <row r="4" spans="1:23" ht="13.8" thickBot="1" x14ac:dyDescent="0.3">
      <c r="A4" s="9"/>
      <c r="B4" s="10"/>
      <c r="C4" s="12"/>
      <c r="D4" s="12"/>
      <c r="E4" s="12"/>
      <c r="F4" s="12"/>
      <c r="G4" s="13"/>
      <c r="H4" s="10"/>
      <c r="I4" s="110" t="str">
        <f t="shared" ref="I4:I67" si="0">IF(G4="","",I3+G4)</f>
        <v/>
      </c>
      <c r="J4" s="1306"/>
      <c r="K4" s="111" t="s">
        <v>76</v>
      </c>
      <c r="L4" s="112">
        <f>SUMIFS(Acc1Amnt,Acc1Rcd,"&gt;0",Acc1Amnt,"&lt;0")</f>
        <v>0</v>
      </c>
      <c r="N4" s="1291"/>
      <c r="O4" s="1292"/>
      <c r="P4" s="1292"/>
      <c r="Q4" s="1292"/>
      <c r="R4" s="1292"/>
      <c r="S4" s="1292"/>
      <c r="T4" s="1293"/>
    </row>
    <row r="5" spans="1:23" ht="14.1" customHeight="1" thickTop="1" thickBot="1" x14ac:dyDescent="0.3">
      <c r="A5" s="9"/>
      <c r="B5" s="10"/>
      <c r="C5" s="11"/>
      <c r="D5" s="12"/>
      <c r="E5" s="12"/>
      <c r="F5" s="12"/>
      <c r="G5" s="13"/>
      <c r="H5" s="10"/>
      <c r="I5" s="110" t="str">
        <f t="shared" si="0"/>
        <v/>
      </c>
      <c r="J5" s="113"/>
      <c r="K5" s="114" t="s">
        <v>30</v>
      </c>
      <c r="L5" s="115">
        <f>SUMIFS(Acc1Amnt,Acc1Rcd,"",Acc1Amnt,"&gt;0")</f>
        <v>0</v>
      </c>
      <c r="N5" s="1294"/>
      <c r="O5" s="1295"/>
      <c r="P5" s="1295"/>
      <c r="Q5" s="1295"/>
      <c r="R5" s="1295"/>
      <c r="S5" s="1295"/>
      <c r="T5" s="1296"/>
    </row>
    <row r="6" spans="1:23" ht="14.1" customHeight="1" thickBot="1" x14ac:dyDescent="0.3">
      <c r="A6" s="9"/>
      <c r="B6" s="10"/>
      <c r="C6" s="12"/>
      <c r="D6" s="12"/>
      <c r="E6" s="12"/>
      <c r="F6" s="12"/>
      <c r="G6" s="13"/>
      <c r="H6" s="10"/>
      <c r="I6" s="110" t="str">
        <f t="shared" si="0"/>
        <v/>
      </c>
      <c r="J6" s="113"/>
      <c r="K6" s="111" t="s">
        <v>29</v>
      </c>
      <c r="L6" s="112">
        <f>SUMIFS(Acc1Amnt,Acc1Rcd,"",Acc1Amnt,"&lt;0")</f>
        <v>0</v>
      </c>
    </row>
    <row r="7" spans="1:23" ht="14.1" customHeight="1" x14ac:dyDescent="0.25">
      <c r="A7" s="9"/>
      <c r="B7" s="10"/>
      <c r="C7" s="12"/>
      <c r="D7" s="12"/>
      <c r="E7" s="12"/>
      <c r="F7" s="12"/>
      <c r="G7" s="13"/>
      <c r="H7" s="10"/>
      <c r="I7" s="110" t="str">
        <f t="shared" si="0"/>
        <v/>
      </c>
      <c r="J7" s="113"/>
      <c r="K7" s="114" t="s">
        <v>136</v>
      </c>
      <c r="L7" s="115">
        <f>SUMIFS(Acc1Amnt,Acc1Rcd,"T",Acc1Amnt,"&gt;0")</f>
        <v>0</v>
      </c>
    </row>
    <row r="8" spans="1:23" ht="14.1" customHeight="1" thickBot="1" x14ac:dyDescent="0.3">
      <c r="A8" s="9"/>
      <c r="B8" s="10"/>
      <c r="C8" s="12"/>
      <c r="D8" s="12"/>
      <c r="E8" s="12"/>
      <c r="F8" s="12"/>
      <c r="G8" s="13"/>
      <c r="H8" s="10"/>
      <c r="I8" s="110" t="str">
        <f t="shared" si="0"/>
        <v/>
      </c>
      <c r="J8" s="113"/>
      <c r="K8" s="116" t="s">
        <v>135</v>
      </c>
      <c r="L8" s="98">
        <f>SUMIFS(Acc1Amnt,Acc1Rcd,"T",Acc1Amnt,"&lt;0")</f>
        <v>0</v>
      </c>
    </row>
    <row r="9" spans="1:23" ht="14.1" customHeight="1" thickTop="1" x14ac:dyDescent="0.25">
      <c r="A9" s="9"/>
      <c r="B9" s="10"/>
      <c r="C9" s="12"/>
      <c r="D9" s="12"/>
      <c r="E9" s="12"/>
      <c r="F9" s="12"/>
      <c r="G9" s="13"/>
      <c r="H9" s="10"/>
      <c r="I9" s="110" t="str">
        <f t="shared" si="0"/>
        <v/>
      </c>
      <c r="J9" s="113"/>
      <c r="K9" s="1289" t="s">
        <v>28</v>
      </c>
      <c r="L9" s="1290"/>
    </row>
    <row r="10" spans="1:23" ht="14.1" customHeight="1" x14ac:dyDescent="0.25">
      <c r="A10" s="9"/>
      <c r="B10" s="10"/>
      <c r="C10" s="11"/>
      <c r="D10" s="12"/>
      <c r="E10" s="12"/>
      <c r="F10" s="12"/>
      <c r="G10" s="13"/>
      <c r="H10" s="10"/>
      <c r="I10" s="110" t="str">
        <f t="shared" si="0"/>
        <v/>
      </c>
      <c r="J10" s="113"/>
      <c r="K10" s="117" t="s">
        <v>30</v>
      </c>
      <c r="L10" s="118">
        <f>SUMIFS(Acc1Amnt,Acc1Date,"&lt;"&amp;FYSDate,Acc1Amnt,"&gt;0")</f>
        <v>0</v>
      </c>
    </row>
    <row r="11" spans="1:23" ht="14.1" customHeight="1" thickBot="1" x14ac:dyDescent="0.3">
      <c r="A11" s="9"/>
      <c r="B11" s="10"/>
      <c r="C11" s="11"/>
      <c r="D11" s="12"/>
      <c r="E11" s="12"/>
      <c r="F11" s="12"/>
      <c r="G11" s="13"/>
      <c r="H11" s="10"/>
      <c r="I11" s="110" t="str">
        <f t="shared" si="0"/>
        <v/>
      </c>
      <c r="J11" s="113"/>
      <c r="K11" s="119" t="s">
        <v>29</v>
      </c>
      <c r="L11" s="120">
        <f>SUMIFS(Acc1Amnt,Acc1Date,"&lt;"&amp;FYSDate,Acc1Amnt,"&lt;0")</f>
        <v>0</v>
      </c>
    </row>
    <row r="12" spans="1:23" ht="14.1" customHeight="1" thickTop="1" x14ac:dyDescent="0.25">
      <c r="A12" s="9"/>
      <c r="B12" s="10"/>
      <c r="C12" s="12"/>
      <c r="D12" s="12"/>
      <c r="E12" s="12"/>
      <c r="F12" s="12"/>
      <c r="G12" s="13"/>
      <c r="H12" s="10"/>
      <c r="I12" s="110" t="str">
        <f t="shared" si="0"/>
        <v/>
      </c>
      <c r="J12" s="113"/>
      <c r="L12" s="121"/>
    </row>
    <row r="13" spans="1:23" ht="14.1" customHeight="1" x14ac:dyDescent="0.25">
      <c r="A13" s="9"/>
      <c r="B13" s="10"/>
      <c r="C13" s="12"/>
      <c r="D13" s="12"/>
      <c r="E13" s="12"/>
      <c r="F13" s="12"/>
      <c r="G13" s="13"/>
      <c r="H13" s="10"/>
      <c r="I13" s="110" t="str">
        <f t="shared" si="0"/>
        <v/>
      </c>
      <c r="J13" s="113"/>
      <c r="L13" s="121"/>
      <c r="S13" s="87"/>
    </row>
    <row r="14" spans="1:23" ht="14.1" customHeight="1" x14ac:dyDescent="0.25">
      <c r="A14" s="9"/>
      <c r="B14" s="10"/>
      <c r="C14" s="12"/>
      <c r="D14" s="12"/>
      <c r="E14" s="12"/>
      <c r="F14" s="12"/>
      <c r="G14" s="13"/>
      <c r="H14" s="10"/>
      <c r="I14" s="110" t="str">
        <f t="shared" si="0"/>
        <v/>
      </c>
      <c r="J14" s="113"/>
      <c r="K14" s="121"/>
      <c r="L14" s="121"/>
    </row>
    <row r="15" spans="1:23" ht="14.1" customHeight="1" x14ac:dyDescent="0.25">
      <c r="A15" s="9"/>
      <c r="B15" s="10"/>
      <c r="C15" s="12"/>
      <c r="D15" s="12"/>
      <c r="E15" s="12"/>
      <c r="F15" s="12"/>
      <c r="G15" s="13"/>
      <c r="H15" s="10"/>
      <c r="I15" s="110" t="str">
        <f t="shared" si="0"/>
        <v/>
      </c>
      <c r="J15" s="113"/>
    </row>
    <row r="16" spans="1:23" ht="14.1" customHeight="1" x14ac:dyDescent="0.25">
      <c r="A16" s="9"/>
      <c r="B16" s="10"/>
      <c r="C16" s="12"/>
      <c r="D16" s="12"/>
      <c r="E16" s="12"/>
      <c r="F16" s="12"/>
      <c r="G16" s="13"/>
      <c r="H16" s="10"/>
      <c r="I16" s="110" t="str">
        <f t="shared" si="0"/>
        <v/>
      </c>
      <c r="J16" s="113"/>
    </row>
    <row r="17" spans="1:12" ht="14.1" customHeight="1" x14ac:dyDescent="0.25">
      <c r="A17" s="9"/>
      <c r="B17" s="10"/>
      <c r="C17" s="12"/>
      <c r="D17" s="12"/>
      <c r="E17" s="12"/>
      <c r="F17" s="12"/>
      <c r="G17" s="13"/>
      <c r="H17" s="10"/>
      <c r="I17" s="110" t="str">
        <f t="shared" si="0"/>
        <v/>
      </c>
      <c r="J17" s="113"/>
      <c r="L17" s="121"/>
    </row>
    <row r="18" spans="1:12" ht="14.1" customHeight="1" x14ac:dyDescent="0.25">
      <c r="A18" s="9"/>
      <c r="B18" s="10"/>
      <c r="C18" s="12"/>
      <c r="D18" s="12"/>
      <c r="E18" s="12"/>
      <c r="F18" s="12"/>
      <c r="G18" s="13"/>
      <c r="H18" s="10"/>
      <c r="I18" s="110" t="str">
        <f t="shared" si="0"/>
        <v/>
      </c>
      <c r="J18" s="113"/>
    </row>
    <row r="19" spans="1:12" ht="14.1" customHeight="1" x14ac:dyDescent="0.25">
      <c r="A19" s="9"/>
      <c r="B19" s="10"/>
      <c r="C19" s="12"/>
      <c r="D19" s="12"/>
      <c r="E19" s="12"/>
      <c r="F19" s="12"/>
      <c r="G19" s="13"/>
      <c r="H19" s="10"/>
      <c r="I19" s="110" t="str">
        <f t="shared" si="0"/>
        <v/>
      </c>
      <c r="J19" s="113"/>
    </row>
    <row r="20" spans="1:12" ht="14.1" customHeight="1" x14ac:dyDescent="0.25">
      <c r="A20" s="9"/>
      <c r="B20" s="10"/>
      <c r="C20" s="12"/>
      <c r="D20" s="12"/>
      <c r="E20" s="12"/>
      <c r="F20" s="12"/>
      <c r="G20" s="13"/>
      <c r="H20" s="10"/>
      <c r="I20" s="110" t="str">
        <f t="shared" si="0"/>
        <v/>
      </c>
      <c r="J20" s="113"/>
    </row>
    <row r="21" spans="1:12" ht="14.1" customHeight="1" x14ac:dyDescent="0.25">
      <c r="A21" s="9"/>
      <c r="B21" s="10"/>
      <c r="C21" s="11"/>
      <c r="D21" s="12"/>
      <c r="E21" s="12"/>
      <c r="F21" s="12"/>
      <c r="G21" s="13"/>
      <c r="H21" s="10"/>
      <c r="I21" s="110" t="str">
        <f t="shared" si="0"/>
        <v/>
      </c>
      <c r="J21" s="113"/>
    </row>
    <row r="22" spans="1:12" ht="14.1" customHeight="1" x14ac:dyDescent="0.25">
      <c r="A22" s="9"/>
      <c r="B22" s="10"/>
      <c r="C22" s="12"/>
      <c r="D22" s="12"/>
      <c r="E22" s="12"/>
      <c r="F22" s="12"/>
      <c r="G22" s="13"/>
      <c r="H22" s="10"/>
      <c r="I22" s="110" t="str">
        <f t="shared" si="0"/>
        <v/>
      </c>
      <c r="J22" s="113"/>
    </row>
    <row r="23" spans="1:12" ht="14.1" customHeight="1" x14ac:dyDescent="0.25">
      <c r="A23" s="9"/>
      <c r="B23" s="10"/>
      <c r="C23" s="12"/>
      <c r="D23" s="12"/>
      <c r="E23" s="12"/>
      <c r="F23" s="12"/>
      <c r="G23" s="13"/>
      <c r="H23" s="10"/>
      <c r="I23" s="110" t="str">
        <f t="shared" si="0"/>
        <v/>
      </c>
      <c r="J23" s="113"/>
    </row>
    <row r="24" spans="1:12" ht="14.1" customHeight="1" x14ac:dyDescent="0.25">
      <c r="A24" s="9"/>
      <c r="B24" s="10"/>
      <c r="C24" s="12"/>
      <c r="D24" s="12"/>
      <c r="E24" s="12"/>
      <c r="F24" s="12"/>
      <c r="G24" s="13"/>
      <c r="H24" s="10"/>
      <c r="I24" s="110" t="str">
        <f t="shared" si="0"/>
        <v/>
      </c>
      <c r="J24" s="113"/>
    </row>
    <row r="25" spans="1:12" ht="14.1" customHeight="1" x14ac:dyDescent="0.25">
      <c r="A25" s="9"/>
      <c r="B25" s="10"/>
      <c r="C25" s="12"/>
      <c r="D25" s="12"/>
      <c r="E25" s="12"/>
      <c r="F25" s="12"/>
      <c r="G25" s="13"/>
      <c r="H25" s="10"/>
      <c r="I25" s="110" t="str">
        <f t="shared" si="0"/>
        <v/>
      </c>
      <c r="J25" s="113"/>
    </row>
    <row r="26" spans="1:12" ht="14.1" customHeight="1" x14ac:dyDescent="0.25">
      <c r="A26" s="9"/>
      <c r="B26" s="10"/>
      <c r="C26" s="12"/>
      <c r="D26" s="12"/>
      <c r="E26" s="12"/>
      <c r="F26" s="12"/>
      <c r="G26" s="13"/>
      <c r="H26" s="10"/>
      <c r="I26" s="110" t="str">
        <f t="shared" si="0"/>
        <v/>
      </c>
      <c r="J26" s="113"/>
    </row>
    <row r="27" spans="1:12" ht="14.1" customHeight="1" x14ac:dyDescent="0.25">
      <c r="A27" s="9"/>
      <c r="B27" s="10"/>
      <c r="C27" s="11"/>
      <c r="D27" s="12"/>
      <c r="E27" s="12"/>
      <c r="F27" s="12"/>
      <c r="G27" s="13"/>
      <c r="H27" s="10"/>
      <c r="I27" s="110" t="str">
        <f t="shared" si="0"/>
        <v/>
      </c>
      <c r="J27" s="113"/>
    </row>
    <row r="28" spans="1:12" ht="14.1" customHeight="1" x14ac:dyDescent="0.25">
      <c r="A28" s="9"/>
      <c r="B28" s="10"/>
      <c r="C28" s="12"/>
      <c r="D28" s="12"/>
      <c r="E28" s="12"/>
      <c r="F28" s="12"/>
      <c r="G28" s="13"/>
      <c r="H28" s="10"/>
      <c r="I28" s="110" t="str">
        <f t="shared" si="0"/>
        <v/>
      </c>
      <c r="J28" s="113"/>
    </row>
    <row r="29" spans="1:12" ht="14.1" customHeight="1" x14ac:dyDescent="0.25">
      <c r="A29" s="9"/>
      <c r="B29" s="10"/>
      <c r="C29" s="12"/>
      <c r="D29" s="12"/>
      <c r="E29" s="12"/>
      <c r="F29" s="12"/>
      <c r="G29" s="13"/>
      <c r="H29" s="10"/>
      <c r="I29" s="110" t="str">
        <f t="shared" si="0"/>
        <v/>
      </c>
      <c r="J29" s="113"/>
    </row>
    <row r="30" spans="1:12" ht="14.1" customHeight="1" x14ac:dyDescent="0.25">
      <c r="A30" s="9"/>
      <c r="B30" s="10"/>
      <c r="C30" s="12"/>
      <c r="D30" s="12"/>
      <c r="E30" s="12"/>
      <c r="F30" s="12"/>
      <c r="G30" s="13"/>
      <c r="H30" s="10"/>
      <c r="I30" s="110" t="str">
        <f t="shared" si="0"/>
        <v/>
      </c>
      <c r="J30" s="113"/>
    </row>
    <row r="31" spans="1:12" ht="14.1" customHeight="1" x14ac:dyDescent="0.25">
      <c r="A31" s="9"/>
      <c r="B31" s="10"/>
      <c r="C31" s="12"/>
      <c r="D31" s="12"/>
      <c r="E31" s="12"/>
      <c r="F31" s="12"/>
      <c r="G31" s="13"/>
      <c r="H31" s="10"/>
      <c r="I31" s="110" t="str">
        <f t="shared" si="0"/>
        <v/>
      </c>
      <c r="J31" s="113"/>
    </row>
    <row r="32" spans="1:12" ht="14.1" customHeight="1" x14ac:dyDescent="0.25">
      <c r="A32" s="9"/>
      <c r="B32" s="10"/>
      <c r="C32" s="12"/>
      <c r="D32" s="12"/>
      <c r="E32" s="12"/>
      <c r="F32" s="12"/>
      <c r="G32" s="13"/>
      <c r="H32" s="10"/>
      <c r="I32" s="110" t="str">
        <f t="shared" si="0"/>
        <v/>
      </c>
      <c r="J32" s="113"/>
    </row>
    <row r="33" spans="1:10" ht="14.1" customHeight="1" x14ac:dyDescent="0.25">
      <c r="A33" s="9"/>
      <c r="B33" s="10"/>
      <c r="C33" s="11"/>
      <c r="D33" s="12"/>
      <c r="E33" s="12"/>
      <c r="F33" s="12"/>
      <c r="G33" s="13"/>
      <c r="H33" s="10"/>
      <c r="I33" s="110" t="str">
        <f t="shared" si="0"/>
        <v/>
      </c>
      <c r="J33" s="113"/>
    </row>
    <row r="34" spans="1:10" ht="14.1" customHeight="1" x14ac:dyDescent="0.25">
      <c r="A34" s="9"/>
      <c r="B34" s="10"/>
      <c r="C34" s="11"/>
      <c r="D34" s="12"/>
      <c r="E34" s="12"/>
      <c r="F34" s="12"/>
      <c r="G34" s="13"/>
      <c r="H34" s="10"/>
      <c r="I34" s="110" t="str">
        <f t="shared" si="0"/>
        <v/>
      </c>
      <c r="J34" s="113"/>
    </row>
    <row r="35" spans="1:10" ht="14.1" customHeight="1" x14ac:dyDescent="0.25">
      <c r="A35" s="9"/>
      <c r="B35" s="10"/>
      <c r="C35" s="11"/>
      <c r="D35" s="12"/>
      <c r="E35" s="12"/>
      <c r="F35" s="12"/>
      <c r="G35" s="13"/>
      <c r="H35" s="10"/>
      <c r="I35" s="110" t="str">
        <f t="shared" si="0"/>
        <v/>
      </c>
      <c r="J35" s="113"/>
    </row>
    <row r="36" spans="1:10" ht="14.1" customHeight="1" x14ac:dyDescent="0.25">
      <c r="A36" s="9"/>
      <c r="B36" s="10"/>
      <c r="C36" s="12"/>
      <c r="D36" s="12"/>
      <c r="E36" s="12"/>
      <c r="F36" s="12"/>
      <c r="G36" s="13"/>
      <c r="H36" s="10"/>
      <c r="I36" s="110" t="str">
        <f t="shared" si="0"/>
        <v/>
      </c>
      <c r="J36" s="113"/>
    </row>
    <row r="37" spans="1:10" ht="14.1" customHeight="1" x14ac:dyDescent="0.25">
      <c r="A37" s="9"/>
      <c r="B37" s="10"/>
      <c r="C37" s="12"/>
      <c r="D37" s="12"/>
      <c r="E37" s="12"/>
      <c r="F37" s="12"/>
      <c r="G37" s="13"/>
      <c r="H37" s="10"/>
      <c r="I37" s="110" t="str">
        <f t="shared" si="0"/>
        <v/>
      </c>
      <c r="J37" s="113"/>
    </row>
    <row r="38" spans="1:10" ht="14.1" customHeight="1" x14ac:dyDescent="0.25">
      <c r="A38" s="9"/>
      <c r="B38" s="10"/>
      <c r="C38" s="12"/>
      <c r="D38" s="12"/>
      <c r="E38" s="12"/>
      <c r="F38" s="12"/>
      <c r="G38" s="13"/>
      <c r="H38" s="10"/>
      <c r="I38" s="110" t="str">
        <f t="shared" si="0"/>
        <v/>
      </c>
      <c r="J38" s="113"/>
    </row>
    <row r="39" spans="1:10" ht="14.1" customHeight="1" x14ac:dyDescent="0.25">
      <c r="A39" s="9"/>
      <c r="B39" s="10"/>
      <c r="C39" s="12"/>
      <c r="D39" s="12"/>
      <c r="E39" s="12"/>
      <c r="F39" s="12"/>
      <c r="G39" s="13"/>
      <c r="H39" s="10"/>
      <c r="I39" s="110" t="str">
        <f t="shared" si="0"/>
        <v/>
      </c>
      <c r="J39" s="113"/>
    </row>
    <row r="40" spans="1:10" ht="14.1" customHeight="1" x14ac:dyDescent="0.25">
      <c r="A40" s="9"/>
      <c r="B40" s="10"/>
      <c r="C40" s="12"/>
      <c r="D40" s="12"/>
      <c r="E40" s="12"/>
      <c r="F40" s="12"/>
      <c r="G40" s="13"/>
      <c r="H40" s="10"/>
      <c r="I40" s="110" t="str">
        <f t="shared" si="0"/>
        <v/>
      </c>
      <c r="J40" s="113"/>
    </row>
    <row r="41" spans="1:10" ht="14.1" customHeight="1" x14ac:dyDescent="0.25">
      <c r="A41" s="9"/>
      <c r="B41" s="10"/>
      <c r="C41" s="11"/>
      <c r="D41" s="12"/>
      <c r="E41" s="12"/>
      <c r="F41" s="12"/>
      <c r="G41" s="13"/>
      <c r="H41" s="10"/>
      <c r="I41" s="110" t="str">
        <f t="shared" si="0"/>
        <v/>
      </c>
      <c r="J41" s="113"/>
    </row>
    <row r="42" spans="1:10" ht="14.1" customHeight="1" x14ac:dyDescent="0.25">
      <c r="A42" s="9"/>
      <c r="B42" s="10"/>
      <c r="C42" s="12"/>
      <c r="D42" s="12"/>
      <c r="E42" s="12"/>
      <c r="F42" s="12"/>
      <c r="G42" s="13"/>
      <c r="H42" s="10"/>
      <c r="I42" s="110" t="str">
        <f t="shared" si="0"/>
        <v/>
      </c>
      <c r="J42" s="113"/>
    </row>
    <row r="43" spans="1:10" ht="14.1" customHeight="1" x14ac:dyDescent="0.25">
      <c r="A43" s="9"/>
      <c r="B43" s="10"/>
      <c r="C43" s="12"/>
      <c r="D43" s="12"/>
      <c r="E43" s="12"/>
      <c r="F43" s="12"/>
      <c r="G43" s="13"/>
      <c r="H43" s="10"/>
      <c r="I43" s="110" t="str">
        <f t="shared" si="0"/>
        <v/>
      </c>
      <c r="J43" s="113"/>
    </row>
    <row r="44" spans="1:10" ht="14.1" customHeight="1" x14ac:dyDescent="0.25">
      <c r="A44" s="9"/>
      <c r="B44" s="10"/>
      <c r="C44" s="12"/>
      <c r="D44" s="12"/>
      <c r="E44" s="12"/>
      <c r="F44" s="12"/>
      <c r="G44" s="13"/>
      <c r="H44" s="10"/>
      <c r="I44" s="110" t="str">
        <f t="shared" si="0"/>
        <v/>
      </c>
      <c r="J44" s="113"/>
    </row>
    <row r="45" spans="1:10" ht="14.1" customHeight="1" x14ac:dyDescent="0.25">
      <c r="A45" s="9"/>
      <c r="B45" s="10"/>
      <c r="C45" s="11"/>
      <c r="D45" s="12"/>
      <c r="E45" s="12"/>
      <c r="F45" s="12"/>
      <c r="G45" s="13"/>
      <c r="H45" s="10"/>
      <c r="I45" s="110" t="str">
        <f t="shared" si="0"/>
        <v/>
      </c>
      <c r="J45" s="113"/>
    </row>
    <row r="46" spans="1:10" ht="14.1" customHeight="1" x14ac:dyDescent="0.25">
      <c r="A46" s="9"/>
      <c r="B46" s="10"/>
      <c r="C46" s="11"/>
      <c r="D46" s="12"/>
      <c r="E46" s="12"/>
      <c r="F46" s="12"/>
      <c r="G46" s="13"/>
      <c r="H46" s="10"/>
      <c r="I46" s="110" t="str">
        <f t="shared" si="0"/>
        <v/>
      </c>
      <c r="J46" s="113"/>
    </row>
    <row r="47" spans="1:10" ht="14.1" customHeight="1" x14ac:dyDescent="0.25">
      <c r="A47" s="9"/>
      <c r="B47" s="10"/>
      <c r="C47" s="12"/>
      <c r="D47" s="12"/>
      <c r="E47" s="12"/>
      <c r="F47" s="12"/>
      <c r="G47" s="13"/>
      <c r="H47" s="10"/>
      <c r="I47" s="110" t="str">
        <f t="shared" si="0"/>
        <v/>
      </c>
      <c r="J47" s="113"/>
    </row>
    <row r="48" spans="1:10" ht="14.1" customHeight="1" x14ac:dyDescent="0.25">
      <c r="A48" s="9"/>
      <c r="B48" s="10"/>
      <c r="C48" s="12"/>
      <c r="D48" s="12"/>
      <c r="E48" s="12"/>
      <c r="F48" s="12"/>
      <c r="G48" s="13"/>
      <c r="H48" s="10"/>
      <c r="I48" s="110" t="str">
        <f t="shared" si="0"/>
        <v/>
      </c>
      <c r="J48" s="113"/>
    </row>
    <row r="49" spans="1:10" ht="14.1" customHeight="1" x14ac:dyDescent="0.25">
      <c r="A49" s="9"/>
      <c r="B49" s="10"/>
      <c r="C49" s="11"/>
      <c r="D49" s="12"/>
      <c r="E49" s="11"/>
      <c r="F49" s="11"/>
      <c r="G49" s="15"/>
      <c r="H49" s="10"/>
      <c r="I49" s="110" t="str">
        <f t="shared" si="0"/>
        <v/>
      </c>
      <c r="J49" s="113"/>
    </row>
    <row r="50" spans="1:10" ht="14.1" customHeight="1" x14ac:dyDescent="0.25">
      <c r="A50" s="9"/>
      <c r="B50" s="10"/>
      <c r="C50" s="11"/>
      <c r="D50" s="12"/>
      <c r="E50" s="12"/>
      <c r="F50" s="12"/>
      <c r="G50" s="13"/>
      <c r="H50" s="10"/>
      <c r="I50" s="110" t="str">
        <f t="shared" si="0"/>
        <v/>
      </c>
      <c r="J50" s="113"/>
    </row>
    <row r="51" spans="1:10" ht="14.1" customHeight="1" x14ac:dyDescent="0.25">
      <c r="A51" s="9"/>
      <c r="B51" s="10"/>
      <c r="C51" s="12"/>
      <c r="D51" s="12"/>
      <c r="E51" s="12"/>
      <c r="F51" s="12"/>
      <c r="G51" s="13"/>
      <c r="H51" s="10"/>
      <c r="I51" s="110" t="str">
        <f t="shared" si="0"/>
        <v/>
      </c>
      <c r="J51" s="113"/>
    </row>
    <row r="52" spans="1:10" ht="14.1" customHeight="1" x14ac:dyDescent="0.25">
      <c r="A52" s="9"/>
      <c r="B52" s="10"/>
      <c r="C52" s="12"/>
      <c r="D52" s="12"/>
      <c r="E52" s="12"/>
      <c r="F52" s="12"/>
      <c r="G52" s="13"/>
      <c r="H52" s="10"/>
      <c r="I52" s="110" t="str">
        <f t="shared" si="0"/>
        <v/>
      </c>
      <c r="J52" s="113"/>
    </row>
    <row r="53" spans="1:10" ht="14.1" customHeight="1" x14ac:dyDescent="0.25">
      <c r="A53" s="9"/>
      <c r="B53" s="10"/>
      <c r="C53" s="11"/>
      <c r="D53" s="12"/>
      <c r="E53" s="12"/>
      <c r="F53" s="12"/>
      <c r="G53" s="13"/>
      <c r="H53" s="10"/>
      <c r="I53" s="110" t="str">
        <f t="shared" si="0"/>
        <v/>
      </c>
      <c r="J53" s="113"/>
    </row>
    <row r="54" spans="1:10" ht="14.1" customHeight="1" x14ac:dyDescent="0.25">
      <c r="A54" s="9"/>
      <c r="B54" s="10"/>
      <c r="C54" s="12"/>
      <c r="D54" s="12"/>
      <c r="E54" s="12"/>
      <c r="F54" s="12"/>
      <c r="G54" s="13"/>
      <c r="H54" s="10"/>
      <c r="I54" s="110" t="str">
        <f t="shared" si="0"/>
        <v/>
      </c>
      <c r="J54" s="113"/>
    </row>
    <row r="55" spans="1:10" ht="14.1" customHeight="1" x14ac:dyDescent="0.25">
      <c r="A55" s="9"/>
      <c r="B55" s="10"/>
      <c r="C55" s="12"/>
      <c r="D55" s="12"/>
      <c r="E55" s="12"/>
      <c r="F55" s="12"/>
      <c r="G55" s="15"/>
      <c r="H55" s="10"/>
      <c r="I55" s="110" t="str">
        <f t="shared" si="0"/>
        <v/>
      </c>
      <c r="J55" s="113"/>
    </row>
    <row r="56" spans="1:10" ht="14.1" customHeight="1" x14ac:dyDescent="0.25">
      <c r="A56" s="9"/>
      <c r="B56" s="10"/>
      <c r="C56" s="11"/>
      <c r="D56" s="12"/>
      <c r="E56" s="12"/>
      <c r="F56" s="12"/>
      <c r="G56" s="13"/>
      <c r="H56" s="10"/>
      <c r="I56" s="110" t="str">
        <f t="shared" si="0"/>
        <v/>
      </c>
      <c r="J56" s="113"/>
    </row>
    <row r="57" spans="1:10" ht="14.1" customHeight="1" x14ac:dyDescent="0.25">
      <c r="A57" s="9"/>
      <c r="B57" s="10"/>
      <c r="C57" s="12"/>
      <c r="D57" s="12"/>
      <c r="E57" s="12"/>
      <c r="F57" s="12"/>
      <c r="G57" s="13"/>
      <c r="H57" s="10"/>
      <c r="I57" s="110" t="str">
        <f t="shared" si="0"/>
        <v/>
      </c>
      <c r="J57" s="113"/>
    </row>
    <row r="58" spans="1:10" ht="14.1" customHeight="1" x14ac:dyDescent="0.25">
      <c r="A58" s="9"/>
      <c r="B58" s="10"/>
      <c r="C58" s="12"/>
      <c r="D58" s="12"/>
      <c r="E58" s="12"/>
      <c r="F58" s="12"/>
      <c r="G58" s="13"/>
      <c r="H58" s="10"/>
      <c r="I58" s="110" t="str">
        <f t="shared" si="0"/>
        <v/>
      </c>
      <c r="J58" s="113"/>
    </row>
    <row r="59" spans="1:10" ht="14.1" customHeight="1" x14ac:dyDescent="0.25">
      <c r="A59" s="9"/>
      <c r="B59" s="10"/>
      <c r="C59" s="11"/>
      <c r="D59" s="12"/>
      <c r="E59" s="12"/>
      <c r="F59" s="11"/>
      <c r="G59" s="15"/>
      <c r="H59" s="10"/>
      <c r="I59" s="110" t="str">
        <f t="shared" si="0"/>
        <v/>
      </c>
      <c r="J59" s="113"/>
    </row>
    <row r="60" spans="1:10" ht="14.1" customHeight="1" x14ac:dyDescent="0.25">
      <c r="A60" s="9"/>
      <c r="B60" s="10"/>
      <c r="C60" s="12"/>
      <c r="D60" s="12"/>
      <c r="E60" s="12"/>
      <c r="F60" s="11"/>
      <c r="G60" s="15"/>
      <c r="H60" s="10"/>
      <c r="I60" s="110" t="str">
        <f t="shared" si="0"/>
        <v/>
      </c>
      <c r="J60" s="113"/>
    </row>
    <row r="61" spans="1:10" ht="14.1" customHeight="1" x14ac:dyDescent="0.25">
      <c r="A61" s="9"/>
      <c r="B61" s="10"/>
      <c r="C61" s="11"/>
      <c r="D61" s="12"/>
      <c r="E61" s="12"/>
      <c r="F61" s="11"/>
      <c r="G61" s="15"/>
      <c r="H61" s="10"/>
      <c r="I61" s="110" t="str">
        <f t="shared" si="0"/>
        <v/>
      </c>
      <c r="J61" s="113"/>
    </row>
    <row r="62" spans="1:10" ht="14.1" customHeight="1" x14ac:dyDescent="0.25">
      <c r="A62" s="9"/>
      <c r="B62" s="10"/>
      <c r="C62" s="11"/>
      <c r="D62" s="12"/>
      <c r="E62" s="12"/>
      <c r="F62" s="12"/>
      <c r="G62" s="13"/>
      <c r="H62" s="10"/>
      <c r="I62" s="110" t="str">
        <f t="shared" si="0"/>
        <v/>
      </c>
      <c r="J62" s="113"/>
    </row>
    <row r="63" spans="1:10" ht="14.1" customHeight="1" x14ac:dyDescent="0.25">
      <c r="A63" s="9"/>
      <c r="B63" s="10"/>
      <c r="C63" s="12"/>
      <c r="D63" s="12"/>
      <c r="E63" s="12"/>
      <c r="F63" s="12"/>
      <c r="G63" s="13"/>
      <c r="H63" s="10"/>
      <c r="I63" s="110" t="str">
        <f t="shared" si="0"/>
        <v/>
      </c>
      <c r="J63" s="113"/>
    </row>
    <row r="64" spans="1:10" ht="14.1" customHeight="1" x14ac:dyDescent="0.25">
      <c r="A64" s="9"/>
      <c r="B64" s="10"/>
      <c r="C64" s="11"/>
      <c r="D64" s="12"/>
      <c r="E64" s="12"/>
      <c r="F64" s="12"/>
      <c r="G64" s="13"/>
      <c r="H64" s="10"/>
      <c r="I64" s="110" t="str">
        <f t="shared" si="0"/>
        <v/>
      </c>
      <c r="J64" s="113"/>
    </row>
    <row r="65" spans="1:10" ht="14.1" customHeight="1" x14ac:dyDescent="0.25">
      <c r="A65" s="9"/>
      <c r="B65" s="10"/>
      <c r="C65" s="11"/>
      <c r="D65" s="12"/>
      <c r="E65" s="12"/>
      <c r="F65" s="12"/>
      <c r="G65" s="13"/>
      <c r="H65" s="10"/>
      <c r="I65" s="110" t="str">
        <f t="shared" si="0"/>
        <v/>
      </c>
      <c r="J65" s="113"/>
    </row>
    <row r="66" spans="1:10" ht="14.1" customHeight="1" x14ac:dyDescent="0.25">
      <c r="A66" s="9"/>
      <c r="B66" s="10"/>
      <c r="C66" s="12"/>
      <c r="D66" s="12"/>
      <c r="E66" s="12"/>
      <c r="F66" s="12"/>
      <c r="G66" s="13"/>
      <c r="H66" s="10"/>
      <c r="I66" s="110" t="str">
        <f t="shared" si="0"/>
        <v/>
      </c>
      <c r="J66" s="113"/>
    </row>
    <row r="67" spans="1:10" ht="14.1" customHeight="1" x14ac:dyDescent="0.25">
      <c r="A67" s="9"/>
      <c r="B67" s="10"/>
      <c r="C67" s="11"/>
      <c r="D67" s="12"/>
      <c r="E67" s="12"/>
      <c r="F67" s="12"/>
      <c r="G67" s="13"/>
      <c r="H67" s="10"/>
      <c r="I67" s="110" t="str">
        <f t="shared" si="0"/>
        <v/>
      </c>
      <c r="J67" s="113"/>
    </row>
    <row r="68" spans="1:10" ht="14.1" customHeight="1" x14ac:dyDescent="0.25">
      <c r="A68" s="9"/>
      <c r="B68" s="10"/>
      <c r="C68" s="11"/>
      <c r="D68" s="12"/>
      <c r="E68" s="12"/>
      <c r="F68" s="12"/>
      <c r="G68" s="13"/>
      <c r="H68" s="10"/>
      <c r="I68" s="110" t="str">
        <f t="shared" ref="I68:I131" si="1">IF(G68="","",I67+G68)</f>
        <v/>
      </c>
      <c r="J68" s="113"/>
    </row>
    <row r="69" spans="1:10" ht="14.1" customHeight="1" x14ac:dyDescent="0.25">
      <c r="A69" s="9"/>
      <c r="B69" s="10"/>
      <c r="C69" s="11"/>
      <c r="D69" s="12"/>
      <c r="E69" s="12"/>
      <c r="F69" s="12"/>
      <c r="G69" s="13"/>
      <c r="H69" s="10"/>
      <c r="I69" s="110" t="str">
        <f t="shared" si="1"/>
        <v/>
      </c>
      <c r="J69" s="113"/>
    </row>
    <row r="70" spans="1:10" ht="14.1" customHeight="1" x14ac:dyDescent="0.25">
      <c r="A70" s="9"/>
      <c r="B70" s="10"/>
      <c r="C70" s="11"/>
      <c r="D70" s="12"/>
      <c r="E70" s="12"/>
      <c r="F70" s="12"/>
      <c r="G70" s="13"/>
      <c r="H70" s="10"/>
      <c r="I70" s="110" t="str">
        <f t="shared" si="1"/>
        <v/>
      </c>
      <c r="J70" s="113"/>
    </row>
    <row r="71" spans="1:10" ht="14.1" customHeight="1" x14ac:dyDescent="0.25">
      <c r="A71" s="9"/>
      <c r="B71" s="10"/>
      <c r="C71" s="12"/>
      <c r="D71" s="12"/>
      <c r="E71" s="12"/>
      <c r="F71" s="11"/>
      <c r="G71" s="13"/>
      <c r="H71" s="10"/>
      <c r="I71" s="110" t="str">
        <f t="shared" si="1"/>
        <v/>
      </c>
      <c r="J71" s="113"/>
    </row>
    <row r="72" spans="1:10" ht="14.1" customHeight="1" x14ac:dyDescent="0.25">
      <c r="A72" s="9"/>
      <c r="B72" s="10"/>
      <c r="C72" s="11"/>
      <c r="D72" s="12"/>
      <c r="E72" s="12"/>
      <c r="F72" s="12"/>
      <c r="G72" s="13"/>
      <c r="H72" s="10"/>
      <c r="I72" s="110" t="str">
        <f t="shared" si="1"/>
        <v/>
      </c>
      <c r="J72" s="113"/>
    </row>
    <row r="73" spans="1:10" ht="14.1" customHeight="1" x14ac:dyDescent="0.25">
      <c r="A73" s="9"/>
      <c r="B73" s="10"/>
      <c r="C73" s="12"/>
      <c r="D73" s="12"/>
      <c r="E73" s="12"/>
      <c r="F73" s="12"/>
      <c r="G73" s="13"/>
      <c r="H73" s="10"/>
      <c r="I73" s="110" t="str">
        <f t="shared" si="1"/>
        <v/>
      </c>
      <c r="J73" s="113"/>
    </row>
    <row r="74" spans="1:10" ht="14.1" customHeight="1" x14ac:dyDescent="0.25">
      <c r="A74" s="9"/>
      <c r="B74" s="10"/>
      <c r="C74" s="12"/>
      <c r="D74" s="12"/>
      <c r="E74" s="12"/>
      <c r="F74" s="12"/>
      <c r="G74" s="13"/>
      <c r="H74" s="10"/>
      <c r="I74" s="110" t="str">
        <f t="shared" si="1"/>
        <v/>
      </c>
      <c r="J74" s="113"/>
    </row>
    <row r="75" spans="1:10" ht="14.1" customHeight="1" x14ac:dyDescent="0.25">
      <c r="A75" s="9"/>
      <c r="B75" s="10"/>
      <c r="C75" s="12"/>
      <c r="D75" s="12"/>
      <c r="E75" s="12"/>
      <c r="F75" s="12"/>
      <c r="G75" s="13"/>
      <c r="H75" s="10"/>
      <c r="I75" s="110" t="str">
        <f t="shared" si="1"/>
        <v/>
      </c>
      <c r="J75" s="113"/>
    </row>
    <row r="76" spans="1:10" ht="14.1" customHeight="1" x14ac:dyDescent="0.25">
      <c r="A76" s="9"/>
      <c r="B76" s="10"/>
      <c r="C76" s="12"/>
      <c r="D76" s="12"/>
      <c r="E76" s="12"/>
      <c r="F76" s="12"/>
      <c r="G76" s="13"/>
      <c r="H76" s="10"/>
      <c r="I76" s="110" t="str">
        <f t="shared" si="1"/>
        <v/>
      </c>
      <c r="J76" s="113"/>
    </row>
    <row r="77" spans="1:10" ht="14.1" customHeight="1" x14ac:dyDescent="0.25">
      <c r="A77" s="9"/>
      <c r="B77" s="10"/>
      <c r="C77" s="12"/>
      <c r="D77" s="12"/>
      <c r="E77" s="12"/>
      <c r="F77" s="12"/>
      <c r="G77" s="13"/>
      <c r="H77" s="10"/>
      <c r="I77" s="110" t="str">
        <f t="shared" si="1"/>
        <v/>
      </c>
      <c r="J77" s="113"/>
    </row>
    <row r="78" spans="1:10" ht="14.1" customHeight="1" x14ac:dyDescent="0.25">
      <c r="A78" s="9"/>
      <c r="B78" s="10"/>
      <c r="C78" s="11"/>
      <c r="D78" s="12"/>
      <c r="E78" s="12"/>
      <c r="F78" s="12"/>
      <c r="G78" s="13"/>
      <c r="H78" s="10"/>
      <c r="I78" s="110" t="str">
        <f t="shared" si="1"/>
        <v/>
      </c>
      <c r="J78" s="113"/>
    </row>
    <row r="79" spans="1:10" ht="14.1" customHeight="1" x14ac:dyDescent="0.25">
      <c r="A79" s="9"/>
      <c r="B79" s="10"/>
      <c r="C79" s="12"/>
      <c r="D79" s="12"/>
      <c r="E79" s="12"/>
      <c r="F79" s="12"/>
      <c r="G79" s="13"/>
      <c r="H79" s="10"/>
      <c r="I79" s="110" t="str">
        <f t="shared" si="1"/>
        <v/>
      </c>
      <c r="J79" s="113"/>
    </row>
    <row r="80" spans="1:10" ht="14.1" customHeight="1" x14ac:dyDescent="0.25">
      <c r="A80" s="9"/>
      <c r="B80" s="10"/>
      <c r="C80" s="11"/>
      <c r="D80" s="12"/>
      <c r="E80" s="12"/>
      <c r="F80" s="12"/>
      <c r="G80" s="13"/>
      <c r="H80" s="10"/>
      <c r="I80" s="110" t="str">
        <f t="shared" si="1"/>
        <v/>
      </c>
      <c r="J80" s="113"/>
    </row>
    <row r="81" spans="1:10" ht="14.1" customHeight="1" x14ac:dyDescent="0.25">
      <c r="A81" s="9"/>
      <c r="B81" s="10"/>
      <c r="C81" s="12"/>
      <c r="D81" s="12"/>
      <c r="E81" s="12"/>
      <c r="F81" s="12"/>
      <c r="G81" s="13"/>
      <c r="H81" s="10"/>
      <c r="I81" s="110" t="str">
        <f t="shared" si="1"/>
        <v/>
      </c>
      <c r="J81" s="113"/>
    </row>
    <row r="82" spans="1:10" ht="14.1" customHeight="1" x14ac:dyDescent="0.25">
      <c r="A82" s="9"/>
      <c r="B82" s="10"/>
      <c r="C82" s="11"/>
      <c r="D82" s="12"/>
      <c r="E82" s="12"/>
      <c r="F82" s="12"/>
      <c r="G82" s="13"/>
      <c r="H82" s="10"/>
      <c r="I82" s="110" t="str">
        <f t="shared" si="1"/>
        <v/>
      </c>
      <c r="J82" s="113"/>
    </row>
    <row r="83" spans="1:10" ht="14.1" customHeight="1" x14ac:dyDescent="0.25">
      <c r="A83" s="9"/>
      <c r="B83" s="10"/>
      <c r="C83" s="12"/>
      <c r="D83" s="12"/>
      <c r="E83" s="12"/>
      <c r="F83" s="12"/>
      <c r="G83" s="13"/>
      <c r="H83" s="10"/>
      <c r="I83" s="110" t="str">
        <f t="shared" si="1"/>
        <v/>
      </c>
      <c r="J83" s="113"/>
    </row>
    <row r="84" spans="1:10" ht="14.1" customHeight="1" x14ac:dyDescent="0.25">
      <c r="A84" s="9"/>
      <c r="B84" s="10"/>
      <c r="C84" s="11"/>
      <c r="D84" s="12"/>
      <c r="E84" s="12"/>
      <c r="F84" s="12"/>
      <c r="G84" s="13"/>
      <c r="H84" s="10"/>
      <c r="I84" s="110" t="str">
        <f t="shared" si="1"/>
        <v/>
      </c>
      <c r="J84" s="113"/>
    </row>
    <row r="85" spans="1:10" ht="14.1" customHeight="1" x14ac:dyDescent="0.25">
      <c r="A85" s="9"/>
      <c r="B85" s="10"/>
      <c r="C85" s="11"/>
      <c r="D85" s="12"/>
      <c r="E85" s="12"/>
      <c r="F85" s="12"/>
      <c r="G85" s="13"/>
      <c r="H85" s="10"/>
      <c r="I85" s="110" t="str">
        <f t="shared" si="1"/>
        <v/>
      </c>
      <c r="J85" s="113"/>
    </row>
    <row r="86" spans="1:10" ht="14.1" customHeight="1" x14ac:dyDescent="0.25">
      <c r="A86" s="9"/>
      <c r="B86" s="10"/>
      <c r="C86" s="12"/>
      <c r="D86" s="12"/>
      <c r="E86" s="12"/>
      <c r="F86" s="12"/>
      <c r="G86" s="13"/>
      <c r="H86" s="10"/>
      <c r="I86" s="110" t="str">
        <f t="shared" si="1"/>
        <v/>
      </c>
      <c r="J86" s="113"/>
    </row>
    <row r="87" spans="1:10" ht="14.1" customHeight="1" x14ac:dyDescent="0.25">
      <c r="A87" s="9"/>
      <c r="B87" s="10"/>
      <c r="C87" s="11"/>
      <c r="D87" s="12"/>
      <c r="E87" s="12"/>
      <c r="F87" s="12"/>
      <c r="G87" s="13"/>
      <c r="H87" s="10"/>
      <c r="I87" s="110" t="str">
        <f t="shared" si="1"/>
        <v/>
      </c>
      <c r="J87" s="113"/>
    </row>
    <row r="88" spans="1:10" ht="14.1" customHeight="1" x14ac:dyDescent="0.25">
      <c r="A88" s="9"/>
      <c r="B88" s="10"/>
      <c r="C88" s="11"/>
      <c r="D88" s="12"/>
      <c r="E88" s="12"/>
      <c r="F88" s="12"/>
      <c r="G88" s="13"/>
      <c r="H88" s="10"/>
      <c r="I88" s="110" t="str">
        <f t="shared" si="1"/>
        <v/>
      </c>
      <c r="J88" s="113"/>
    </row>
    <row r="89" spans="1:10" ht="14.1" customHeight="1" x14ac:dyDescent="0.25">
      <c r="A89" s="9"/>
      <c r="B89" s="10"/>
      <c r="C89" s="12"/>
      <c r="D89" s="12"/>
      <c r="E89" s="12"/>
      <c r="F89" s="12"/>
      <c r="G89" s="13"/>
      <c r="H89" s="10"/>
      <c r="I89" s="110" t="str">
        <f t="shared" si="1"/>
        <v/>
      </c>
      <c r="J89" s="113"/>
    </row>
    <row r="90" spans="1:10" ht="14.1" customHeight="1" x14ac:dyDescent="0.25">
      <c r="A90" s="9"/>
      <c r="B90" s="10"/>
      <c r="C90" s="12"/>
      <c r="D90" s="12"/>
      <c r="E90" s="12"/>
      <c r="F90" s="12"/>
      <c r="G90" s="13"/>
      <c r="H90" s="10"/>
      <c r="I90" s="110" t="str">
        <f t="shared" si="1"/>
        <v/>
      </c>
      <c r="J90" s="113"/>
    </row>
    <row r="91" spans="1:10" ht="14.1" customHeight="1" x14ac:dyDescent="0.25">
      <c r="A91" s="9"/>
      <c r="B91" s="10"/>
      <c r="C91" s="11"/>
      <c r="D91" s="12"/>
      <c r="E91" s="12"/>
      <c r="F91" s="12"/>
      <c r="G91" s="13"/>
      <c r="H91" s="10"/>
      <c r="I91" s="110" t="str">
        <f t="shared" si="1"/>
        <v/>
      </c>
      <c r="J91" s="113"/>
    </row>
    <row r="92" spans="1:10" ht="14.1" customHeight="1" x14ac:dyDescent="0.25">
      <c r="A92" s="9"/>
      <c r="B92" s="10"/>
      <c r="C92" s="12"/>
      <c r="D92" s="12"/>
      <c r="E92" s="12"/>
      <c r="F92" s="12"/>
      <c r="G92" s="13"/>
      <c r="H92" s="10"/>
      <c r="I92" s="110" t="str">
        <f t="shared" si="1"/>
        <v/>
      </c>
      <c r="J92" s="113"/>
    </row>
    <row r="93" spans="1:10" ht="14.1" customHeight="1" x14ac:dyDescent="0.25">
      <c r="A93" s="9"/>
      <c r="B93" s="10"/>
      <c r="C93" s="12"/>
      <c r="D93" s="12"/>
      <c r="E93" s="12"/>
      <c r="F93" s="12"/>
      <c r="G93" s="13"/>
      <c r="H93" s="10"/>
      <c r="I93" s="110" t="str">
        <f t="shared" si="1"/>
        <v/>
      </c>
      <c r="J93" s="113"/>
    </row>
    <row r="94" spans="1:10" ht="14.1" customHeight="1" x14ac:dyDescent="0.25">
      <c r="A94" s="9"/>
      <c r="B94" s="10"/>
      <c r="C94" s="12"/>
      <c r="D94" s="12"/>
      <c r="E94" s="12"/>
      <c r="F94" s="12"/>
      <c r="G94" s="13"/>
      <c r="H94" s="10"/>
      <c r="I94" s="110" t="str">
        <f t="shared" si="1"/>
        <v/>
      </c>
      <c r="J94" s="113"/>
    </row>
    <row r="95" spans="1:10" ht="14.1" customHeight="1" x14ac:dyDescent="0.25">
      <c r="A95" s="9"/>
      <c r="B95" s="10"/>
      <c r="C95" s="11"/>
      <c r="D95" s="12"/>
      <c r="E95" s="12"/>
      <c r="F95" s="12"/>
      <c r="G95" s="13"/>
      <c r="H95" s="10"/>
      <c r="I95" s="110" t="str">
        <f t="shared" si="1"/>
        <v/>
      </c>
      <c r="J95" s="113"/>
    </row>
    <row r="96" spans="1:10" ht="14.1" customHeight="1" x14ac:dyDescent="0.25">
      <c r="A96" s="9"/>
      <c r="B96" s="10"/>
      <c r="C96" s="12"/>
      <c r="D96" s="12"/>
      <c r="E96" s="12"/>
      <c r="F96" s="12"/>
      <c r="G96" s="13"/>
      <c r="H96" s="10"/>
      <c r="I96" s="110" t="str">
        <f t="shared" si="1"/>
        <v/>
      </c>
      <c r="J96" s="113"/>
    </row>
    <row r="97" spans="1:10" ht="14.1" customHeight="1" x14ac:dyDescent="0.25">
      <c r="A97" s="9"/>
      <c r="B97" s="10"/>
      <c r="C97" s="12"/>
      <c r="D97" s="12"/>
      <c r="E97" s="12"/>
      <c r="F97" s="12"/>
      <c r="G97" s="13"/>
      <c r="H97" s="10"/>
      <c r="I97" s="110" t="str">
        <f t="shared" si="1"/>
        <v/>
      </c>
      <c r="J97" s="113"/>
    </row>
    <row r="98" spans="1:10" ht="14.1" customHeight="1" x14ac:dyDescent="0.25">
      <c r="A98" s="9"/>
      <c r="B98" s="10"/>
      <c r="C98" s="12"/>
      <c r="D98" s="12"/>
      <c r="E98" s="12"/>
      <c r="F98" s="12"/>
      <c r="G98" s="13"/>
      <c r="H98" s="10"/>
      <c r="I98" s="110" t="str">
        <f t="shared" si="1"/>
        <v/>
      </c>
      <c r="J98" s="113"/>
    </row>
    <row r="99" spans="1:10" ht="14.1" customHeight="1" x14ac:dyDescent="0.25">
      <c r="A99" s="9"/>
      <c r="B99" s="10"/>
      <c r="C99" s="12"/>
      <c r="D99" s="12"/>
      <c r="E99" s="12"/>
      <c r="F99" s="12"/>
      <c r="G99" s="13"/>
      <c r="H99" s="10"/>
      <c r="I99" s="110" t="str">
        <f t="shared" si="1"/>
        <v/>
      </c>
      <c r="J99" s="113"/>
    </row>
    <row r="100" spans="1:10" ht="14.1" customHeight="1" x14ac:dyDescent="0.25">
      <c r="A100" s="9"/>
      <c r="B100" s="10"/>
      <c r="C100" s="12"/>
      <c r="D100" s="12"/>
      <c r="E100" s="12"/>
      <c r="F100" s="12"/>
      <c r="G100" s="13"/>
      <c r="H100" s="10"/>
      <c r="I100" s="110" t="str">
        <f t="shared" si="1"/>
        <v/>
      </c>
      <c r="J100" s="113"/>
    </row>
    <row r="101" spans="1:10" ht="14.1" customHeight="1" x14ac:dyDescent="0.25">
      <c r="A101" s="9"/>
      <c r="B101" s="10"/>
      <c r="C101" s="12"/>
      <c r="D101" s="12"/>
      <c r="E101" s="12"/>
      <c r="F101" s="12"/>
      <c r="G101" s="13"/>
      <c r="H101" s="10"/>
      <c r="I101" s="110" t="str">
        <f t="shared" si="1"/>
        <v/>
      </c>
      <c r="J101" s="113"/>
    </row>
    <row r="102" spans="1:10" ht="14.1" customHeight="1" x14ac:dyDescent="0.25">
      <c r="A102" s="9"/>
      <c r="B102" s="10"/>
      <c r="C102" s="12"/>
      <c r="D102" s="12"/>
      <c r="E102" s="12"/>
      <c r="F102" s="12"/>
      <c r="G102" s="13"/>
      <c r="H102" s="10"/>
      <c r="I102" s="110" t="str">
        <f t="shared" si="1"/>
        <v/>
      </c>
      <c r="J102" s="113"/>
    </row>
    <row r="103" spans="1:10" ht="14.1" customHeight="1" x14ac:dyDescent="0.25">
      <c r="A103" s="9"/>
      <c r="B103" s="10"/>
      <c r="C103" s="12"/>
      <c r="D103" s="12"/>
      <c r="E103" s="12"/>
      <c r="F103" s="12"/>
      <c r="G103" s="13"/>
      <c r="H103" s="10"/>
      <c r="I103" s="110" t="str">
        <f t="shared" si="1"/>
        <v/>
      </c>
      <c r="J103" s="113"/>
    </row>
    <row r="104" spans="1:10" ht="14.1" customHeight="1" x14ac:dyDescent="0.25">
      <c r="A104" s="9"/>
      <c r="B104" s="10"/>
      <c r="C104" s="12"/>
      <c r="D104" s="12"/>
      <c r="E104" s="12"/>
      <c r="F104" s="12"/>
      <c r="G104" s="13"/>
      <c r="H104" s="10"/>
      <c r="I104" s="110" t="str">
        <f t="shared" si="1"/>
        <v/>
      </c>
      <c r="J104" s="113"/>
    </row>
    <row r="105" spans="1:10" ht="14.1" customHeight="1" x14ac:dyDescent="0.25">
      <c r="A105" s="9"/>
      <c r="B105" s="10"/>
      <c r="C105" s="11"/>
      <c r="D105" s="12"/>
      <c r="E105" s="12"/>
      <c r="F105" s="12"/>
      <c r="G105" s="13"/>
      <c r="H105" s="10"/>
      <c r="I105" s="110" t="str">
        <f t="shared" si="1"/>
        <v/>
      </c>
      <c r="J105" s="113"/>
    </row>
    <row r="106" spans="1:10" ht="14.1" customHeight="1" x14ac:dyDescent="0.25">
      <c r="A106" s="9"/>
      <c r="B106" s="10"/>
      <c r="C106" s="11"/>
      <c r="D106" s="12"/>
      <c r="E106" s="12"/>
      <c r="F106" s="12"/>
      <c r="G106" s="13"/>
      <c r="H106" s="10"/>
      <c r="I106" s="110" t="str">
        <f t="shared" si="1"/>
        <v/>
      </c>
      <c r="J106" s="113"/>
    </row>
    <row r="107" spans="1:10" ht="14.1" customHeight="1" x14ac:dyDescent="0.25">
      <c r="A107" s="9"/>
      <c r="B107" s="10"/>
      <c r="C107" s="11"/>
      <c r="D107" s="12"/>
      <c r="E107" s="12"/>
      <c r="F107" s="12"/>
      <c r="G107" s="13"/>
      <c r="H107" s="10"/>
      <c r="I107" s="110" t="str">
        <f t="shared" si="1"/>
        <v/>
      </c>
      <c r="J107" s="113"/>
    </row>
    <row r="108" spans="1:10" ht="14.1" customHeight="1" x14ac:dyDescent="0.25">
      <c r="A108" s="9"/>
      <c r="B108" s="10"/>
      <c r="C108" s="11"/>
      <c r="D108" s="12"/>
      <c r="E108" s="12"/>
      <c r="F108" s="12"/>
      <c r="G108" s="13"/>
      <c r="H108" s="10"/>
      <c r="I108" s="110" t="str">
        <f t="shared" si="1"/>
        <v/>
      </c>
      <c r="J108" s="113"/>
    </row>
    <row r="109" spans="1:10" ht="14.1" customHeight="1" x14ac:dyDescent="0.25">
      <c r="A109" s="9"/>
      <c r="B109" s="10"/>
      <c r="C109" s="11"/>
      <c r="D109" s="12"/>
      <c r="E109" s="12"/>
      <c r="F109" s="12"/>
      <c r="G109" s="13"/>
      <c r="H109" s="10"/>
      <c r="I109" s="110" t="str">
        <f t="shared" si="1"/>
        <v/>
      </c>
      <c r="J109" s="113"/>
    </row>
    <row r="110" spans="1:10" ht="14.1" customHeight="1" x14ac:dyDescent="0.25">
      <c r="A110" s="9"/>
      <c r="B110" s="10"/>
      <c r="C110" s="12"/>
      <c r="D110" s="12"/>
      <c r="E110" s="12"/>
      <c r="F110" s="12"/>
      <c r="G110" s="13"/>
      <c r="H110" s="10"/>
      <c r="I110" s="110" t="str">
        <f t="shared" si="1"/>
        <v/>
      </c>
      <c r="J110" s="113"/>
    </row>
    <row r="111" spans="1:10" ht="14.1" customHeight="1" x14ac:dyDescent="0.25">
      <c r="A111" s="9"/>
      <c r="B111" s="10"/>
      <c r="C111" s="11"/>
      <c r="D111" s="12"/>
      <c r="E111" s="12"/>
      <c r="F111" s="12"/>
      <c r="G111" s="13"/>
      <c r="H111" s="10"/>
      <c r="I111" s="110" t="str">
        <f t="shared" si="1"/>
        <v/>
      </c>
      <c r="J111" s="113"/>
    </row>
    <row r="112" spans="1:10" ht="14.1" customHeight="1" x14ac:dyDescent="0.25">
      <c r="A112" s="9"/>
      <c r="B112" s="10"/>
      <c r="C112" s="12"/>
      <c r="D112" s="12"/>
      <c r="E112" s="12"/>
      <c r="F112" s="12"/>
      <c r="G112" s="13"/>
      <c r="H112" s="10"/>
      <c r="I112" s="110" t="str">
        <f t="shared" si="1"/>
        <v/>
      </c>
      <c r="J112" s="113"/>
    </row>
    <row r="113" spans="1:10" ht="14.1" customHeight="1" x14ac:dyDescent="0.25">
      <c r="A113" s="9"/>
      <c r="B113" s="10"/>
      <c r="C113" s="11"/>
      <c r="D113" s="12"/>
      <c r="E113" s="12"/>
      <c r="F113" s="12"/>
      <c r="G113" s="13"/>
      <c r="H113" s="10"/>
      <c r="I113" s="110" t="str">
        <f t="shared" si="1"/>
        <v/>
      </c>
      <c r="J113" s="113"/>
    </row>
    <row r="114" spans="1:10" ht="14.1" customHeight="1" x14ac:dyDescent="0.25">
      <c r="A114" s="9"/>
      <c r="B114" s="10"/>
      <c r="C114" s="12"/>
      <c r="D114" s="12"/>
      <c r="E114" s="12"/>
      <c r="F114" s="12"/>
      <c r="G114" s="13"/>
      <c r="H114" s="10"/>
      <c r="I114" s="110" t="str">
        <f t="shared" si="1"/>
        <v/>
      </c>
      <c r="J114" s="113"/>
    </row>
    <row r="115" spans="1:10" ht="14.1" customHeight="1" x14ac:dyDescent="0.25">
      <c r="A115" s="9"/>
      <c r="B115" s="10"/>
      <c r="C115" s="12"/>
      <c r="D115" s="12"/>
      <c r="E115" s="12"/>
      <c r="F115" s="12"/>
      <c r="G115" s="13"/>
      <c r="H115" s="10"/>
      <c r="I115" s="110" t="str">
        <f t="shared" si="1"/>
        <v/>
      </c>
      <c r="J115" s="113"/>
    </row>
    <row r="116" spans="1:10" ht="14.1" customHeight="1" x14ac:dyDescent="0.25">
      <c r="A116" s="9"/>
      <c r="B116" s="10"/>
      <c r="C116" s="12"/>
      <c r="D116" s="12"/>
      <c r="E116" s="12"/>
      <c r="F116" s="12"/>
      <c r="G116" s="13"/>
      <c r="H116" s="10"/>
      <c r="I116" s="110" t="str">
        <f t="shared" si="1"/>
        <v/>
      </c>
      <c r="J116" s="113"/>
    </row>
    <row r="117" spans="1:10" ht="14.1" customHeight="1" x14ac:dyDescent="0.25">
      <c r="A117" s="9"/>
      <c r="B117" s="10"/>
      <c r="C117" s="12"/>
      <c r="D117" s="12"/>
      <c r="E117" s="12"/>
      <c r="F117" s="12"/>
      <c r="G117" s="13"/>
      <c r="H117" s="10"/>
      <c r="I117" s="110" t="str">
        <f t="shared" si="1"/>
        <v/>
      </c>
      <c r="J117" s="113"/>
    </row>
    <row r="118" spans="1:10" ht="14.1" customHeight="1" x14ac:dyDescent="0.25">
      <c r="A118" s="9"/>
      <c r="B118" s="10"/>
      <c r="C118" s="12"/>
      <c r="D118" s="12"/>
      <c r="E118" s="12"/>
      <c r="F118" s="12"/>
      <c r="G118" s="13"/>
      <c r="H118" s="10"/>
      <c r="I118" s="110" t="str">
        <f t="shared" si="1"/>
        <v/>
      </c>
      <c r="J118" s="113"/>
    </row>
    <row r="119" spans="1:10" ht="14.1" customHeight="1" x14ac:dyDescent="0.25">
      <c r="A119" s="9"/>
      <c r="B119" s="10"/>
      <c r="C119" s="11"/>
      <c r="D119" s="12"/>
      <c r="E119" s="12"/>
      <c r="F119" s="12"/>
      <c r="G119" s="13"/>
      <c r="H119" s="10"/>
      <c r="I119" s="110" t="str">
        <f t="shared" si="1"/>
        <v/>
      </c>
      <c r="J119" s="113"/>
    </row>
    <row r="120" spans="1:10" ht="14.1" customHeight="1" x14ac:dyDescent="0.25">
      <c r="A120" s="9"/>
      <c r="B120" s="10"/>
      <c r="C120" s="12"/>
      <c r="D120" s="12"/>
      <c r="E120" s="12"/>
      <c r="F120" s="12"/>
      <c r="G120" s="13"/>
      <c r="H120" s="10"/>
      <c r="I120" s="110" t="str">
        <f t="shared" si="1"/>
        <v/>
      </c>
      <c r="J120" s="113"/>
    </row>
    <row r="121" spans="1:10" ht="14.1" customHeight="1" x14ac:dyDescent="0.25">
      <c r="A121" s="9"/>
      <c r="B121" s="10"/>
      <c r="C121" s="12"/>
      <c r="D121" s="12"/>
      <c r="E121" s="12"/>
      <c r="F121" s="12"/>
      <c r="G121" s="13"/>
      <c r="H121" s="10"/>
      <c r="I121" s="110" t="str">
        <f t="shared" si="1"/>
        <v/>
      </c>
      <c r="J121" s="113"/>
    </row>
    <row r="122" spans="1:10" ht="14.1" customHeight="1" x14ac:dyDescent="0.25">
      <c r="A122" s="9"/>
      <c r="B122" s="10"/>
      <c r="C122" s="11"/>
      <c r="D122" s="12"/>
      <c r="E122" s="12"/>
      <c r="F122" s="12"/>
      <c r="G122" s="13"/>
      <c r="H122" s="10"/>
      <c r="I122" s="110" t="str">
        <f t="shared" si="1"/>
        <v/>
      </c>
      <c r="J122" s="113"/>
    </row>
    <row r="123" spans="1:10" ht="14.1" customHeight="1" x14ac:dyDescent="0.25">
      <c r="A123" s="9"/>
      <c r="B123" s="10"/>
      <c r="C123" s="12"/>
      <c r="D123" s="12"/>
      <c r="E123" s="12"/>
      <c r="F123" s="12"/>
      <c r="G123" s="13"/>
      <c r="H123" s="10"/>
      <c r="I123" s="110" t="str">
        <f t="shared" si="1"/>
        <v/>
      </c>
      <c r="J123" s="113"/>
    </row>
    <row r="124" spans="1:10" ht="14.1" customHeight="1" x14ac:dyDescent="0.25">
      <c r="A124" s="9"/>
      <c r="B124" s="10"/>
      <c r="C124" s="12"/>
      <c r="D124" s="12"/>
      <c r="E124" s="12"/>
      <c r="F124" s="12"/>
      <c r="G124" s="13"/>
      <c r="H124" s="10"/>
      <c r="I124" s="110" t="str">
        <f t="shared" si="1"/>
        <v/>
      </c>
      <c r="J124" s="113"/>
    </row>
    <row r="125" spans="1:10" ht="14.1" customHeight="1" x14ac:dyDescent="0.25">
      <c r="A125" s="9"/>
      <c r="B125" s="10"/>
      <c r="C125" s="12"/>
      <c r="D125" s="12"/>
      <c r="E125" s="12"/>
      <c r="F125" s="12"/>
      <c r="G125" s="13"/>
      <c r="H125" s="10"/>
      <c r="I125" s="110" t="str">
        <f t="shared" si="1"/>
        <v/>
      </c>
      <c r="J125" s="113"/>
    </row>
    <row r="126" spans="1:10" ht="14.1" customHeight="1" x14ac:dyDescent="0.25">
      <c r="A126" s="9"/>
      <c r="B126" s="10"/>
      <c r="C126" s="12"/>
      <c r="D126" s="12"/>
      <c r="E126" s="12"/>
      <c r="F126" s="12"/>
      <c r="G126" s="13"/>
      <c r="H126" s="10"/>
      <c r="I126" s="110" t="str">
        <f t="shared" si="1"/>
        <v/>
      </c>
      <c r="J126" s="113"/>
    </row>
    <row r="127" spans="1:10" ht="14.1" customHeight="1" x14ac:dyDescent="0.25">
      <c r="A127" s="9"/>
      <c r="B127" s="10"/>
      <c r="C127" s="11"/>
      <c r="D127" s="12"/>
      <c r="E127" s="12"/>
      <c r="F127" s="12"/>
      <c r="G127" s="13"/>
      <c r="H127" s="10"/>
      <c r="I127" s="110" t="str">
        <f t="shared" si="1"/>
        <v/>
      </c>
      <c r="J127" s="113"/>
    </row>
    <row r="128" spans="1:10" ht="14.1" customHeight="1" x14ac:dyDescent="0.25">
      <c r="A128" s="9"/>
      <c r="B128" s="10"/>
      <c r="C128" s="12"/>
      <c r="D128" s="12"/>
      <c r="E128" s="12"/>
      <c r="F128" s="12"/>
      <c r="G128" s="13"/>
      <c r="H128" s="10"/>
      <c r="I128" s="110" t="str">
        <f t="shared" si="1"/>
        <v/>
      </c>
      <c r="J128" s="113"/>
    </row>
    <row r="129" spans="1:10" ht="14.1" customHeight="1" x14ac:dyDescent="0.25">
      <c r="A129" s="9"/>
      <c r="B129" s="10"/>
      <c r="C129" s="12"/>
      <c r="D129" s="12"/>
      <c r="E129" s="12"/>
      <c r="F129" s="12"/>
      <c r="G129" s="13"/>
      <c r="H129" s="10"/>
      <c r="I129" s="110" t="str">
        <f t="shared" si="1"/>
        <v/>
      </c>
      <c r="J129" s="113"/>
    </row>
    <row r="130" spans="1:10" ht="14.1" customHeight="1" x14ac:dyDescent="0.25">
      <c r="A130" s="9"/>
      <c r="B130" s="10"/>
      <c r="C130" s="12"/>
      <c r="D130" s="12"/>
      <c r="E130" s="12"/>
      <c r="F130" s="12"/>
      <c r="G130" s="13"/>
      <c r="H130" s="10"/>
      <c r="I130" s="110" t="str">
        <f t="shared" si="1"/>
        <v/>
      </c>
      <c r="J130" s="113"/>
    </row>
    <row r="131" spans="1:10" ht="14.1" customHeight="1" x14ac:dyDescent="0.25">
      <c r="A131" s="9"/>
      <c r="B131" s="10"/>
      <c r="C131" s="12"/>
      <c r="D131" s="12"/>
      <c r="E131" s="12"/>
      <c r="F131" s="12"/>
      <c r="G131" s="13"/>
      <c r="H131" s="10"/>
      <c r="I131" s="110" t="str">
        <f t="shared" si="1"/>
        <v/>
      </c>
      <c r="J131" s="113"/>
    </row>
    <row r="132" spans="1:10" ht="14.1" customHeight="1" x14ac:dyDescent="0.25">
      <c r="A132" s="9"/>
      <c r="B132" s="10"/>
      <c r="C132" s="11"/>
      <c r="D132" s="12"/>
      <c r="E132" s="12"/>
      <c r="F132" s="12"/>
      <c r="G132" s="13"/>
      <c r="H132" s="10"/>
      <c r="I132" s="110" t="str">
        <f t="shared" ref="I132:I234" si="2">IF(G132="","",I131+G132)</f>
        <v/>
      </c>
      <c r="J132" s="113"/>
    </row>
    <row r="133" spans="1:10" ht="14.1" customHeight="1" x14ac:dyDescent="0.25">
      <c r="A133" s="9"/>
      <c r="B133" s="10"/>
      <c r="C133" s="12"/>
      <c r="D133" s="12"/>
      <c r="E133" s="12"/>
      <c r="F133" s="12"/>
      <c r="G133" s="13"/>
      <c r="H133" s="10"/>
      <c r="I133" s="110" t="str">
        <f t="shared" si="2"/>
        <v/>
      </c>
      <c r="J133" s="113"/>
    </row>
    <row r="134" spans="1:10" ht="14.1" customHeight="1" x14ac:dyDescent="0.25">
      <c r="A134" s="9"/>
      <c r="B134" s="10"/>
      <c r="C134" s="12"/>
      <c r="D134" s="12"/>
      <c r="E134" s="12"/>
      <c r="F134" s="12"/>
      <c r="G134" s="13"/>
      <c r="H134" s="10"/>
      <c r="I134" s="110" t="str">
        <f t="shared" si="2"/>
        <v/>
      </c>
      <c r="J134" s="113"/>
    </row>
    <row r="135" spans="1:10" ht="14.1" customHeight="1" x14ac:dyDescent="0.25">
      <c r="A135" s="9"/>
      <c r="B135" s="10"/>
      <c r="C135" s="12"/>
      <c r="D135" s="12"/>
      <c r="E135" s="12"/>
      <c r="F135" s="12"/>
      <c r="G135" s="13"/>
      <c r="H135" s="10"/>
      <c r="I135" s="110" t="str">
        <f t="shared" si="2"/>
        <v/>
      </c>
      <c r="J135" s="113"/>
    </row>
    <row r="136" spans="1:10" ht="14.1" customHeight="1" x14ac:dyDescent="0.25">
      <c r="A136" s="9"/>
      <c r="B136" s="10"/>
      <c r="C136" s="12"/>
      <c r="D136" s="12"/>
      <c r="E136" s="12"/>
      <c r="F136" s="12"/>
      <c r="G136" s="13"/>
      <c r="H136" s="10"/>
      <c r="I136" s="110" t="str">
        <f t="shared" si="2"/>
        <v/>
      </c>
      <c r="J136" s="113"/>
    </row>
    <row r="137" spans="1:10" ht="14.1" customHeight="1" x14ac:dyDescent="0.25">
      <c r="A137" s="9"/>
      <c r="B137" s="10"/>
      <c r="C137" s="12"/>
      <c r="D137" s="12"/>
      <c r="E137" s="12"/>
      <c r="F137" s="12"/>
      <c r="G137" s="13"/>
      <c r="H137" s="10"/>
      <c r="I137" s="110" t="str">
        <f t="shared" si="2"/>
        <v/>
      </c>
      <c r="J137" s="113"/>
    </row>
    <row r="138" spans="1:10" ht="14.1" customHeight="1" x14ac:dyDescent="0.25">
      <c r="A138" s="9"/>
      <c r="B138" s="10"/>
      <c r="C138" s="11"/>
      <c r="D138" s="12"/>
      <c r="E138" s="12"/>
      <c r="F138" s="12"/>
      <c r="G138" s="13"/>
      <c r="H138" s="10"/>
      <c r="I138" s="110" t="str">
        <f t="shared" si="2"/>
        <v/>
      </c>
      <c r="J138" s="113"/>
    </row>
    <row r="139" spans="1:10" ht="14.1" customHeight="1" x14ac:dyDescent="0.25">
      <c r="A139" s="9"/>
      <c r="B139" s="10"/>
      <c r="C139" s="12"/>
      <c r="D139" s="12"/>
      <c r="E139" s="12"/>
      <c r="F139" s="12"/>
      <c r="G139" s="13"/>
      <c r="H139" s="10"/>
      <c r="I139" s="110" t="str">
        <f t="shared" si="2"/>
        <v/>
      </c>
      <c r="J139" s="113"/>
    </row>
    <row r="140" spans="1:10" ht="14.1" customHeight="1" x14ac:dyDescent="0.25">
      <c r="A140" s="9"/>
      <c r="B140" s="10"/>
      <c r="C140" s="11"/>
      <c r="D140" s="12"/>
      <c r="E140" s="12"/>
      <c r="F140" s="12"/>
      <c r="G140" s="13"/>
      <c r="H140" s="10"/>
      <c r="I140" s="110" t="str">
        <f t="shared" si="2"/>
        <v/>
      </c>
      <c r="J140" s="113"/>
    </row>
    <row r="141" spans="1:10" ht="14.1" customHeight="1" x14ac:dyDescent="0.25">
      <c r="A141" s="9"/>
      <c r="B141" s="10"/>
      <c r="C141" s="12"/>
      <c r="D141" s="12"/>
      <c r="E141" s="12"/>
      <c r="F141" s="12"/>
      <c r="G141" s="13"/>
      <c r="H141" s="10"/>
      <c r="I141" s="110" t="str">
        <f t="shared" si="2"/>
        <v/>
      </c>
      <c r="J141" s="113"/>
    </row>
    <row r="142" spans="1:10" ht="14.1" customHeight="1" x14ac:dyDescent="0.25">
      <c r="A142" s="9"/>
      <c r="B142" s="10"/>
      <c r="C142" s="12"/>
      <c r="D142" s="12"/>
      <c r="E142" s="12"/>
      <c r="F142" s="12"/>
      <c r="G142" s="13"/>
      <c r="H142" s="10"/>
      <c r="I142" s="110" t="str">
        <f t="shared" si="2"/>
        <v/>
      </c>
      <c r="J142" s="113"/>
    </row>
    <row r="143" spans="1:10" ht="14.1" customHeight="1" x14ac:dyDescent="0.25">
      <c r="A143" s="9"/>
      <c r="B143" s="10"/>
      <c r="C143" s="12"/>
      <c r="D143" s="12"/>
      <c r="E143" s="12"/>
      <c r="F143" s="12"/>
      <c r="G143" s="13"/>
      <c r="H143" s="10"/>
      <c r="I143" s="110" t="str">
        <f t="shared" si="2"/>
        <v/>
      </c>
      <c r="J143" s="113"/>
    </row>
    <row r="144" spans="1:10" ht="14.1" customHeight="1" x14ac:dyDescent="0.25">
      <c r="A144" s="9"/>
      <c r="B144" s="10"/>
      <c r="C144" s="12"/>
      <c r="D144" s="12"/>
      <c r="E144" s="12"/>
      <c r="F144" s="12"/>
      <c r="G144" s="13"/>
      <c r="H144" s="10"/>
      <c r="I144" s="110" t="str">
        <f t="shared" si="2"/>
        <v/>
      </c>
      <c r="J144" s="113"/>
    </row>
    <row r="145" spans="1:10" ht="14.1" customHeight="1" x14ac:dyDescent="0.25">
      <c r="A145" s="9"/>
      <c r="B145" s="10"/>
      <c r="C145" s="12"/>
      <c r="D145" s="12"/>
      <c r="E145" s="12"/>
      <c r="F145" s="12"/>
      <c r="G145" s="13"/>
      <c r="H145" s="10"/>
      <c r="I145" s="110" t="str">
        <f t="shared" si="2"/>
        <v/>
      </c>
      <c r="J145" s="113"/>
    </row>
    <row r="146" spans="1:10" ht="14.1" customHeight="1" x14ac:dyDescent="0.25">
      <c r="A146" s="9"/>
      <c r="B146" s="10"/>
      <c r="C146" s="12"/>
      <c r="D146" s="12"/>
      <c r="E146" s="12"/>
      <c r="F146" s="12"/>
      <c r="G146" s="13"/>
      <c r="H146" s="10"/>
      <c r="I146" s="110" t="str">
        <f t="shared" si="2"/>
        <v/>
      </c>
      <c r="J146" s="113"/>
    </row>
    <row r="147" spans="1:10" ht="14.1" customHeight="1" x14ac:dyDescent="0.25">
      <c r="A147" s="9"/>
      <c r="B147" s="10"/>
      <c r="C147" s="12"/>
      <c r="D147" s="12"/>
      <c r="E147" s="12"/>
      <c r="F147" s="12"/>
      <c r="G147" s="13"/>
      <c r="H147" s="10"/>
      <c r="I147" s="110" t="str">
        <f t="shared" si="2"/>
        <v/>
      </c>
      <c r="J147" s="113"/>
    </row>
    <row r="148" spans="1:10" ht="14.1" customHeight="1" x14ac:dyDescent="0.25">
      <c r="A148" s="9"/>
      <c r="B148" s="10"/>
      <c r="C148" s="11"/>
      <c r="D148" s="12"/>
      <c r="E148" s="12"/>
      <c r="F148" s="12"/>
      <c r="G148" s="13"/>
      <c r="H148" s="10"/>
      <c r="I148" s="110" t="str">
        <f t="shared" si="2"/>
        <v/>
      </c>
      <c r="J148" s="113"/>
    </row>
    <row r="149" spans="1:10" ht="14.1" customHeight="1" x14ac:dyDescent="0.25">
      <c r="A149" s="9"/>
      <c r="B149" s="10"/>
      <c r="C149" s="11"/>
      <c r="D149" s="12"/>
      <c r="E149" s="12"/>
      <c r="F149" s="12"/>
      <c r="G149" s="13"/>
      <c r="H149" s="10"/>
      <c r="I149" s="110" t="str">
        <f t="shared" si="2"/>
        <v/>
      </c>
      <c r="J149" s="113"/>
    </row>
    <row r="150" spans="1:10" ht="14.1" customHeight="1" x14ac:dyDescent="0.25">
      <c r="A150" s="9"/>
      <c r="B150" s="10"/>
      <c r="C150" s="12"/>
      <c r="D150" s="12"/>
      <c r="E150" s="12"/>
      <c r="F150" s="12"/>
      <c r="G150" s="13"/>
      <c r="H150" s="10"/>
      <c r="I150" s="110" t="str">
        <f t="shared" si="2"/>
        <v/>
      </c>
      <c r="J150" s="113"/>
    </row>
    <row r="151" spans="1:10" ht="14.1" customHeight="1" x14ac:dyDescent="0.25">
      <c r="A151" s="9"/>
      <c r="B151" s="10"/>
      <c r="C151" s="12"/>
      <c r="D151" s="12"/>
      <c r="E151" s="12"/>
      <c r="F151" s="12"/>
      <c r="G151" s="13"/>
      <c r="H151" s="10"/>
      <c r="I151" s="110" t="str">
        <f t="shared" si="2"/>
        <v/>
      </c>
      <c r="J151" s="113"/>
    </row>
    <row r="152" spans="1:10" ht="14.1" customHeight="1" x14ac:dyDescent="0.25">
      <c r="A152" s="9"/>
      <c r="B152" s="10"/>
      <c r="C152" s="12"/>
      <c r="D152" s="12"/>
      <c r="E152" s="12"/>
      <c r="F152" s="12"/>
      <c r="G152" s="13"/>
      <c r="H152" s="10"/>
      <c r="I152" s="110" t="str">
        <f t="shared" si="2"/>
        <v/>
      </c>
      <c r="J152" s="113"/>
    </row>
    <row r="153" spans="1:10" ht="14.1" customHeight="1" x14ac:dyDescent="0.25">
      <c r="A153" s="9"/>
      <c r="B153" s="10"/>
      <c r="C153" s="11"/>
      <c r="D153" s="12"/>
      <c r="E153" s="12"/>
      <c r="F153" s="12"/>
      <c r="G153" s="13"/>
      <c r="H153" s="10"/>
      <c r="I153" s="110" t="str">
        <f t="shared" si="2"/>
        <v/>
      </c>
      <c r="J153" s="113"/>
    </row>
    <row r="154" spans="1:10" ht="14.1" customHeight="1" x14ac:dyDescent="0.25">
      <c r="A154" s="9"/>
      <c r="B154" s="10"/>
      <c r="C154" s="11"/>
      <c r="D154" s="12"/>
      <c r="E154" s="12"/>
      <c r="F154" s="12"/>
      <c r="G154" s="13"/>
      <c r="H154" s="10"/>
      <c r="I154" s="110" t="str">
        <f t="shared" si="2"/>
        <v/>
      </c>
      <c r="J154" s="113"/>
    </row>
    <row r="155" spans="1:10" ht="14.1" customHeight="1" x14ac:dyDescent="0.25">
      <c r="A155" s="9"/>
      <c r="B155" s="10"/>
      <c r="C155" s="12"/>
      <c r="D155" s="12"/>
      <c r="E155" s="12"/>
      <c r="F155" s="12"/>
      <c r="G155" s="13"/>
      <c r="H155" s="10"/>
      <c r="I155" s="110" t="str">
        <f t="shared" si="2"/>
        <v/>
      </c>
      <c r="J155" s="113"/>
    </row>
    <row r="156" spans="1:10" ht="14.1" customHeight="1" x14ac:dyDescent="0.25">
      <c r="A156" s="9"/>
      <c r="B156" s="10"/>
      <c r="C156" s="11"/>
      <c r="D156" s="12"/>
      <c r="E156" s="12"/>
      <c r="F156" s="12"/>
      <c r="G156" s="13"/>
      <c r="H156" s="10"/>
      <c r="I156" s="110" t="str">
        <f t="shared" si="2"/>
        <v/>
      </c>
      <c r="J156" s="113"/>
    </row>
    <row r="157" spans="1:10" ht="14.1" customHeight="1" x14ac:dyDescent="0.25">
      <c r="A157" s="9"/>
      <c r="B157" s="10"/>
      <c r="C157" s="12"/>
      <c r="D157" s="12"/>
      <c r="E157" s="12"/>
      <c r="F157" s="12"/>
      <c r="G157" s="13"/>
      <c r="H157" s="10"/>
      <c r="I157" s="110" t="str">
        <f t="shared" si="2"/>
        <v/>
      </c>
      <c r="J157" s="113"/>
    </row>
    <row r="158" spans="1:10" ht="14.1" customHeight="1" x14ac:dyDescent="0.25">
      <c r="A158" s="9"/>
      <c r="B158" s="10"/>
      <c r="C158" s="12"/>
      <c r="D158" s="12"/>
      <c r="E158" s="12"/>
      <c r="F158" s="12"/>
      <c r="G158" s="13"/>
      <c r="H158" s="10"/>
      <c r="I158" s="110" t="str">
        <f t="shared" si="2"/>
        <v/>
      </c>
      <c r="J158" s="113"/>
    </row>
    <row r="159" spans="1:10" ht="14.1" customHeight="1" x14ac:dyDescent="0.25">
      <c r="A159" s="9"/>
      <c r="B159" s="10"/>
      <c r="C159" s="12"/>
      <c r="D159" s="12"/>
      <c r="E159" s="12"/>
      <c r="F159" s="12"/>
      <c r="G159" s="13"/>
      <c r="H159" s="10"/>
      <c r="I159" s="110" t="str">
        <f t="shared" si="2"/>
        <v/>
      </c>
      <c r="J159" s="113"/>
    </row>
    <row r="160" spans="1:10" ht="14.1" customHeight="1" x14ac:dyDescent="0.25">
      <c r="A160" s="9"/>
      <c r="B160" s="10"/>
      <c r="C160" s="12"/>
      <c r="D160" s="12"/>
      <c r="E160" s="12"/>
      <c r="F160" s="12"/>
      <c r="G160" s="13"/>
      <c r="H160" s="10"/>
      <c r="I160" s="110" t="str">
        <f t="shared" si="2"/>
        <v/>
      </c>
      <c r="J160" s="113"/>
    </row>
    <row r="161" spans="1:11" ht="14.1" customHeight="1" x14ac:dyDescent="0.25">
      <c r="A161" s="9"/>
      <c r="B161" s="10"/>
      <c r="C161" s="12"/>
      <c r="D161" s="12"/>
      <c r="E161" s="12"/>
      <c r="F161" s="12"/>
      <c r="G161" s="13"/>
      <c r="H161" s="10"/>
      <c r="I161" s="110" t="str">
        <f t="shared" si="2"/>
        <v/>
      </c>
      <c r="J161" s="113"/>
    </row>
    <row r="162" spans="1:11" ht="14.1" customHeight="1" x14ac:dyDescent="0.25">
      <c r="A162" s="9"/>
      <c r="B162" s="10"/>
      <c r="C162" s="11"/>
      <c r="D162" s="12"/>
      <c r="E162" s="12"/>
      <c r="F162" s="12"/>
      <c r="G162" s="13"/>
      <c r="H162" s="10"/>
      <c r="I162" s="110" t="str">
        <f t="shared" si="2"/>
        <v/>
      </c>
      <c r="J162" s="113"/>
    </row>
    <row r="163" spans="1:11" ht="14.1" customHeight="1" x14ac:dyDescent="0.25">
      <c r="A163" s="9"/>
      <c r="B163" s="10"/>
      <c r="C163" s="11"/>
      <c r="D163" s="12"/>
      <c r="E163" s="12"/>
      <c r="F163" s="12"/>
      <c r="G163" s="13"/>
      <c r="H163" s="10"/>
      <c r="I163" s="110" t="str">
        <f t="shared" si="2"/>
        <v/>
      </c>
      <c r="J163" s="113"/>
    </row>
    <row r="164" spans="1:11" ht="14.1" customHeight="1" x14ac:dyDescent="0.25">
      <c r="A164" s="9"/>
      <c r="B164" s="10"/>
      <c r="C164" s="11"/>
      <c r="D164" s="12"/>
      <c r="E164" s="12"/>
      <c r="F164" s="12"/>
      <c r="G164" s="13"/>
      <c r="H164" s="10"/>
      <c r="I164" s="110" t="str">
        <f t="shared" si="2"/>
        <v/>
      </c>
      <c r="J164" s="113"/>
      <c r="K164" s="122"/>
    </row>
    <row r="165" spans="1:11" ht="14.1" customHeight="1" x14ac:dyDescent="0.25">
      <c r="A165" s="9"/>
      <c r="B165" s="10"/>
      <c r="C165" s="12"/>
      <c r="D165" s="12"/>
      <c r="E165" s="12"/>
      <c r="F165" s="12"/>
      <c r="G165" s="13"/>
      <c r="H165" s="10"/>
      <c r="I165" s="110" t="str">
        <f t="shared" si="2"/>
        <v/>
      </c>
      <c r="J165" s="113"/>
      <c r="K165" s="122"/>
    </row>
    <row r="166" spans="1:11" ht="14.1" customHeight="1" x14ac:dyDescent="0.25">
      <c r="A166" s="9"/>
      <c r="B166" s="10"/>
      <c r="C166" s="12"/>
      <c r="D166" s="12"/>
      <c r="E166" s="12"/>
      <c r="F166" s="12"/>
      <c r="G166" s="13"/>
      <c r="H166" s="10"/>
      <c r="I166" s="110" t="str">
        <f t="shared" si="2"/>
        <v/>
      </c>
      <c r="J166" s="113"/>
      <c r="K166" s="122"/>
    </row>
    <row r="167" spans="1:11" ht="14.1" customHeight="1" x14ac:dyDescent="0.25">
      <c r="A167" s="9"/>
      <c r="B167" s="10"/>
      <c r="C167" s="12"/>
      <c r="D167" s="12"/>
      <c r="E167" s="12"/>
      <c r="F167" s="12"/>
      <c r="G167" s="13"/>
      <c r="H167" s="10"/>
      <c r="I167" s="110" t="str">
        <f t="shared" si="2"/>
        <v/>
      </c>
      <c r="J167" s="113"/>
      <c r="K167" s="122"/>
    </row>
    <row r="168" spans="1:11" ht="14.1" customHeight="1" x14ac:dyDescent="0.25">
      <c r="A168" s="9"/>
      <c r="B168" s="10"/>
      <c r="C168" s="12"/>
      <c r="D168" s="12"/>
      <c r="E168" s="12"/>
      <c r="F168" s="12"/>
      <c r="G168" s="13"/>
      <c r="H168" s="10"/>
      <c r="I168" s="110" t="str">
        <f t="shared" si="2"/>
        <v/>
      </c>
      <c r="J168" s="113"/>
      <c r="K168" s="122"/>
    </row>
    <row r="169" spans="1:11" ht="14.1" customHeight="1" x14ac:dyDescent="0.25">
      <c r="A169" s="9"/>
      <c r="B169" s="10"/>
      <c r="C169" s="12"/>
      <c r="D169" s="12"/>
      <c r="E169" s="12"/>
      <c r="F169" s="12"/>
      <c r="G169" s="13"/>
      <c r="H169" s="10"/>
      <c r="I169" s="110" t="str">
        <f t="shared" si="2"/>
        <v/>
      </c>
      <c r="J169" s="113"/>
      <c r="K169" s="122"/>
    </row>
    <row r="170" spans="1:11" ht="14.1" customHeight="1" x14ac:dyDescent="0.25">
      <c r="A170" s="9"/>
      <c r="B170" s="10"/>
      <c r="C170" s="12"/>
      <c r="D170" s="12"/>
      <c r="E170" s="12"/>
      <c r="F170" s="12"/>
      <c r="G170" s="13"/>
      <c r="H170" s="10"/>
      <c r="I170" s="110" t="str">
        <f t="shared" si="2"/>
        <v/>
      </c>
      <c r="J170" s="113"/>
      <c r="K170" s="122"/>
    </row>
    <row r="171" spans="1:11" ht="14.1" customHeight="1" x14ac:dyDescent="0.25">
      <c r="A171" s="9"/>
      <c r="B171" s="10"/>
      <c r="C171" s="11"/>
      <c r="D171" s="12"/>
      <c r="E171" s="12"/>
      <c r="F171" s="12"/>
      <c r="G171" s="13"/>
      <c r="H171" s="10"/>
      <c r="I171" s="110" t="str">
        <f t="shared" si="2"/>
        <v/>
      </c>
      <c r="J171" s="113"/>
      <c r="K171" s="122"/>
    </row>
    <row r="172" spans="1:11" ht="14.1" customHeight="1" x14ac:dyDescent="0.25">
      <c r="A172" s="9"/>
      <c r="B172" s="10"/>
      <c r="C172" s="12"/>
      <c r="D172" s="12"/>
      <c r="E172" s="12"/>
      <c r="F172" s="12"/>
      <c r="G172" s="13"/>
      <c r="H172" s="10"/>
      <c r="I172" s="110" t="str">
        <f t="shared" si="2"/>
        <v/>
      </c>
      <c r="J172" s="113"/>
      <c r="K172" s="122"/>
    </row>
    <row r="173" spans="1:11" ht="14.1" customHeight="1" x14ac:dyDescent="0.25">
      <c r="A173" s="9"/>
      <c r="B173" s="10"/>
      <c r="C173" s="12"/>
      <c r="D173" s="12"/>
      <c r="E173" s="12"/>
      <c r="F173" s="12"/>
      <c r="G173" s="13"/>
      <c r="H173" s="10"/>
      <c r="I173" s="110" t="str">
        <f t="shared" si="2"/>
        <v/>
      </c>
      <c r="J173" s="113"/>
      <c r="K173" s="122"/>
    </row>
    <row r="174" spans="1:11" ht="14.1" customHeight="1" x14ac:dyDescent="0.25">
      <c r="A174" s="9"/>
      <c r="B174" s="10"/>
      <c r="C174" s="12"/>
      <c r="D174" s="12"/>
      <c r="E174" s="12"/>
      <c r="F174" s="12"/>
      <c r="G174" s="13"/>
      <c r="H174" s="10"/>
      <c r="I174" s="110" t="str">
        <f t="shared" si="2"/>
        <v/>
      </c>
      <c r="J174" s="113"/>
      <c r="K174" s="122"/>
    </row>
    <row r="175" spans="1:11" ht="14.1" customHeight="1" x14ac:dyDescent="0.25">
      <c r="A175" s="9"/>
      <c r="B175" s="10"/>
      <c r="C175" s="12"/>
      <c r="D175" s="12"/>
      <c r="E175" s="12"/>
      <c r="F175" s="12"/>
      <c r="G175" s="13"/>
      <c r="H175" s="10"/>
      <c r="I175" s="110" t="str">
        <f t="shared" si="2"/>
        <v/>
      </c>
      <c r="J175" s="113"/>
    </row>
    <row r="176" spans="1:11" ht="14.1" customHeight="1" x14ac:dyDescent="0.25">
      <c r="A176" s="9"/>
      <c r="B176" s="10"/>
      <c r="C176" s="12"/>
      <c r="D176" s="12"/>
      <c r="E176" s="12"/>
      <c r="F176" s="12"/>
      <c r="G176" s="13"/>
      <c r="H176" s="10"/>
      <c r="I176" s="110" t="str">
        <f t="shared" si="2"/>
        <v/>
      </c>
      <c r="J176" s="113"/>
    </row>
    <row r="177" spans="1:10" ht="14.1" customHeight="1" x14ac:dyDescent="0.25">
      <c r="A177" s="9"/>
      <c r="B177" s="10"/>
      <c r="C177" s="11"/>
      <c r="D177" s="12"/>
      <c r="E177" s="12"/>
      <c r="F177" s="12"/>
      <c r="G177" s="13"/>
      <c r="H177" s="10"/>
      <c r="I177" s="110" t="str">
        <f t="shared" si="2"/>
        <v/>
      </c>
      <c r="J177" s="113"/>
    </row>
    <row r="178" spans="1:10" ht="14.1" customHeight="1" x14ac:dyDescent="0.25">
      <c r="A178" s="9"/>
      <c r="B178" s="10"/>
      <c r="C178" s="12"/>
      <c r="D178" s="12"/>
      <c r="E178" s="12"/>
      <c r="F178" s="12"/>
      <c r="G178" s="13"/>
      <c r="H178" s="10"/>
      <c r="I178" s="110" t="str">
        <f t="shared" si="2"/>
        <v/>
      </c>
      <c r="J178" s="113"/>
    </row>
    <row r="179" spans="1:10" ht="14.1" customHeight="1" x14ac:dyDescent="0.25">
      <c r="A179" s="9"/>
      <c r="B179" s="10"/>
      <c r="C179" s="12"/>
      <c r="D179" s="12"/>
      <c r="E179" s="12"/>
      <c r="F179" s="12"/>
      <c r="G179" s="13"/>
      <c r="H179" s="10"/>
      <c r="I179" s="110" t="str">
        <f t="shared" si="2"/>
        <v/>
      </c>
      <c r="J179" s="113"/>
    </row>
    <row r="180" spans="1:10" ht="14.1" customHeight="1" x14ac:dyDescent="0.25">
      <c r="A180" s="9"/>
      <c r="B180" s="10"/>
      <c r="C180" s="12"/>
      <c r="D180" s="12"/>
      <c r="E180" s="12"/>
      <c r="F180" s="12"/>
      <c r="G180" s="13"/>
      <c r="H180" s="10"/>
      <c r="I180" s="110" t="str">
        <f t="shared" si="2"/>
        <v/>
      </c>
      <c r="J180" s="113"/>
    </row>
    <row r="181" spans="1:10" ht="14.1" customHeight="1" x14ac:dyDescent="0.25">
      <c r="A181" s="9"/>
      <c r="B181" s="10"/>
      <c r="C181" s="11"/>
      <c r="D181" s="12"/>
      <c r="E181" s="12"/>
      <c r="F181" s="12"/>
      <c r="G181" s="13"/>
      <c r="H181" s="10"/>
      <c r="I181" s="110" t="str">
        <f t="shared" si="2"/>
        <v/>
      </c>
      <c r="J181" s="113"/>
    </row>
    <row r="182" spans="1:10" ht="14.1" customHeight="1" x14ac:dyDescent="0.25">
      <c r="A182" s="9"/>
      <c r="B182" s="10"/>
      <c r="C182" s="12"/>
      <c r="D182" s="12"/>
      <c r="E182" s="12"/>
      <c r="F182" s="12"/>
      <c r="G182" s="13"/>
      <c r="H182" s="10"/>
      <c r="I182" s="110" t="str">
        <f t="shared" si="2"/>
        <v/>
      </c>
      <c r="J182" s="113"/>
    </row>
    <row r="183" spans="1:10" ht="14.1" customHeight="1" x14ac:dyDescent="0.25">
      <c r="A183" s="9"/>
      <c r="B183" s="10"/>
      <c r="C183" s="12"/>
      <c r="D183" s="12"/>
      <c r="E183" s="12"/>
      <c r="F183" s="12"/>
      <c r="G183" s="13"/>
      <c r="H183" s="10"/>
      <c r="I183" s="110" t="str">
        <f t="shared" si="2"/>
        <v/>
      </c>
      <c r="J183" s="113"/>
    </row>
    <row r="184" spans="1:10" ht="14.1" customHeight="1" x14ac:dyDescent="0.25">
      <c r="A184" s="9"/>
      <c r="B184" s="10"/>
      <c r="C184" s="11"/>
      <c r="D184" s="12"/>
      <c r="E184" s="12"/>
      <c r="F184" s="12"/>
      <c r="G184" s="13"/>
      <c r="H184" s="10"/>
      <c r="I184" s="110" t="str">
        <f t="shared" si="2"/>
        <v/>
      </c>
      <c r="J184" s="113"/>
    </row>
    <row r="185" spans="1:10" ht="14.1" customHeight="1" x14ac:dyDescent="0.25">
      <c r="A185" s="9"/>
      <c r="B185" s="10"/>
      <c r="C185" s="12"/>
      <c r="D185" s="12"/>
      <c r="E185" s="12"/>
      <c r="F185" s="12"/>
      <c r="G185" s="13"/>
      <c r="H185" s="10"/>
      <c r="I185" s="110" t="str">
        <f t="shared" si="2"/>
        <v/>
      </c>
      <c r="J185" s="113"/>
    </row>
    <row r="186" spans="1:10" ht="14.1" customHeight="1" x14ac:dyDescent="0.25">
      <c r="A186" s="9"/>
      <c r="B186" s="10"/>
      <c r="C186" s="11"/>
      <c r="D186" s="12"/>
      <c r="E186" s="12"/>
      <c r="F186" s="12"/>
      <c r="G186" s="13"/>
      <c r="H186" s="10"/>
      <c r="I186" s="110" t="str">
        <f t="shared" si="2"/>
        <v/>
      </c>
      <c r="J186" s="113"/>
    </row>
    <row r="187" spans="1:10" ht="14.1" customHeight="1" x14ac:dyDescent="0.25">
      <c r="A187" s="9"/>
      <c r="B187" s="10"/>
      <c r="C187" s="12"/>
      <c r="D187" s="12"/>
      <c r="E187" s="12"/>
      <c r="F187" s="12"/>
      <c r="G187" s="13"/>
      <c r="H187" s="10"/>
      <c r="I187" s="110" t="str">
        <f t="shared" si="2"/>
        <v/>
      </c>
      <c r="J187" s="113"/>
    </row>
    <row r="188" spans="1:10" ht="14.1" customHeight="1" x14ac:dyDescent="0.25">
      <c r="A188" s="9"/>
      <c r="B188" s="10"/>
      <c r="C188" s="12"/>
      <c r="D188" s="12"/>
      <c r="E188" s="12"/>
      <c r="F188" s="12"/>
      <c r="G188" s="13"/>
      <c r="H188" s="10"/>
      <c r="I188" s="110" t="str">
        <f t="shared" si="2"/>
        <v/>
      </c>
      <c r="J188" s="113"/>
    </row>
    <row r="189" spans="1:10" ht="14.1" customHeight="1" x14ac:dyDescent="0.25">
      <c r="A189" s="9"/>
      <c r="B189" s="10"/>
      <c r="C189" s="12"/>
      <c r="D189" s="12"/>
      <c r="E189" s="12"/>
      <c r="F189" s="12"/>
      <c r="G189" s="13"/>
      <c r="H189" s="10"/>
      <c r="I189" s="110" t="str">
        <f t="shared" si="2"/>
        <v/>
      </c>
      <c r="J189" s="113"/>
    </row>
    <row r="190" spans="1:10" ht="14.1" customHeight="1" x14ac:dyDescent="0.25">
      <c r="A190" s="9"/>
      <c r="B190" s="10"/>
      <c r="C190" s="12"/>
      <c r="D190" s="12"/>
      <c r="E190" s="12"/>
      <c r="F190" s="12"/>
      <c r="G190" s="13"/>
      <c r="H190" s="10"/>
      <c r="I190" s="110" t="str">
        <f t="shared" si="2"/>
        <v/>
      </c>
      <c r="J190" s="113"/>
    </row>
    <row r="191" spans="1:10" ht="14.1" customHeight="1" x14ac:dyDescent="0.25">
      <c r="A191" s="9"/>
      <c r="B191" s="10"/>
      <c r="C191" s="12"/>
      <c r="D191" s="12"/>
      <c r="E191" s="12"/>
      <c r="F191" s="12"/>
      <c r="G191" s="13"/>
      <c r="H191" s="10"/>
      <c r="I191" s="110" t="str">
        <f t="shared" si="2"/>
        <v/>
      </c>
      <c r="J191" s="113"/>
    </row>
    <row r="192" spans="1:10" ht="14.1" customHeight="1" x14ac:dyDescent="0.25">
      <c r="A192" s="9"/>
      <c r="B192" s="10"/>
      <c r="C192" s="11"/>
      <c r="D192" s="12"/>
      <c r="E192" s="12"/>
      <c r="F192" s="12"/>
      <c r="G192" s="13"/>
      <c r="H192" s="10"/>
      <c r="I192" s="110" t="str">
        <f t="shared" si="2"/>
        <v/>
      </c>
      <c r="J192" s="113"/>
    </row>
    <row r="193" spans="1:10" ht="14.1" customHeight="1" x14ac:dyDescent="0.25">
      <c r="A193" s="9"/>
      <c r="B193" s="10"/>
      <c r="C193" s="12"/>
      <c r="D193" s="12"/>
      <c r="E193" s="12"/>
      <c r="F193" s="12"/>
      <c r="G193" s="13"/>
      <c r="H193" s="10"/>
      <c r="I193" s="110" t="str">
        <f t="shared" si="2"/>
        <v/>
      </c>
      <c r="J193" s="113"/>
    </row>
    <row r="194" spans="1:10" ht="14.1" customHeight="1" x14ac:dyDescent="0.25">
      <c r="A194" s="9"/>
      <c r="B194" s="10"/>
      <c r="C194" s="12"/>
      <c r="D194" s="12"/>
      <c r="E194" s="12"/>
      <c r="F194" s="12"/>
      <c r="G194" s="13"/>
      <c r="H194" s="10"/>
      <c r="I194" s="110" t="str">
        <f t="shared" si="2"/>
        <v/>
      </c>
      <c r="J194" s="113"/>
    </row>
    <row r="195" spans="1:10" ht="14.1" customHeight="1" x14ac:dyDescent="0.25">
      <c r="A195" s="9"/>
      <c r="B195" s="10"/>
      <c r="C195" s="11"/>
      <c r="D195" s="12"/>
      <c r="E195" s="12"/>
      <c r="F195" s="12"/>
      <c r="G195" s="13"/>
      <c r="H195" s="10"/>
      <c r="I195" s="110" t="str">
        <f t="shared" si="2"/>
        <v/>
      </c>
      <c r="J195" s="113"/>
    </row>
    <row r="196" spans="1:10" ht="14.1" customHeight="1" x14ac:dyDescent="0.25">
      <c r="A196" s="9"/>
      <c r="B196" s="10"/>
      <c r="C196" s="11"/>
      <c r="D196" s="12"/>
      <c r="E196" s="12"/>
      <c r="F196" s="12"/>
      <c r="G196" s="13"/>
      <c r="H196" s="10"/>
      <c r="I196" s="110" t="str">
        <f t="shared" si="2"/>
        <v/>
      </c>
      <c r="J196" s="113"/>
    </row>
    <row r="197" spans="1:10" ht="14.1" customHeight="1" x14ac:dyDescent="0.25">
      <c r="A197" s="9"/>
      <c r="B197" s="10"/>
      <c r="C197" s="12"/>
      <c r="D197" s="12"/>
      <c r="E197" s="12"/>
      <c r="F197" s="12"/>
      <c r="G197" s="13"/>
      <c r="H197" s="10"/>
      <c r="I197" s="110" t="str">
        <f t="shared" si="2"/>
        <v/>
      </c>
      <c r="J197" s="113"/>
    </row>
    <row r="198" spans="1:10" ht="14.1" customHeight="1" x14ac:dyDescent="0.25">
      <c r="A198" s="9"/>
      <c r="B198" s="10"/>
      <c r="C198" s="12"/>
      <c r="D198" s="12"/>
      <c r="E198" s="12"/>
      <c r="F198" s="12"/>
      <c r="G198" s="13"/>
      <c r="H198" s="10"/>
      <c r="I198" s="110" t="str">
        <f t="shared" si="2"/>
        <v/>
      </c>
      <c r="J198" s="113"/>
    </row>
    <row r="199" spans="1:10" ht="14.1" customHeight="1" x14ac:dyDescent="0.25">
      <c r="A199" s="9"/>
      <c r="B199" s="10"/>
      <c r="C199" s="12"/>
      <c r="D199" s="12"/>
      <c r="E199" s="12"/>
      <c r="F199" s="12"/>
      <c r="G199" s="13"/>
      <c r="H199" s="10"/>
      <c r="I199" s="110" t="str">
        <f t="shared" si="2"/>
        <v/>
      </c>
      <c r="J199" s="113"/>
    </row>
    <row r="200" spans="1:10" ht="14.1" customHeight="1" x14ac:dyDescent="0.25">
      <c r="A200" s="9"/>
      <c r="B200" s="10"/>
      <c r="C200" s="12"/>
      <c r="D200" s="12"/>
      <c r="E200" s="12"/>
      <c r="F200" s="12"/>
      <c r="G200" s="13"/>
      <c r="H200" s="10"/>
      <c r="I200" s="110" t="str">
        <f t="shared" si="2"/>
        <v/>
      </c>
      <c r="J200" s="113"/>
    </row>
    <row r="201" spans="1:10" ht="14.1" customHeight="1" x14ac:dyDescent="0.25">
      <c r="A201" s="9"/>
      <c r="B201" s="10"/>
      <c r="C201" s="12"/>
      <c r="D201" s="12"/>
      <c r="E201" s="12"/>
      <c r="F201" s="12"/>
      <c r="G201" s="13"/>
      <c r="H201" s="10"/>
      <c r="I201" s="110" t="str">
        <f t="shared" si="2"/>
        <v/>
      </c>
      <c r="J201" s="113"/>
    </row>
    <row r="202" spans="1:10" ht="14.1" customHeight="1" x14ac:dyDescent="0.25">
      <c r="A202" s="9"/>
      <c r="B202" s="10"/>
      <c r="C202" s="12"/>
      <c r="D202" s="12"/>
      <c r="E202" s="12"/>
      <c r="F202" s="12"/>
      <c r="G202" s="13"/>
      <c r="H202" s="10"/>
      <c r="I202" s="110" t="str">
        <f t="shared" si="2"/>
        <v/>
      </c>
      <c r="J202" s="113"/>
    </row>
    <row r="203" spans="1:10" ht="14.1" customHeight="1" x14ac:dyDescent="0.25">
      <c r="A203" s="9"/>
      <c r="B203" s="10"/>
      <c r="C203" s="12"/>
      <c r="D203" s="12"/>
      <c r="E203" s="12"/>
      <c r="F203" s="12"/>
      <c r="G203" s="13"/>
      <c r="H203" s="10"/>
      <c r="I203" s="110" t="str">
        <f t="shared" si="2"/>
        <v/>
      </c>
      <c r="J203" s="113"/>
    </row>
    <row r="204" spans="1:10" ht="14.1" customHeight="1" x14ac:dyDescent="0.25">
      <c r="A204" s="9"/>
      <c r="B204" s="10"/>
      <c r="C204" s="12"/>
      <c r="D204" s="12"/>
      <c r="E204" s="12"/>
      <c r="F204" s="12"/>
      <c r="G204" s="13"/>
      <c r="H204" s="10"/>
      <c r="I204" s="110" t="str">
        <f t="shared" si="2"/>
        <v/>
      </c>
      <c r="J204" s="113"/>
    </row>
    <row r="205" spans="1:10" ht="14.1" customHeight="1" x14ac:dyDescent="0.25">
      <c r="A205" s="9"/>
      <c r="B205" s="10"/>
      <c r="C205" s="12"/>
      <c r="D205" s="12"/>
      <c r="E205" s="12"/>
      <c r="F205" s="12"/>
      <c r="G205" s="13"/>
      <c r="H205" s="10"/>
      <c r="I205" s="110" t="str">
        <f t="shared" si="2"/>
        <v/>
      </c>
      <c r="J205" s="113"/>
    </row>
    <row r="206" spans="1:10" ht="14.1" customHeight="1" x14ac:dyDescent="0.25">
      <c r="A206" s="9"/>
      <c r="B206" s="10"/>
      <c r="C206" s="12"/>
      <c r="D206" s="12"/>
      <c r="E206" s="12"/>
      <c r="F206" s="12"/>
      <c r="G206" s="13"/>
      <c r="H206" s="10"/>
      <c r="I206" s="110" t="str">
        <f t="shared" si="2"/>
        <v/>
      </c>
      <c r="J206" s="113"/>
    </row>
    <row r="207" spans="1:10" ht="14.1" customHeight="1" x14ac:dyDescent="0.25">
      <c r="A207" s="9"/>
      <c r="B207" s="10"/>
      <c r="C207" s="11"/>
      <c r="D207" s="12"/>
      <c r="E207" s="12"/>
      <c r="F207" s="12"/>
      <c r="G207" s="13"/>
      <c r="H207" s="10"/>
      <c r="I207" s="110" t="str">
        <f t="shared" si="2"/>
        <v/>
      </c>
      <c r="J207" s="113"/>
    </row>
    <row r="208" spans="1:10" ht="14.1" customHeight="1" x14ac:dyDescent="0.25">
      <c r="A208" s="9"/>
      <c r="B208" s="10"/>
      <c r="C208" s="12"/>
      <c r="D208" s="12"/>
      <c r="E208" s="12"/>
      <c r="F208" s="12"/>
      <c r="G208" s="13"/>
      <c r="H208" s="10"/>
      <c r="I208" s="110" t="str">
        <f t="shared" si="2"/>
        <v/>
      </c>
      <c r="J208" s="113"/>
    </row>
    <row r="209" spans="1:10" ht="14.1" customHeight="1" x14ac:dyDescent="0.25">
      <c r="A209" s="9"/>
      <c r="B209" s="10"/>
      <c r="C209" s="12"/>
      <c r="D209" s="12"/>
      <c r="E209" s="12"/>
      <c r="F209" s="12"/>
      <c r="G209" s="13"/>
      <c r="H209" s="10"/>
      <c r="I209" s="110" t="str">
        <f t="shared" si="2"/>
        <v/>
      </c>
      <c r="J209" s="113"/>
    </row>
    <row r="210" spans="1:10" ht="14.1" customHeight="1" x14ac:dyDescent="0.25">
      <c r="A210" s="9"/>
      <c r="B210" s="10"/>
      <c r="C210" s="12"/>
      <c r="D210" s="12"/>
      <c r="E210" s="12"/>
      <c r="F210" s="12"/>
      <c r="G210" s="13"/>
      <c r="H210" s="10"/>
      <c r="I210" s="110" t="str">
        <f t="shared" si="2"/>
        <v/>
      </c>
      <c r="J210" s="113"/>
    </row>
    <row r="211" spans="1:10" ht="14.1" customHeight="1" x14ac:dyDescent="0.25">
      <c r="A211" s="9"/>
      <c r="B211" s="10"/>
      <c r="C211" s="11"/>
      <c r="D211" s="12"/>
      <c r="E211" s="12"/>
      <c r="F211" s="12"/>
      <c r="G211" s="13"/>
      <c r="H211" s="10"/>
      <c r="I211" s="110" t="str">
        <f t="shared" si="2"/>
        <v/>
      </c>
      <c r="J211" s="113"/>
    </row>
    <row r="212" spans="1:10" ht="14.1" customHeight="1" x14ac:dyDescent="0.25">
      <c r="A212" s="9"/>
      <c r="B212" s="10"/>
      <c r="C212" s="11"/>
      <c r="D212" s="12"/>
      <c r="E212" s="12"/>
      <c r="F212" s="12"/>
      <c r="G212" s="13"/>
      <c r="H212" s="10"/>
      <c r="I212" s="110" t="str">
        <f t="shared" si="2"/>
        <v/>
      </c>
      <c r="J212" s="113"/>
    </row>
    <row r="213" spans="1:10" ht="14.1" customHeight="1" x14ac:dyDescent="0.25">
      <c r="A213" s="9"/>
      <c r="B213" s="10"/>
      <c r="C213" s="11"/>
      <c r="D213" s="12"/>
      <c r="E213" s="12"/>
      <c r="F213" s="11"/>
      <c r="G213" s="13"/>
      <c r="H213" s="10"/>
      <c r="I213" s="110" t="str">
        <f t="shared" si="2"/>
        <v/>
      </c>
      <c r="J213" s="113"/>
    </row>
    <row r="214" spans="1:10" ht="14.1" customHeight="1" x14ac:dyDescent="0.25">
      <c r="A214" s="9"/>
      <c r="B214" s="10"/>
      <c r="C214" s="11"/>
      <c r="D214" s="12"/>
      <c r="E214" s="12"/>
      <c r="F214" s="12"/>
      <c r="G214" s="13"/>
      <c r="H214" s="10"/>
      <c r="I214" s="110" t="str">
        <f t="shared" si="2"/>
        <v/>
      </c>
      <c r="J214" s="113"/>
    </row>
    <row r="215" spans="1:10" ht="14.1" customHeight="1" x14ac:dyDescent="0.25">
      <c r="A215" s="9"/>
      <c r="B215" s="10"/>
      <c r="C215" s="11"/>
      <c r="D215" s="12"/>
      <c r="E215" s="12"/>
      <c r="F215" s="12"/>
      <c r="G215" s="13"/>
      <c r="H215" s="10"/>
      <c r="I215" s="110" t="str">
        <f t="shared" si="2"/>
        <v/>
      </c>
      <c r="J215" s="113"/>
    </row>
    <row r="216" spans="1:10" ht="14.1" customHeight="1" x14ac:dyDescent="0.25">
      <c r="A216" s="9"/>
      <c r="B216" s="10"/>
      <c r="C216" s="11"/>
      <c r="D216" s="12"/>
      <c r="E216" s="12"/>
      <c r="F216" s="12"/>
      <c r="G216" s="13"/>
      <c r="H216" s="10"/>
      <c r="I216" s="110" t="str">
        <f t="shared" si="2"/>
        <v/>
      </c>
      <c r="J216" s="113"/>
    </row>
    <row r="217" spans="1:10" ht="14.1" customHeight="1" x14ac:dyDescent="0.25">
      <c r="A217" s="9"/>
      <c r="B217" s="10"/>
      <c r="C217" s="12"/>
      <c r="D217" s="12"/>
      <c r="E217" s="12"/>
      <c r="F217" s="12"/>
      <c r="G217" s="13"/>
      <c r="H217" s="10"/>
      <c r="I217" s="110" t="str">
        <f t="shared" si="2"/>
        <v/>
      </c>
      <c r="J217" s="113"/>
    </row>
    <row r="218" spans="1:10" ht="14.1" customHeight="1" x14ac:dyDescent="0.25">
      <c r="A218" s="9"/>
      <c r="B218" s="10"/>
      <c r="C218" s="12"/>
      <c r="D218" s="12"/>
      <c r="E218" s="12"/>
      <c r="F218" s="12"/>
      <c r="G218" s="13"/>
      <c r="H218" s="10"/>
      <c r="I218" s="110" t="str">
        <f t="shared" si="2"/>
        <v/>
      </c>
      <c r="J218" s="113"/>
    </row>
    <row r="219" spans="1:10" ht="14.1" customHeight="1" x14ac:dyDescent="0.25">
      <c r="A219" s="9"/>
      <c r="B219" s="10"/>
      <c r="C219" s="12"/>
      <c r="D219" s="12"/>
      <c r="E219" s="12"/>
      <c r="F219" s="12"/>
      <c r="G219" s="13"/>
      <c r="H219" s="10"/>
      <c r="I219" s="110" t="str">
        <f t="shared" si="2"/>
        <v/>
      </c>
      <c r="J219" s="113"/>
    </row>
    <row r="220" spans="1:10" ht="14.1" customHeight="1" x14ac:dyDescent="0.25">
      <c r="A220" s="9"/>
      <c r="B220" s="10"/>
      <c r="C220" s="12"/>
      <c r="D220" s="12"/>
      <c r="E220" s="12"/>
      <c r="F220" s="12"/>
      <c r="G220" s="13"/>
      <c r="H220" s="10"/>
      <c r="I220" s="110" t="str">
        <f t="shared" si="2"/>
        <v/>
      </c>
      <c r="J220" s="113"/>
    </row>
    <row r="221" spans="1:10" ht="14.1" customHeight="1" x14ac:dyDescent="0.25">
      <c r="A221" s="9"/>
      <c r="B221" s="10"/>
      <c r="C221" s="12"/>
      <c r="D221" s="12"/>
      <c r="E221" s="12"/>
      <c r="F221" s="12"/>
      <c r="G221" s="13"/>
      <c r="H221" s="10"/>
      <c r="I221" s="110" t="str">
        <f t="shared" si="2"/>
        <v/>
      </c>
      <c r="J221" s="113"/>
    </row>
    <row r="222" spans="1:10" ht="14.1" customHeight="1" x14ac:dyDescent="0.25">
      <c r="A222" s="9"/>
      <c r="B222" s="10"/>
      <c r="C222" s="12"/>
      <c r="D222" s="12"/>
      <c r="E222" s="12"/>
      <c r="F222" s="12"/>
      <c r="G222" s="13"/>
      <c r="H222" s="10"/>
      <c r="I222" s="110" t="str">
        <f t="shared" si="2"/>
        <v/>
      </c>
      <c r="J222" s="113"/>
    </row>
    <row r="223" spans="1:10" ht="14.1" customHeight="1" x14ac:dyDescent="0.25">
      <c r="A223" s="9"/>
      <c r="B223" s="10"/>
      <c r="C223" s="12"/>
      <c r="D223" s="12"/>
      <c r="E223" s="12"/>
      <c r="F223" s="12"/>
      <c r="G223" s="13"/>
      <c r="H223" s="10"/>
      <c r="I223" s="110" t="str">
        <f t="shared" si="2"/>
        <v/>
      </c>
      <c r="J223" s="113"/>
    </row>
    <row r="224" spans="1:10" ht="14.1" customHeight="1" x14ac:dyDescent="0.25">
      <c r="A224" s="9"/>
      <c r="B224" s="10"/>
      <c r="C224" s="12"/>
      <c r="D224" s="12"/>
      <c r="E224" s="12"/>
      <c r="F224" s="12"/>
      <c r="G224" s="13"/>
      <c r="H224" s="10"/>
      <c r="I224" s="110" t="str">
        <f t="shared" si="2"/>
        <v/>
      </c>
      <c r="J224" s="113"/>
    </row>
    <row r="225" spans="1:10" ht="14.1" customHeight="1" x14ac:dyDescent="0.25">
      <c r="A225" s="9"/>
      <c r="B225" s="10"/>
      <c r="C225" s="12"/>
      <c r="D225" s="12"/>
      <c r="E225" s="12"/>
      <c r="F225" s="12"/>
      <c r="G225" s="13"/>
      <c r="H225" s="10"/>
      <c r="I225" s="110" t="str">
        <f t="shared" si="2"/>
        <v/>
      </c>
      <c r="J225" s="113"/>
    </row>
    <row r="226" spans="1:10" ht="14.1" customHeight="1" x14ac:dyDescent="0.25">
      <c r="A226" s="9"/>
      <c r="B226" s="10"/>
      <c r="C226" s="12"/>
      <c r="D226" s="12"/>
      <c r="E226" s="12"/>
      <c r="F226" s="12"/>
      <c r="G226" s="13"/>
      <c r="H226" s="10"/>
      <c r="I226" s="110" t="str">
        <f t="shared" si="2"/>
        <v/>
      </c>
      <c r="J226" s="113"/>
    </row>
    <row r="227" spans="1:10" ht="14.1" customHeight="1" x14ac:dyDescent="0.25">
      <c r="A227" s="9"/>
      <c r="B227" s="10"/>
      <c r="C227" s="12"/>
      <c r="D227" s="12"/>
      <c r="E227" s="12"/>
      <c r="F227" s="12"/>
      <c r="G227" s="13"/>
      <c r="H227" s="10"/>
      <c r="I227" s="110" t="str">
        <f t="shared" si="2"/>
        <v/>
      </c>
      <c r="J227" s="113"/>
    </row>
    <row r="228" spans="1:10" ht="14.1" customHeight="1" x14ac:dyDescent="0.25">
      <c r="A228" s="9"/>
      <c r="B228" s="10"/>
      <c r="C228" s="12"/>
      <c r="D228" s="12"/>
      <c r="E228" s="12"/>
      <c r="F228" s="12"/>
      <c r="G228" s="13"/>
      <c r="H228" s="10"/>
      <c r="I228" s="110" t="str">
        <f t="shared" si="2"/>
        <v/>
      </c>
      <c r="J228" s="113"/>
    </row>
    <row r="229" spans="1:10" ht="14.1" customHeight="1" x14ac:dyDescent="0.25">
      <c r="A229" s="9"/>
      <c r="B229" s="10"/>
      <c r="C229" s="12"/>
      <c r="D229" s="12"/>
      <c r="E229" s="12"/>
      <c r="F229" s="12"/>
      <c r="G229" s="13"/>
      <c r="H229" s="10"/>
      <c r="I229" s="110" t="str">
        <f t="shared" si="2"/>
        <v/>
      </c>
      <c r="J229" s="113"/>
    </row>
    <row r="230" spans="1:10" ht="14.1" customHeight="1" x14ac:dyDescent="0.25">
      <c r="A230" s="9"/>
      <c r="B230" s="10"/>
      <c r="C230" s="12"/>
      <c r="D230" s="12"/>
      <c r="E230" s="12"/>
      <c r="F230" s="12"/>
      <c r="G230" s="13"/>
      <c r="H230" s="10"/>
      <c r="I230" s="110" t="str">
        <f t="shared" si="2"/>
        <v/>
      </c>
      <c r="J230" s="113"/>
    </row>
    <row r="231" spans="1:10" ht="14.1" customHeight="1" x14ac:dyDescent="0.25">
      <c r="A231" s="9"/>
      <c r="B231" s="10"/>
      <c r="C231" s="12"/>
      <c r="D231" s="12"/>
      <c r="E231" s="12"/>
      <c r="F231" s="12"/>
      <c r="G231" s="13"/>
      <c r="H231" s="10"/>
      <c r="I231" s="110" t="str">
        <f t="shared" si="2"/>
        <v/>
      </c>
      <c r="J231" s="113"/>
    </row>
    <row r="232" spans="1:10" ht="14.1" customHeight="1" x14ac:dyDescent="0.25">
      <c r="A232" s="9"/>
      <c r="B232" s="10"/>
      <c r="C232" s="12"/>
      <c r="D232" s="12"/>
      <c r="E232" s="12"/>
      <c r="F232" s="12"/>
      <c r="G232" s="13"/>
      <c r="H232" s="10"/>
      <c r="I232" s="110" t="str">
        <f t="shared" si="2"/>
        <v/>
      </c>
      <c r="J232" s="113"/>
    </row>
    <row r="233" spans="1:10" ht="14.1" customHeight="1" x14ac:dyDescent="0.25">
      <c r="A233" s="9"/>
      <c r="B233" s="10"/>
      <c r="C233" s="12"/>
      <c r="D233" s="12"/>
      <c r="E233" s="12"/>
      <c r="F233" s="12"/>
      <c r="G233" s="13"/>
      <c r="H233" s="10"/>
      <c r="I233" s="110" t="str">
        <f t="shared" si="2"/>
        <v/>
      </c>
      <c r="J233" s="113"/>
    </row>
    <row r="234" spans="1:10" ht="14.1" customHeight="1" x14ac:dyDescent="0.25">
      <c r="A234" s="9"/>
      <c r="B234" s="10"/>
      <c r="C234" s="12"/>
      <c r="D234" s="12"/>
      <c r="E234" s="12"/>
      <c r="F234" s="12"/>
      <c r="G234" s="13"/>
      <c r="H234" s="10"/>
      <c r="I234" s="110" t="str">
        <f t="shared" si="2"/>
        <v/>
      </c>
      <c r="J234" s="113"/>
    </row>
    <row r="235" spans="1:10" ht="14.1" customHeight="1" x14ac:dyDescent="0.25">
      <c r="A235" s="9"/>
      <c r="B235" s="10"/>
      <c r="C235" s="12"/>
      <c r="D235" s="12"/>
      <c r="E235" s="12"/>
      <c r="F235" s="12"/>
      <c r="G235" s="13"/>
      <c r="H235" s="10"/>
      <c r="I235" s="110" t="str">
        <f t="shared" ref="I235:I298" si="3">IF(G235="","",I234+G235)</f>
        <v/>
      </c>
      <c r="J235" s="113"/>
    </row>
    <row r="236" spans="1:10" ht="14.1" customHeight="1" x14ac:dyDescent="0.25">
      <c r="A236" s="9"/>
      <c r="B236" s="10"/>
      <c r="C236" s="12"/>
      <c r="D236" s="12"/>
      <c r="E236" s="12"/>
      <c r="F236" s="12"/>
      <c r="G236" s="13"/>
      <c r="H236" s="10"/>
      <c r="I236" s="110" t="str">
        <f t="shared" si="3"/>
        <v/>
      </c>
      <c r="J236" s="113"/>
    </row>
    <row r="237" spans="1:10" ht="14.1" customHeight="1" x14ac:dyDescent="0.25">
      <c r="A237" s="9"/>
      <c r="B237" s="10"/>
      <c r="C237" s="12"/>
      <c r="D237" s="12"/>
      <c r="E237" s="12"/>
      <c r="F237" s="12"/>
      <c r="G237" s="13"/>
      <c r="H237" s="10"/>
      <c r="I237" s="110" t="str">
        <f t="shared" si="3"/>
        <v/>
      </c>
      <c r="J237" s="113"/>
    </row>
    <row r="238" spans="1:10" ht="14.1" customHeight="1" x14ac:dyDescent="0.25">
      <c r="A238" s="9"/>
      <c r="B238" s="10"/>
      <c r="C238" s="12"/>
      <c r="D238" s="12"/>
      <c r="E238" s="12"/>
      <c r="F238" s="12"/>
      <c r="G238" s="13"/>
      <c r="H238" s="10"/>
      <c r="I238" s="110" t="str">
        <f t="shared" si="3"/>
        <v/>
      </c>
      <c r="J238" s="113"/>
    </row>
    <row r="239" spans="1:10" ht="14.1" customHeight="1" x14ac:dyDescent="0.25">
      <c r="A239" s="9"/>
      <c r="B239" s="10"/>
      <c r="C239" s="12"/>
      <c r="D239" s="12"/>
      <c r="E239" s="12"/>
      <c r="F239" s="12"/>
      <c r="G239" s="13"/>
      <c r="H239" s="10"/>
      <c r="I239" s="110" t="str">
        <f t="shared" si="3"/>
        <v/>
      </c>
      <c r="J239" s="113"/>
    </row>
    <row r="240" spans="1:10" ht="14.1" customHeight="1" x14ac:dyDescent="0.25">
      <c r="A240" s="9"/>
      <c r="B240" s="10"/>
      <c r="C240" s="12"/>
      <c r="D240" s="12"/>
      <c r="E240" s="12"/>
      <c r="F240" s="12"/>
      <c r="G240" s="13"/>
      <c r="H240" s="10"/>
      <c r="I240" s="110" t="str">
        <f t="shared" si="3"/>
        <v/>
      </c>
      <c r="J240" s="113"/>
    </row>
    <row r="241" spans="1:10" ht="14.1" customHeight="1" x14ac:dyDescent="0.25">
      <c r="A241" s="9"/>
      <c r="B241" s="10"/>
      <c r="C241" s="12"/>
      <c r="D241" s="12"/>
      <c r="E241" s="12"/>
      <c r="F241" s="12"/>
      <c r="G241" s="13"/>
      <c r="H241" s="10"/>
      <c r="I241" s="110" t="str">
        <f t="shared" si="3"/>
        <v/>
      </c>
      <c r="J241" s="113"/>
    </row>
    <row r="242" spans="1:10" ht="14.1" customHeight="1" x14ac:dyDescent="0.25">
      <c r="A242" s="9"/>
      <c r="B242" s="10"/>
      <c r="C242" s="12"/>
      <c r="D242" s="12"/>
      <c r="E242" s="12"/>
      <c r="F242" s="12"/>
      <c r="G242" s="13"/>
      <c r="H242" s="10"/>
      <c r="I242" s="110" t="str">
        <f t="shared" si="3"/>
        <v/>
      </c>
      <c r="J242" s="113"/>
    </row>
    <row r="243" spans="1:10" ht="14.1" customHeight="1" x14ac:dyDescent="0.25">
      <c r="A243" s="9"/>
      <c r="B243" s="10"/>
      <c r="C243" s="12"/>
      <c r="D243" s="12"/>
      <c r="E243" s="12"/>
      <c r="F243" s="12"/>
      <c r="G243" s="13"/>
      <c r="H243" s="10"/>
      <c r="I243" s="110" t="str">
        <f t="shared" si="3"/>
        <v/>
      </c>
      <c r="J243" s="113"/>
    </row>
    <row r="244" spans="1:10" ht="14.1" customHeight="1" x14ac:dyDescent="0.25">
      <c r="A244" s="9"/>
      <c r="B244" s="10"/>
      <c r="C244" s="12"/>
      <c r="D244" s="12"/>
      <c r="E244" s="12"/>
      <c r="F244" s="12"/>
      <c r="G244" s="13"/>
      <c r="H244" s="10"/>
      <c r="I244" s="110" t="str">
        <f t="shared" si="3"/>
        <v/>
      </c>
      <c r="J244" s="113"/>
    </row>
    <row r="245" spans="1:10" ht="14.1" customHeight="1" x14ac:dyDescent="0.25">
      <c r="A245" s="9"/>
      <c r="B245" s="10"/>
      <c r="C245" s="12"/>
      <c r="D245" s="12"/>
      <c r="E245" s="12"/>
      <c r="F245" s="12"/>
      <c r="G245" s="13"/>
      <c r="H245" s="10"/>
      <c r="I245" s="110" t="str">
        <f t="shared" si="3"/>
        <v/>
      </c>
      <c r="J245" s="113"/>
    </row>
    <row r="246" spans="1:10" ht="14.1" customHeight="1" x14ac:dyDescent="0.25">
      <c r="A246" s="9"/>
      <c r="B246" s="10"/>
      <c r="C246" s="12"/>
      <c r="D246" s="12"/>
      <c r="E246" s="12"/>
      <c r="F246" s="12"/>
      <c r="G246" s="13"/>
      <c r="H246" s="10"/>
      <c r="I246" s="110" t="str">
        <f t="shared" si="3"/>
        <v/>
      </c>
      <c r="J246" s="113"/>
    </row>
    <row r="247" spans="1:10" ht="14.1" customHeight="1" x14ac:dyDescent="0.25">
      <c r="A247" s="9"/>
      <c r="B247" s="10"/>
      <c r="C247" s="12"/>
      <c r="D247" s="12"/>
      <c r="E247" s="12"/>
      <c r="F247" s="12"/>
      <c r="G247" s="13"/>
      <c r="H247" s="10"/>
      <c r="I247" s="110" t="str">
        <f t="shared" si="3"/>
        <v/>
      </c>
      <c r="J247" s="113"/>
    </row>
    <row r="248" spans="1:10" ht="14.1" customHeight="1" x14ac:dyDescent="0.25">
      <c r="A248" s="9"/>
      <c r="B248" s="10"/>
      <c r="C248" s="12"/>
      <c r="D248" s="12"/>
      <c r="E248" s="12"/>
      <c r="F248" s="12"/>
      <c r="G248" s="13"/>
      <c r="H248" s="10"/>
      <c r="I248" s="110" t="str">
        <f t="shared" si="3"/>
        <v/>
      </c>
      <c r="J248" s="113"/>
    </row>
    <row r="249" spans="1:10" ht="14.1" customHeight="1" x14ac:dyDescent="0.25">
      <c r="A249" s="9"/>
      <c r="B249" s="10"/>
      <c r="C249" s="12"/>
      <c r="D249" s="12"/>
      <c r="E249" s="12"/>
      <c r="F249" s="12"/>
      <c r="G249" s="13"/>
      <c r="H249" s="10"/>
      <c r="I249" s="110" t="str">
        <f t="shared" si="3"/>
        <v/>
      </c>
      <c r="J249" s="113"/>
    </row>
    <row r="250" spans="1:10" ht="14.1" customHeight="1" x14ac:dyDescent="0.25">
      <c r="A250" s="9"/>
      <c r="B250" s="10"/>
      <c r="C250" s="12"/>
      <c r="D250" s="12"/>
      <c r="E250" s="12"/>
      <c r="F250" s="12"/>
      <c r="G250" s="13"/>
      <c r="H250" s="10"/>
      <c r="I250" s="110" t="str">
        <f t="shared" si="3"/>
        <v/>
      </c>
      <c r="J250" s="113"/>
    </row>
    <row r="251" spans="1:10" ht="14.1" customHeight="1" x14ac:dyDescent="0.25">
      <c r="A251" s="9"/>
      <c r="B251" s="10"/>
      <c r="C251" s="12"/>
      <c r="D251" s="12"/>
      <c r="E251" s="12"/>
      <c r="F251" s="12"/>
      <c r="G251" s="13"/>
      <c r="H251" s="10"/>
      <c r="I251" s="110" t="str">
        <f t="shared" si="3"/>
        <v/>
      </c>
      <c r="J251" s="113"/>
    </row>
    <row r="252" spans="1:10" ht="14.1" customHeight="1" x14ac:dyDescent="0.25">
      <c r="A252" s="9"/>
      <c r="B252" s="10"/>
      <c r="C252" s="12"/>
      <c r="D252" s="12"/>
      <c r="E252" s="12"/>
      <c r="F252" s="12"/>
      <c r="G252" s="13"/>
      <c r="H252" s="10"/>
      <c r="I252" s="110" t="str">
        <f t="shared" si="3"/>
        <v/>
      </c>
      <c r="J252" s="113"/>
    </row>
    <row r="253" spans="1:10" ht="14.1" customHeight="1" x14ac:dyDescent="0.25">
      <c r="A253" s="9"/>
      <c r="B253" s="10"/>
      <c r="C253" s="12"/>
      <c r="D253" s="12"/>
      <c r="E253" s="12"/>
      <c r="F253" s="12"/>
      <c r="G253" s="13"/>
      <c r="H253" s="10"/>
      <c r="I253" s="110" t="str">
        <f t="shared" si="3"/>
        <v/>
      </c>
      <c r="J253" s="113"/>
    </row>
    <row r="254" spans="1:10" ht="14.1" customHeight="1" x14ac:dyDescent="0.25">
      <c r="A254" s="9"/>
      <c r="B254" s="10"/>
      <c r="C254" s="12"/>
      <c r="D254" s="12"/>
      <c r="E254" s="12"/>
      <c r="F254" s="12"/>
      <c r="G254" s="13"/>
      <c r="H254" s="10"/>
      <c r="I254" s="110" t="str">
        <f t="shared" si="3"/>
        <v/>
      </c>
      <c r="J254" s="113"/>
    </row>
    <row r="255" spans="1:10" ht="14.1" customHeight="1" x14ac:dyDescent="0.25">
      <c r="A255" s="9"/>
      <c r="B255" s="10"/>
      <c r="C255" s="12"/>
      <c r="D255" s="12"/>
      <c r="E255" s="12"/>
      <c r="F255" s="12"/>
      <c r="G255" s="13"/>
      <c r="H255" s="10"/>
      <c r="I255" s="110" t="str">
        <f t="shared" si="3"/>
        <v/>
      </c>
      <c r="J255" s="113"/>
    </row>
    <row r="256" spans="1:10" ht="14.1" customHeight="1" x14ac:dyDescent="0.25">
      <c r="A256" s="9"/>
      <c r="B256" s="10"/>
      <c r="C256" s="12"/>
      <c r="D256" s="12"/>
      <c r="E256" s="12"/>
      <c r="F256" s="12"/>
      <c r="G256" s="13"/>
      <c r="H256" s="10"/>
      <c r="I256" s="110" t="str">
        <f t="shared" si="3"/>
        <v/>
      </c>
      <c r="J256" s="113"/>
    </row>
    <row r="257" spans="1:10" ht="14.1" customHeight="1" x14ac:dyDescent="0.25">
      <c r="A257" s="9"/>
      <c r="B257" s="10"/>
      <c r="C257" s="12"/>
      <c r="D257" s="12"/>
      <c r="E257" s="12"/>
      <c r="F257" s="12"/>
      <c r="G257" s="13"/>
      <c r="H257" s="10"/>
      <c r="I257" s="110" t="str">
        <f t="shared" si="3"/>
        <v/>
      </c>
      <c r="J257" s="113"/>
    </row>
    <row r="258" spans="1:10" ht="14.1" customHeight="1" x14ac:dyDescent="0.25">
      <c r="A258" s="9"/>
      <c r="B258" s="10"/>
      <c r="C258" s="12"/>
      <c r="D258" s="12"/>
      <c r="E258" s="12"/>
      <c r="F258" s="12"/>
      <c r="G258" s="13"/>
      <c r="H258" s="10"/>
      <c r="I258" s="110" t="str">
        <f t="shared" si="3"/>
        <v/>
      </c>
      <c r="J258" s="113"/>
    </row>
    <row r="259" spans="1:10" ht="14.1" customHeight="1" x14ac:dyDescent="0.25">
      <c r="A259" s="9"/>
      <c r="B259" s="10"/>
      <c r="C259" s="12"/>
      <c r="D259" s="12"/>
      <c r="E259" s="12"/>
      <c r="F259" s="12"/>
      <c r="G259" s="13"/>
      <c r="H259" s="10"/>
      <c r="I259" s="110" t="str">
        <f t="shared" si="3"/>
        <v/>
      </c>
      <c r="J259" s="113"/>
    </row>
    <row r="260" spans="1:10" ht="14.1" customHeight="1" x14ac:dyDescent="0.25">
      <c r="A260" s="9"/>
      <c r="B260" s="10"/>
      <c r="C260" s="12"/>
      <c r="D260" s="12"/>
      <c r="E260" s="12"/>
      <c r="F260" s="12"/>
      <c r="G260" s="13"/>
      <c r="H260" s="10"/>
      <c r="I260" s="110" t="str">
        <f t="shared" si="3"/>
        <v/>
      </c>
      <c r="J260" s="113"/>
    </row>
    <row r="261" spans="1:10" ht="14.1" customHeight="1" x14ac:dyDescent="0.25">
      <c r="A261" s="9"/>
      <c r="B261" s="10"/>
      <c r="C261" s="12"/>
      <c r="D261" s="12"/>
      <c r="E261" s="12"/>
      <c r="F261" s="12"/>
      <c r="G261" s="13"/>
      <c r="H261" s="10"/>
      <c r="I261" s="110" t="str">
        <f t="shared" si="3"/>
        <v/>
      </c>
      <c r="J261" s="113"/>
    </row>
    <row r="262" spans="1:10" ht="14.1" customHeight="1" x14ac:dyDescent="0.25">
      <c r="A262" s="9"/>
      <c r="B262" s="10"/>
      <c r="C262" s="12"/>
      <c r="D262" s="12"/>
      <c r="E262" s="12"/>
      <c r="F262" s="12"/>
      <c r="G262" s="13"/>
      <c r="H262" s="10"/>
      <c r="I262" s="110" t="str">
        <f t="shared" si="3"/>
        <v/>
      </c>
      <c r="J262" s="113"/>
    </row>
    <row r="263" spans="1:10" ht="14.1" customHeight="1" x14ac:dyDescent="0.25">
      <c r="A263" s="9"/>
      <c r="B263" s="10"/>
      <c r="C263" s="12"/>
      <c r="D263" s="12"/>
      <c r="E263" s="12"/>
      <c r="F263" s="12"/>
      <c r="G263" s="13"/>
      <c r="H263" s="10"/>
      <c r="I263" s="110" t="str">
        <f t="shared" si="3"/>
        <v/>
      </c>
      <c r="J263" s="113"/>
    </row>
    <row r="264" spans="1:10" ht="14.1" customHeight="1" x14ac:dyDescent="0.25">
      <c r="A264" s="9"/>
      <c r="B264" s="10"/>
      <c r="C264" s="12"/>
      <c r="D264" s="12"/>
      <c r="E264" s="12"/>
      <c r="F264" s="12"/>
      <c r="G264" s="13"/>
      <c r="H264" s="10"/>
      <c r="I264" s="110" t="str">
        <f t="shared" si="3"/>
        <v/>
      </c>
      <c r="J264" s="113"/>
    </row>
    <row r="265" spans="1:10" ht="14.1" customHeight="1" x14ac:dyDescent="0.25">
      <c r="A265" s="9"/>
      <c r="B265" s="10"/>
      <c r="C265" s="12"/>
      <c r="D265" s="12"/>
      <c r="E265" s="12"/>
      <c r="F265" s="12"/>
      <c r="G265" s="13"/>
      <c r="H265" s="10"/>
      <c r="I265" s="110" t="str">
        <f t="shared" si="3"/>
        <v/>
      </c>
      <c r="J265" s="113"/>
    </row>
    <row r="266" spans="1:10" ht="14.1" customHeight="1" x14ac:dyDescent="0.25">
      <c r="A266" s="9"/>
      <c r="B266" s="10"/>
      <c r="C266" s="12"/>
      <c r="D266" s="12"/>
      <c r="E266" s="12"/>
      <c r="F266" s="12"/>
      <c r="G266" s="13"/>
      <c r="H266" s="10"/>
      <c r="I266" s="110" t="str">
        <f t="shared" si="3"/>
        <v/>
      </c>
      <c r="J266" s="113"/>
    </row>
    <row r="267" spans="1:10" ht="14.1" customHeight="1" x14ac:dyDescent="0.25">
      <c r="A267" s="9"/>
      <c r="B267" s="10"/>
      <c r="C267" s="12"/>
      <c r="D267" s="12"/>
      <c r="E267" s="12"/>
      <c r="F267" s="12"/>
      <c r="G267" s="13"/>
      <c r="H267" s="10"/>
      <c r="I267" s="110" t="str">
        <f t="shared" si="3"/>
        <v/>
      </c>
      <c r="J267" s="113"/>
    </row>
    <row r="268" spans="1:10" ht="14.1" customHeight="1" x14ac:dyDescent="0.25">
      <c r="A268" s="9"/>
      <c r="B268" s="10"/>
      <c r="C268" s="12"/>
      <c r="D268" s="12"/>
      <c r="E268" s="12"/>
      <c r="F268" s="12"/>
      <c r="G268" s="13"/>
      <c r="H268" s="10"/>
      <c r="I268" s="110" t="str">
        <f t="shared" si="3"/>
        <v/>
      </c>
      <c r="J268" s="113"/>
    </row>
    <row r="269" spans="1:10" ht="14.1" customHeight="1" x14ac:dyDescent="0.25">
      <c r="A269" s="9"/>
      <c r="B269" s="10"/>
      <c r="C269" s="12"/>
      <c r="D269" s="12"/>
      <c r="E269" s="12"/>
      <c r="F269" s="12"/>
      <c r="G269" s="13"/>
      <c r="H269" s="10"/>
      <c r="I269" s="110" t="str">
        <f t="shared" si="3"/>
        <v/>
      </c>
      <c r="J269" s="113"/>
    </row>
    <row r="270" spans="1:10" ht="14.1" customHeight="1" x14ac:dyDescent="0.25">
      <c r="A270" s="9"/>
      <c r="B270" s="10"/>
      <c r="C270" s="12"/>
      <c r="D270" s="12"/>
      <c r="E270" s="12"/>
      <c r="F270" s="12"/>
      <c r="G270" s="13"/>
      <c r="H270" s="10"/>
      <c r="I270" s="110" t="str">
        <f t="shared" si="3"/>
        <v/>
      </c>
      <c r="J270" s="113"/>
    </row>
    <row r="271" spans="1:10" ht="14.1" customHeight="1" x14ac:dyDescent="0.25">
      <c r="A271" s="9"/>
      <c r="B271" s="10"/>
      <c r="C271" s="12"/>
      <c r="D271" s="12"/>
      <c r="E271" s="12"/>
      <c r="F271" s="12"/>
      <c r="G271" s="13"/>
      <c r="H271" s="10"/>
      <c r="I271" s="110" t="str">
        <f t="shared" si="3"/>
        <v/>
      </c>
      <c r="J271" s="113"/>
    </row>
    <row r="272" spans="1:10" ht="14.1" customHeight="1" x14ac:dyDescent="0.25">
      <c r="A272" s="9"/>
      <c r="B272" s="10"/>
      <c r="C272" s="12"/>
      <c r="D272" s="12"/>
      <c r="E272" s="12"/>
      <c r="F272" s="12"/>
      <c r="G272" s="13"/>
      <c r="H272" s="10"/>
      <c r="I272" s="110" t="str">
        <f t="shared" si="3"/>
        <v/>
      </c>
      <c r="J272" s="113"/>
    </row>
    <row r="273" spans="1:10" ht="14.1" customHeight="1" x14ac:dyDescent="0.25">
      <c r="A273" s="9"/>
      <c r="B273" s="10"/>
      <c r="C273" s="12"/>
      <c r="D273" s="12"/>
      <c r="E273" s="12"/>
      <c r="F273" s="12"/>
      <c r="G273" s="13"/>
      <c r="H273" s="10"/>
      <c r="I273" s="110" t="str">
        <f t="shared" si="3"/>
        <v/>
      </c>
      <c r="J273" s="113"/>
    </row>
    <row r="274" spans="1:10" ht="14.1" customHeight="1" x14ac:dyDescent="0.25">
      <c r="A274" s="9"/>
      <c r="B274" s="10"/>
      <c r="C274" s="12"/>
      <c r="D274" s="12"/>
      <c r="E274" s="12"/>
      <c r="F274" s="12"/>
      <c r="G274" s="13"/>
      <c r="H274" s="10"/>
      <c r="I274" s="110" t="str">
        <f t="shared" si="3"/>
        <v/>
      </c>
      <c r="J274" s="113"/>
    </row>
    <row r="275" spans="1:10" ht="14.1" customHeight="1" x14ac:dyDescent="0.25">
      <c r="A275" s="9"/>
      <c r="B275" s="10"/>
      <c r="C275" s="12"/>
      <c r="D275" s="12"/>
      <c r="E275" s="12"/>
      <c r="F275" s="12"/>
      <c r="G275" s="13"/>
      <c r="H275" s="10"/>
      <c r="I275" s="110" t="str">
        <f t="shared" si="3"/>
        <v/>
      </c>
      <c r="J275" s="113"/>
    </row>
    <row r="276" spans="1:10" ht="14.1" customHeight="1" x14ac:dyDescent="0.25">
      <c r="A276" s="9"/>
      <c r="B276" s="10"/>
      <c r="C276" s="12"/>
      <c r="D276" s="12"/>
      <c r="E276" s="12"/>
      <c r="F276" s="12"/>
      <c r="G276" s="13"/>
      <c r="H276" s="10"/>
      <c r="I276" s="110" t="str">
        <f t="shared" si="3"/>
        <v/>
      </c>
      <c r="J276" s="113"/>
    </row>
    <row r="277" spans="1:10" ht="14.1" customHeight="1" x14ac:dyDescent="0.25">
      <c r="A277" s="9"/>
      <c r="B277" s="10"/>
      <c r="C277" s="12"/>
      <c r="D277" s="12"/>
      <c r="E277" s="12"/>
      <c r="F277" s="12"/>
      <c r="G277" s="13"/>
      <c r="H277" s="10"/>
      <c r="I277" s="110" t="str">
        <f t="shared" si="3"/>
        <v/>
      </c>
      <c r="J277" s="113"/>
    </row>
    <row r="278" spans="1:10" ht="14.1" customHeight="1" x14ac:dyDescent="0.25">
      <c r="A278" s="9"/>
      <c r="B278" s="10"/>
      <c r="C278" s="12"/>
      <c r="D278" s="12"/>
      <c r="E278" s="12"/>
      <c r="F278" s="12"/>
      <c r="G278" s="13"/>
      <c r="H278" s="10"/>
      <c r="I278" s="110" t="str">
        <f t="shared" si="3"/>
        <v/>
      </c>
      <c r="J278" s="113"/>
    </row>
    <row r="279" spans="1:10" ht="14.1" customHeight="1" x14ac:dyDescent="0.25">
      <c r="A279" s="9"/>
      <c r="B279" s="10"/>
      <c r="C279" s="12"/>
      <c r="D279" s="12"/>
      <c r="E279" s="12"/>
      <c r="F279" s="12"/>
      <c r="G279" s="13"/>
      <c r="H279" s="10"/>
      <c r="I279" s="110" t="str">
        <f t="shared" si="3"/>
        <v/>
      </c>
      <c r="J279" s="113"/>
    </row>
    <row r="280" spans="1:10" ht="14.1" customHeight="1" x14ac:dyDescent="0.25">
      <c r="A280" s="9"/>
      <c r="B280" s="10"/>
      <c r="C280" s="12"/>
      <c r="D280" s="12"/>
      <c r="E280" s="12"/>
      <c r="F280" s="12"/>
      <c r="G280" s="13"/>
      <c r="H280" s="10"/>
      <c r="I280" s="110" t="str">
        <f t="shared" si="3"/>
        <v/>
      </c>
      <c r="J280" s="113"/>
    </row>
    <row r="281" spans="1:10" ht="14.1" customHeight="1" x14ac:dyDescent="0.25">
      <c r="A281" s="9"/>
      <c r="B281" s="10"/>
      <c r="C281" s="12"/>
      <c r="D281" s="12"/>
      <c r="E281" s="12"/>
      <c r="F281" s="12"/>
      <c r="G281" s="13"/>
      <c r="H281" s="10"/>
      <c r="I281" s="110" t="str">
        <f t="shared" si="3"/>
        <v/>
      </c>
      <c r="J281" s="113"/>
    </row>
    <row r="282" spans="1:10" ht="14.1" customHeight="1" x14ac:dyDescent="0.25">
      <c r="A282" s="9"/>
      <c r="B282" s="10"/>
      <c r="C282" s="12"/>
      <c r="D282" s="12"/>
      <c r="E282" s="12"/>
      <c r="F282" s="12"/>
      <c r="G282" s="13"/>
      <c r="H282" s="10"/>
      <c r="I282" s="110" t="str">
        <f t="shared" si="3"/>
        <v/>
      </c>
      <c r="J282" s="113"/>
    </row>
    <row r="283" spans="1:10" ht="14.1" customHeight="1" x14ac:dyDescent="0.25">
      <c r="A283" s="9"/>
      <c r="B283" s="10"/>
      <c r="C283" s="12"/>
      <c r="D283" s="12"/>
      <c r="E283" s="12"/>
      <c r="F283" s="12"/>
      <c r="G283" s="13"/>
      <c r="H283" s="10"/>
      <c r="I283" s="110" t="str">
        <f t="shared" si="3"/>
        <v/>
      </c>
      <c r="J283" s="113"/>
    </row>
    <row r="284" spans="1:10" ht="14.1" customHeight="1" x14ac:dyDescent="0.25">
      <c r="A284" s="9"/>
      <c r="B284" s="10"/>
      <c r="C284" s="12"/>
      <c r="D284" s="12"/>
      <c r="E284" s="12"/>
      <c r="F284" s="12"/>
      <c r="G284" s="13"/>
      <c r="H284" s="10"/>
      <c r="I284" s="110" t="str">
        <f t="shared" si="3"/>
        <v/>
      </c>
      <c r="J284" s="113"/>
    </row>
    <row r="285" spans="1:10" ht="14.1" customHeight="1" x14ac:dyDescent="0.25">
      <c r="A285" s="9"/>
      <c r="B285" s="10"/>
      <c r="C285" s="12"/>
      <c r="D285" s="12"/>
      <c r="E285" s="12"/>
      <c r="F285" s="12"/>
      <c r="G285" s="13"/>
      <c r="H285" s="10"/>
      <c r="I285" s="110" t="str">
        <f t="shared" si="3"/>
        <v/>
      </c>
      <c r="J285" s="113"/>
    </row>
    <row r="286" spans="1:10" ht="14.1" customHeight="1" x14ac:dyDescent="0.25">
      <c r="A286" s="9"/>
      <c r="B286" s="10"/>
      <c r="C286" s="12"/>
      <c r="D286" s="12"/>
      <c r="E286" s="12"/>
      <c r="F286" s="12"/>
      <c r="G286" s="13"/>
      <c r="H286" s="10"/>
      <c r="I286" s="110" t="str">
        <f t="shared" si="3"/>
        <v/>
      </c>
      <c r="J286" s="113"/>
    </row>
    <row r="287" spans="1:10" ht="14.1" customHeight="1" x14ac:dyDescent="0.25">
      <c r="A287" s="9"/>
      <c r="B287" s="10"/>
      <c r="C287" s="12"/>
      <c r="D287" s="12"/>
      <c r="E287" s="12"/>
      <c r="F287" s="12"/>
      <c r="G287" s="13"/>
      <c r="H287" s="10"/>
      <c r="I287" s="110" t="str">
        <f t="shared" si="3"/>
        <v/>
      </c>
      <c r="J287" s="113"/>
    </row>
    <row r="288" spans="1:10" ht="14.1" customHeight="1" x14ac:dyDescent="0.25">
      <c r="A288" s="9"/>
      <c r="B288" s="10"/>
      <c r="C288" s="12"/>
      <c r="D288" s="12"/>
      <c r="E288" s="12"/>
      <c r="F288" s="12"/>
      <c r="G288" s="13"/>
      <c r="H288" s="10"/>
      <c r="I288" s="110" t="str">
        <f t="shared" si="3"/>
        <v/>
      </c>
      <c r="J288" s="113"/>
    </row>
    <row r="289" spans="1:10" ht="14.1" customHeight="1" x14ac:dyDescent="0.25">
      <c r="A289" s="9"/>
      <c r="B289" s="10"/>
      <c r="C289" s="12"/>
      <c r="D289" s="12"/>
      <c r="E289" s="12"/>
      <c r="F289" s="12"/>
      <c r="G289" s="13"/>
      <c r="H289" s="10"/>
      <c r="I289" s="110" t="str">
        <f t="shared" si="3"/>
        <v/>
      </c>
      <c r="J289" s="113"/>
    </row>
    <row r="290" spans="1:10" ht="14.1" customHeight="1" x14ac:dyDescent="0.25">
      <c r="A290" s="9"/>
      <c r="B290" s="10"/>
      <c r="C290" s="12"/>
      <c r="D290" s="12"/>
      <c r="E290" s="12"/>
      <c r="F290" s="12"/>
      <c r="G290" s="13"/>
      <c r="H290" s="10"/>
      <c r="I290" s="110" t="str">
        <f t="shared" si="3"/>
        <v/>
      </c>
      <c r="J290" s="113"/>
    </row>
    <row r="291" spans="1:10" ht="14.1" customHeight="1" x14ac:dyDescent="0.25">
      <c r="A291" s="9"/>
      <c r="B291" s="10"/>
      <c r="C291" s="12"/>
      <c r="D291" s="12"/>
      <c r="E291" s="12"/>
      <c r="F291" s="12"/>
      <c r="G291" s="13"/>
      <c r="H291" s="10"/>
      <c r="I291" s="110" t="str">
        <f t="shared" si="3"/>
        <v/>
      </c>
      <c r="J291" s="113"/>
    </row>
    <row r="292" spans="1:10" ht="14.1" customHeight="1" x14ac:dyDescent="0.25">
      <c r="A292" s="9"/>
      <c r="B292" s="10"/>
      <c r="C292" s="12"/>
      <c r="D292" s="12"/>
      <c r="E292" s="12"/>
      <c r="F292" s="12"/>
      <c r="G292" s="13"/>
      <c r="H292" s="10"/>
      <c r="I292" s="110" t="str">
        <f t="shared" si="3"/>
        <v/>
      </c>
      <c r="J292" s="113"/>
    </row>
    <row r="293" spans="1:10" ht="14.1" customHeight="1" x14ac:dyDescent="0.25">
      <c r="A293" s="9"/>
      <c r="B293" s="10"/>
      <c r="C293" s="12"/>
      <c r="D293" s="12"/>
      <c r="E293" s="12"/>
      <c r="F293" s="12"/>
      <c r="G293" s="13"/>
      <c r="H293" s="10"/>
      <c r="I293" s="110" t="str">
        <f t="shared" si="3"/>
        <v/>
      </c>
      <c r="J293" s="113"/>
    </row>
    <row r="294" spans="1:10" ht="14.1" customHeight="1" x14ac:dyDescent="0.25">
      <c r="A294" s="9"/>
      <c r="B294" s="10"/>
      <c r="C294" s="12"/>
      <c r="D294" s="12"/>
      <c r="E294" s="12"/>
      <c r="F294" s="12"/>
      <c r="G294" s="13"/>
      <c r="H294" s="10"/>
      <c r="I294" s="110" t="str">
        <f t="shared" si="3"/>
        <v/>
      </c>
      <c r="J294" s="113"/>
    </row>
    <row r="295" spans="1:10" ht="14.1" customHeight="1" x14ac:dyDescent="0.25">
      <c r="A295" s="9"/>
      <c r="B295" s="10"/>
      <c r="C295" s="12"/>
      <c r="D295" s="12"/>
      <c r="E295" s="12"/>
      <c r="F295" s="12"/>
      <c r="G295" s="13"/>
      <c r="H295" s="10"/>
      <c r="I295" s="110" t="str">
        <f t="shared" si="3"/>
        <v/>
      </c>
      <c r="J295" s="113"/>
    </row>
    <row r="296" spans="1:10" ht="14.1" customHeight="1" x14ac:dyDescent="0.25">
      <c r="A296" s="9"/>
      <c r="B296" s="10"/>
      <c r="C296" s="12"/>
      <c r="D296" s="12"/>
      <c r="E296" s="12"/>
      <c r="F296" s="12"/>
      <c r="G296" s="13"/>
      <c r="H296" s="10"/>
      <c r="I296" s="110" t="str">
        <f t="shared" si="3"/>
        <v/>
      </c>
      <c r="J296" s="113"/>
    </row>
    <row r="297" spans="1:10" ht="14.1" customHeight="1" x14ac:dyDescent="0.25">
      <c r="A297" s="9"/>
      <c r="B297" s="10"/>
      <c r="C297" s="12"/>
      <c r="D297" s="12"/>
      <c r="E297" s="12"/>
      <c r="F297" s="12"/>
      <c r="G297" s="13"/>
      <c r="H297" s="10"/>
      <c r="I297" s="110" t="str">
        <f t="shared" si="3"/>
        <v/>
      </c>
      <c r="J297" s="113"/>
    </row>
    <row r="298" spans="1:10" ht="14.1" customHeight="1" x14ac:dyDescent="0.25">
      <c r="A298" s="9"/>
      <c r="B298" s="10"/>
      <c r="C298" s="12"/>
      <c r="D298" s="12"/>
      <c r="E298" s="12"/>
      <c r="F298" s="12"/>
      <c r="G298" s="13"/>
      <c r="H298" s="10"/>
      <c r="I298" s="110" t="str">
        <f t="shared" si="3"/>
        <v/>
      </c>
      <c r="J298" s="113"/>
    </row>
    <row r="299" spans="1:10" ht="14.1" customHeight="1" x14ac:dyDescent="0.25">
      <c r="A299" s="9"/>
      <c r="B299" s="10"/>
      <c r="C299" s="12"/>
      <c r="D299" s="12"/>
      <c r="E299" s="12"/>
      <c r="F299" s="12"/>
      <c r="G299" s="13"/>
      <c r="H299" s="10"/>
      <c r="I299" s="110" t="str">
        <f t="shared" ref="I299:I362" si="4">IF(G299="","",I298+G299)</f>
        <v/>
      </c>
      <c r="J299" s="113"/>
    </row>
    <row r="300" spans="1:10" ht="14.1" customHeight="1" x14ac:dyDescent="0.25">
      <c r="A300" s="9"/>
      <c r="B300" s="10"/>
      <c r="C300" s="12"/>
      <c r="D300" s="12"/>
      <c r="E300" s="12"/>
      <c r="F300" s="12"/>
      <c r="G300" s="13"/>
      <c r="H300" s="10"/>
      <c r="I300" s="110" t="str">
        <f t="shared" si="4"/>
        <v/>
      </c>
      <c r="J300" s="113"/>
    </row>
    <row r="301" spans="1:10" ht="14.1" customHeight="1" x14ac:dyDescent="0.25">
      <c r="A301" s="9"/>
      <c r="B301" s="10"/>
      <c r="C301" s="12"/>
      <c r="D301" s="12"/>
      <c r="E301" s="12"/>
      <c r="F301" s="12"/>
      <c r="G301" s="13"/>
      <c r="H301" s="10"/>
      <c r="I301" s="110" t="str">
        <f t="shared" si="4"/>
        <v/>
      </c>
      <c r="J301" s="113"/>
    </row>
    <row r="302" spans="1:10" ht="14.1" customHeight="1" x14ac:dyDescent="0.25">
      <c r="A302" s="9"/>
      <c r="B302" s="10"/>
      <c r="C302" s="12"/>
      <c r="D302" s="12"/>
      <c r="E302" s="12"/>
      <c r="F302" s="12"/>
      <c r="G302" s="13"/>
      <c r="H302" s="10"/>
      <c r="I302" s="110" t="str">
        <f t="shared" si="4"/>
        <v/>
      </c>
      <c r="J302" s="113"/>
    </row>
    <row r="303" spans="1:10" ht="14.1" customHeight="1" x14ac:dyDescent="0.25">
      <c r="A303" s="9"/>
      <c r="B303" s="10"/>
      <c r="C303" s="12"/>
      <c r="D303" s="12"/>
      <c r="E303" s="12"/>
      <c r="F303" s="12"/>
      <c r="G303" s="13"/>
      <c r="H303" s="10"/>
      <c r="I303" s="110" t="str">
        <f t="shared" si="4"/>
        <v/>
      </c>
      <c r="J303" s="113"/>
    </row>
    <row r="304" spans="1:10" ht="14.1" customHeight="1" x14ac:dyDescent="0.25">
      <c r="A304" s="9"/>
      <c r="B304" s="10"/>
      <c r="C304" s="12"/>
      <c r="D304" s="12"/>
      <c r="E304" s="12"/>
      <c r="F304" s="12"/>
      <c r="G304" s="13"/>
      <c r="H304" s="10"/>
      <c r="I304" s="110" t="str">
        <f t="shared" si="4"/>
        <v/>
      </c>
      <c r="J304" s="113"/>
    </row>
    <row r="305" spans="1:10" ht="14.1" customHeight="1" x14ac:dyDescent="0.25">
      <c r="A305" s="9"/>
      <c r="B305" s="10"/>
      <c r="C305" s="12"/>
      <c r="D305" s="12"/>
      <c r="E305" s="12"/>
      <c r="F305" s="12"/>
      <c r="G305" s="13"/>
      <c r="H305" s="10"/>
      <c r="I305" s="110" t="str">
        <f t="shared" si="4"/>
        <v/>
      </c>
      <c r="J305" s="113"/>
    </row>
    <row r="306" spans="1:10" ht="14.1" customHeight="1" x14ac:dyDescent="0.25">
      <c r="A306" s="9"/>
      <c r="B306" s="10"/>
      <c r="C306" s="12"/>
      <c r="D306" s="12"/>
      <c r="E306" s="12"/>
      <c r="F306" s="12"/>
      <c r="G306" s="13"/>
      <c r="H306" s="10"/>
      <c r="I306" s="110" t="str">
        <f t="shared" si="4"/>
        <v/>
      </c>
      <c r="J306" s="113"/>
    </row>
    <row r="307" spans="1:10" ht="14.1" customHeight="1" x14ac:dyDescent="0.25">
      <c r="A307" s="9"/>
      <c r="B307" s="10"/>
      <c r="C307" s="12"/>
      <c r="D307" s="12"/>
      <c r="E307" s="12"/>
      <c r="F307" s="12"/>
      <c r="G307" s="13"/>
      <c r="H307" s="10"/>
      <c r="I307" s="110" t="str">
        <f t="shared" si="4"/>
        <v/>
      </c>
      <c r="J307" s="113"/>
    </row>
    <row r="308" spans="1:10" ht="14.1" customHeight="1" x14ac:dyDescent="0.25">
      <c r="A308" s="9"/>
      <c r="B308" s="10"/>
      <c r="C308" s="12"/>
      <c r="D308" s="12"/>
      <c r="E308" s="12"/>
      <c r="F308" s="12"/>
      <c r="G308" s="13"/>
      <c r="H308" s="10"/>
      <c r="I308" s="110" t="str">
        <f t="shared" si="4"/>
        <v/>
      </c>
      <c r="J308" s="113"/>
    </row>
    <row r="309" spans="1:10" ht="14.1" customHeight="1" x14ac:dyDescent="0.25">
      <c r="A309" s="9"/>
      <c r="B309" s="10"/>
      <c r="C309" s="12"/>
      <c r="D309" s="12"/>
      <c r="E309" s="12"/>
      <c r="F309" s="12"/>
      <c r="G309" s="13"/>
      <c r="H309" s="10"/>
      <c r="I309" s="110" t="str">
        <f t="shared" si="4"/>
        <v/>
      </c>
      <c r="J309" s="113"/>
    </row>
    <row r="310" spans="1:10" ht="14.1" customHeight="1" x14ac:dyDescent="0.25">
      <c r="A310" s="9"/>
      <c r="B310" s="10"/>
      <c r="C310" s="12"/>
      <c r="D310" s="12"/>
      <c r="E310" s="12"/>
      <c r="F310" s="12"/>
      <c r="G310" s="13"/>
      <c r="H310" s="10"/>
      <c r="I310" s="110" t="str">
        <f t="shared" si="4"/>
        <v/>
      </c>
      <c r="J310" s="113"/>
    </row>
    <row r="311" spans="1:10" ht="14.1" customHeight="1" x14ac:dyDescent="0.25">
      <c r="A311" s="9"/>
      <c r="B311" s="10"/>
      <c r="C311" s="12"/>
      <c r="D311" s="12"/>
      <c r="E311" s="12"/>
      <c r="F311" s="12"/>
      <c r="G311" s="13"/>
      <c r="H311" s="10"/>
      <c r="I311" s="110" t="str">
        <f t="shared" si="4"/>
        <v/>
      </c>
      <c r="J311" s="113"/>
    </row>
    <row r="312" spans="1:10" ht="14.1" customHeight="1" x14ac:dyDescent="0.25">
      <c r="A312" s="9"/>
      <c r="B312" s="10"/>
      <c r="C312" s="12"/>
      <c r="D312" s="12"/>
      <c r="E312" s="12"/>
      <c r="F312" s="12"/>
      <c r="G312" s="13"/>
      <c r="H312" s="10"/>
      <c r="I312" s="110" t="str">
        <f t="shared" si="4"/>
        <v/>
      </c>
      <c r="J312" s="113"/>
    </row>
    <row r="313" spans="1:10" ht="14.1" customHeight="1" x14ac:dyDescent="0.25">
      <c r="A313" s="9"/>
      <c r="B313" s="10"/>
      <c r="C313" s="12"/>
      <c r="D313" s="12"/>
      <c r="E313" s="12"/>
      <c r="F313" s="12"/>
      <c r="G313" s="13"/>
      <c r="H313" s="10"/>
      <c r="I313" s="110" t="str">
        <f t="shared" si="4"/>
        <v/>
      </c>
      <c r="J313" s="113"/>
    </row>
    <row r="314" spans="1:10" ht="14.1" customHeight="1" x14ac:dyDescent="0.25">
      <c r="A314" s="9"/>
      <c r="B314" s="10"/>
      <c r="C314" s="12"/>
      <c r="D314" s="12"/>
      <c r="E314" s="12"/>
      <c r="F314" s="12"/>
      <c r="G314" s="13"/>
      <c r="H314" s="10"/>
      <c r="I314" s="110" t="str">
        <f t="shared" si="4"/>
        <v/>
      </c>
      <c r="J314" s="113"/>
    </row>
    <row r="315" spans="1:10" ht="14.1" customHeight="1" x14ac:dyDescent="0.25">
      <c r="A315" s="9"/>
      <c r="B315" s="10"/>
      <c r="C315" s="12"/>
      <c r="D315" s="12"/>
      <c r="E315" s="12"/>
      <c r="F315" s="12"/>
      <c r="G315" s="13"/>
      <c r="H315" s="10"/>
      <c r="I315" s="110" t="str">
        <f t="shared" si="4"/>
        <v/>
      </c>
      <c r="J315" s="113"/>
    </row>
    <row r="316" spans="1:10" ht="14.1" customHeight="1" x14ac:dyDescent="0.25">
      <c r="A316" s="9"/>
      <c r="B316" s="10"/>
      <c r="C316" s="12"/>
      <c r="D316" s="12"/>
      <c r="E316" s="12"/>
      <c r="F316" s="12"/>
      <c r="G316" s="13"/>
      <c r="H316" s="10"/>
      <c r="I316" s="110" t="str">
        <f t="shared" si="4"/>
        <v/>
      </c>
      <c r="J316" s="113"/>
    </row>
    <row r="317" spans="1:10" ht="14.1" customHeight="1" x14ac:dyDescent="0.25">
      <c r="A317" s="9"/>
      <c r="B317" s="10"/>
      <c r="C317" s="12"/>
      <c r="D317" s="12"/>
      <c r="E317" s="12"/>
      <c r="F317" s="12"/>
      <c r="G317" s="13"/>
      <c r="H317" s="10"/>
      <c r="I317" s="110" t="str">
        <f t="shared" si="4"/>
        <v/>
      </c>
      <c r="J317" s="113"/>
    </row>
    <row r="318" spans="1:10" ht="14.1" customHeight="1" x14ac:dyDescent="0.25">
      <c r="A318" s="9"/>
      <c r="B318" s="10"/>
      <c r="C318" s="12"/>
      <c r="D318" s="12"/>
      <c r="E318" s="12"/>
      <c r="F318" s="12"/>
      <c r="G318" s="13"/>
      <c r="H318" s="10"/>
      <c r="I318" s="110" t="str">
        <f t="shared" si="4"/>
        <v/>
      </c>
      <c r="J318" s="113"/>
    </row>
    <row r="319" spans="1:10" ht="14.1" customHeight="1" x14ac:dyDescent="0.25">
      <c r="A319" s="9"/>
      <c r="B319" s="10"/>
      <c r="C319" s="12"/>
      <c r="D319" s="12"/>
      <c r="E319" s="12"/>
      <c r="F319" s="12"/>
      <c r="G319" s="13"/>
      <c r="H319" s="10"/>
      <c r="I319" s="110" t="str">
        <f t="shared" si="4"/>
        <v/>
      </c>
      <c r="J319" s="113"/>
    </row>
    <row r="320" spans="1:10" ht="14.1" customHeight="1" x14ac:dyDescent="0.25">
      <c r="A320" s="9"/>
      <c r="B320" s="10"/>
      <c r="C320" s="12"/>
      <c r="D320" s="12"/>
      <c r="E320" s="12"/>
      <c r="F320" s="12"/>
      <c r="G320" s="13"/>
      <c r="H320" s="10"/>
      <c r="I320" s="110" t="str">
        <f t="shared" si="4"/>
        <v/>
      </c>
      <c r="J320" s="113"/>
    </row>
    <row r="321" spans="1:10" ht="14.1" customHeight="1" x14ac:dyDescent="0.25">
      <c r="A321" s="9"/>
      <c r="B321" s="10"/>
      <c r="C321" s="12"/>
      <c r="D321" s="12"/>
      <c r="E321" s="12"/>
      <c r="F321" s="12"/>
      <c r="G321" s="13"/>
      <c r="H321" s="10"/>
      <c r="I321" s="110" t="str">
        <f t="shared" si="4"/>
        <v/>
      </c>
      <c r="J321" s="113"/>
    </row>
    <row r="322" spans="1:10" ht="14.1" customHeight="1" x14ac:dyDescent="0.25">
      <c r="A322" s="9"/>
      <c r="B322" s="10"/>
      <c r="C322" s="12"/>
      <c r="D322" s="12"/>
      <c r="E322" s="12"/>
      <c r="F322" s="12"/>
      <c r="G322" s="13"/>
      <c r="H322" s="10"/>
      <c r="I322" s="110" t="str">
        <f t="shared" si="4"/>
        <v/>
      </c>
      <c r="J322" s="113"/>
    </row>
    <row r="323" spans="1:10" ht="14.1" customHeight="1" x14ac:dyDescent="0.25">
      <c r="A323" s="9"/>
      <c r="B323" s="10"/>
      <c r="C323" s="12"/>
      <c r="D323" s="12"/>
      <c r="E323" s="12"/>
      <c r="F323" s="12"/>
      <c r="G323" s="13"/>
      <c r="H323" s="10"/>
      <c r="I323" s="110" t="str">
        <f t="shared" si="4"/>
        <v/>
      </c>
      <c r="J323" s="113"/>
    </row>
    <row r="324" spans="1:10" ht="14.1" customHeight="1" x14ac:dyDescent="0.25">
      <c r="A324" s="9"/>
      <c r="B324" s="10"/>
      <c r="C324" s="12"/>
      <c r="D324" s="12"/>
      <c r="E324" s="12"/>
      <c r="F324" s="12"/>
      <c r="G324" s="13"/>
      <c r="H324" s="10"/>
      <c r="I324" s="110" t="str">
        <f t="shared" si="4"/>
        <v/>
      </c>
      <c r="J324" s="113"/>
    </row>
    <row r="325" spans="1:10" ht="14.1" customHeight="1" x14ac:dyDescent="0.25">
      <c r="A325" s="9"/>
      <c r="B325" s="10"/>
      <c r="C325" s="12"/>
      <c r="D325" s="12"/>
      <c r="E325" s="12"/>
      <c r="F325" s="12"/>
      <c r="G325" s="13"/>
      <c r="H325" s="10"/>
      <c r="I325" s="110" t="str">
        <f t="shared" si="4"/>
        <v/>
      </c>
      <c r="J325" s="113"/>
    </row>
    <row r="326" spans="1:10" ht="14.1" customHeight="1" x14ac:dyDescent="0.25">
      <c r="A326" s="9"/>
      <c r="B326" s="10"/>
      <c r="C326" s="12"/>
      <c r="D326" s="12"/>
      <c r="E326" s="12"/>
      <c r="F326" s="12"/>
      <c r="G326" s="13"/>
      <c r="H326" s="10"/>
      <c r="I326" s="110" t="str">
        <f t="shared" si="4"/>
        <v/>
      </c>
      <c r="J326" s="113"/>
    </row>
    <row r="327" spans="1:10" ht="14.1" customHeight="1" x14ac:dyDescent="0.25">
      <c r="A327" s="9"/>
      <c r="B327" s="10"/>
      <c r="C327" s="12"/>
      <c r="D327" s="12"/>
      <c r="E327" s="12"/>
      <c r="F327" s="12"/>
      <c r="G327" s="13"/>
      <c r="H327" s="10"/>
      <c r="I327" s="110" t="str">
        <f t="shared" si="4"/>
        <v/>
      </c>
      <c r="J327" s="113"/>
    </row>
    <row r="328" spans="1:10" ht="14.1" customHeight="1" x14ac:dyDescent="0.25">
      <c r="A328" s="9"/>
      <c r="B328" s="10"/>
      <c r="C328" s="12"/>
      <c r="D328" s="12"/>
      <c r="E328" s="12"/>
      <c r="F328" s="12"/>
      <c r="G328" s="13"/>
      <c r="H328" s="10"/>
      <c r="I328" s="110" t="str">
        <f t="shared" si="4"/>
        <v/>
      </c>
      <c r="J328" s="113"/>
    </row>
    <row r="329" spans="1:10" ht="14.1" customHeight="1" x14ac:dyDescent="0.25">
      <c r="A329" s="9"/>
      <c r="B329" s="10"/>
      <c r="C329" s="12"/>
      <c r="D329" s="12"/>
      <c r="E329" s="12"/>
      <c r="F329" s="12"/>
      <c r="G329" s="13"/>
      <c r="H329" s="10"/>
      <c r="I329" s="110" t="str">
        <f t="shared" si="4"/>
        <v/>
      </c>
      <c r="J329" s="113"/>
    </row>
    <row r="330" spans="1:10" ht="14.1" customHeight="1" x14ac:dyDescent="0.25">
      <c r="A330" s="9"/>
      <c r="B330" s="10"/>
      <c r="C330" s="12"/>
      <c r="D330" s="12"/>
      <c r="E330" s="12"/>
      <c r="F330" s="12"/>
      <c r="G330" s="13"/>
      <c r="H330" s="10"/>
      <c r="I330" s="110" t="str">
        <f t="shared" si="4"/>
        <v/>
      </c>
      <c r="J330" s="113"/>
    </row>
    <row r="331" spans="1:10" ht="14.1" customHeight="1" x14ac:dyDescent="0.25">
      <c r="A331" s="9"/>
      <c r="B331" s="10"/>
      <c r="C331" s="12"/>
      <c r="D331" s="12"/>
      <c r="E331" s="12"/>
      <c r="F331" s="12"/>
      <c r="G331" s="13"/>
      <c r="H331" s="10"/>
      <c r="I331" s="110" t="str">
        <f t="shared" si="4"/>
        <v/>
      </c>
      <c r="J331" s="113"/>
    </row>
    <row r="332" spans="1:10" ht="14.1" customHeight="1" x14ac:dyDescent="0.25">
      <c r="A332" s="9"/>
      <c r="B332" s="10"/>
      <c r="C332" s="12"/>
      <c r="D332" s="12"/>
      <c r="E332" s="12"/>
      <c r="F332" s="12"/>
      <c r="G332" s="13"/>
      <c r="H332" s="10"/>
      <c r="I332" s="110" t="str">
        <f t="shared" si="4"/>
        <v/>
      </c>
      <c r="J332" s="113"/>
    </row>
    <row r="333" spans="1:10" ht="14.1" customHeight="1" x14ac:dyDescent="0.25">
      <c r="A333" s="9"/>
      <c r="B333" s="10"/>
      <c r="C333" s="12"/>
      <c r="D333" s="12"/>
      <c r="E333" s="12"/>
      <c r="F333" s="12"/>
      <c r="G333" s="13"/>
      <c r="H333" s="10"/>
      <c r="I333" s="110" t="str">
        <f t="shared" si="4"/>
        <v/>
      </c>
      <c r="J333" s="113"/>
    </row>
    <row r="334" spans="1:10" ht="14.1" customHeight="1" x14ac:dyDescent="0.25">
      <c r="A334" s="9"/>
      <c r="B334" s="10"/>
      <c r="C334" s="12"/>
      <c r="D334" s="12"/>
      <c r="E334" s="12"/>
      <c r="F334" s="12"/>
      <c r="G334" s="13"/>
      <c r="H334" s="10"/>
      <c r="I334" s="110" t="str">
        <f t="shared" si="4"/>
        <v/>
      </c>
      <c r="J334" s="113"/>
    </row>
    <row r="335" spans="1:10" ht="14.1" customHeight="1" x14ac:dyDescent="0.25">
      <c r="A335" s="9"/>
      <c r="B335" s="10"/>
      <c r="C335" s="12"/>
      <c r="D335" s="12"/>
      <c r="E335" s="12"/>
      <c r="F335" s="12"/>
      <c r="G335" s="13"/>
      <c r="H335" s="10"/>
      <c r="I335" s="110" t="str">
        <f t="shared" si="4"/>
        <v/>
      </c>
      <c r="J335" s="113"/>
    </row>
    <row r="336" spans="1:10" ht="14.1" customHeight="1" x14ac:dyDescent="0.25">
      <c r="A336" s="9"/>
      <c r="B336" s="10"/>
      <c r="C336" s="12"/>
      <c r="D336" s="12"/>
      <c r="E336" s="12"/>
      <c r="F336" s="12"/>
      <c r="G336" s="13"/>
      <c r="H336" s="10"/>
      <c r="I336" s="110" t="str">
        <f t="shared" si="4"/>
        <v/>
      </c>
      <c r="J336" s="113"/>
    </row>
    <row r="337" spans="1:10" ht="14.1" customHeight="1" x14ac:dyDescent="0.25">
      <c r="A337" s="9"/>
      <c r="B337" s="10"/>
      <c r="C337" s="12"/>
      <c r="D337" s="12"/>
      <c r="E337" s="12"/>
      <c r="F337" s="12"/>
      <c r="G337" s="13"/>
      <c r="H337" s="10"/>
      <c r="I337" s="110" t="str">
        <f t="shared" si="4"/>
        <v/>
      </c>
      <c r="J337" s="113"/>
    </row>
    <row r="338" spans="1:10" ht="14.1" customHeight="1" x14ac:dyDescent="0.25">
      <c r="A338" s="9"/>
      <c r="B338" s="10"/>
      <c r="C338" s="12"/>
      <c r="D338" s="12"/>
      <c r="E338" s="12"/>
      <c r="F338" s="12"/>
      <c r="G338" s="13"/>
      <c r="H338" s="10"/>
      <c r="I338" s="110" t="str">
        <f t="shared" si="4"/>
        <v/>
      </c>
      <c r="J338" s="113"/>
    </row>
    <row r="339" spans="1:10" ht="14.1" customHeight="1" x14ac:dyDescent="0.25">
      <c r="A339" s="9"/>
      <c r="B339" s="10"/>
      <c r="C339" s="12"/>
      <c r="D339" s="12"/>
      <c r="E339" s="12"/>
      <c r="F339" s="12"/>
      <c r="G339" s="13"/>
      <c r="H339" s="10"/>
      <c r="I339" s="110" t="str">
        <f t="shared" si="4"/>
        <v/>
      </c>
      <c r="J339" s="113"/>
    </row>
    <row r="340" spans="1:10" ht="14.1" customHeight="1" x14ac:dyDescent="0.25">
      <c r="A340" s="9"/>
      <c r="B340" s="10"/>
      <c r="C340" s="12"/>
      <c r="D340" s="12"/>
      <c r="E340" s="12"/>
      <c r="F340" s="12"/>
      <c r="G340" s="13"/>
      <c r="H340" s="10"/>
      <c r="I340" s="110" t="str">
        <f t="shared" si="4"/>
        <v/>
      </c>
      <c r="J340" s="113"/>
    </row>
    <row r="341" spans="1:10" ht="14.1" customHeight="1" x14ac:dyDescent="0.25">
      <c r="A341" s="9"/>
      <c r="B341" s="10"/>
      <c r="C341" s="12"/>
      <c r="D341" s="12"/>
      <c r="E341" s="12"/>
      <c r="F341" s="12"/>
      <c r="G341" s="13"/>
      <c r="H341" s="10"/>
      <c r="I341" s="110" t="str">
        <f t="shared" si="4"/>
        <v/>
      </c>
      <c r="J341" s="113"/>
    </row>
    <row r="342" spans="1:10" ht="14.1" customHeight="1" x14ac:dyDescent="0.25">
      <c r="A342" s="9"/>
      <c r="B342" s="10"/>
      <c r="C342" s="12"/>
      <c r="D342" s="12"/>
      <c r="E342" s="12"/>
      <c r="F342" s="12"/>
      <c r="G342" s="13"/>
      <c r="H342" s="10"/>
      <c r="I342" s="110" t="str">
        <f t="shared" si="4"/>
        <v/>
      </c>
      <c r="J342" s="113"/>
    </row>
    <row r="343" spans="1:10" ht="14.1" customHeight="1" x14ac:dyDescent="0.25">
      <c r="A343" s="9"/>
      <c r="B343" s="10"/>
      <c r="C343" s="12"/>
      <c r="D343" s="12"/>
      <c r="E343" s="12"/>
      <c r="F343" s="12"/>
      <c r="G343" s="13"/>
      <c r="H343" s="10"/>
      <c r="I343" s="110" t="str">
        <f t="shared" si="4"/>
        <v/>
      </c>
      <c r="J343" s="113"/>
    </row>
    <row r="344" spans="1:10" ht="14.1" customHeight="1" x14ac:dyDescent="0.25">
      <c r="A344" s="9"/>
      <c r="B344" s="10"/>
      <c r="C344" s="12"/>
      <c r="D344" s="12"/>
      <c r="E344" s="12"/>
      <c r="F344" s="12"/>
      <c r="G344" s="13"/>
      <c r="H344" s="10"/>
      <c r="I344" s="110" t="str">
        <f t="shared" si="4"/>
        <v/>
      </c>
      <c r="J344" s="113"/>
    </row>
    <row r="345" spans="1:10" ht="14.1" customHeight="1" x14ac:dyDescent="0.25">
      <c r="A345" s="9"/>
      <c r="B345" s="10"/>
      <c r="C345" s="12"/>
      <c r="D345" s="12"/>
      <c r="E345" s="12"/>
      <c r="F345" s="12"/>
      <c r="G345" s="13"/>
      <c r="H345" s="10"/>
      <c r="I345" s="110" t="str">
        <f t="shared" si="4"/>
        <v/>
      </c>
      <c r="J345" s="113"/>
    </row>
    <row r="346" spans="1:10" ht="14.1" customHeight="1" x14ac:dyDescent="0.25">
      <c r="A346" s="9"/>
      <c r="B346" s="10"/>
      <c r="C346" s="12"/>
      <c r="D346" s="12"/>
      <c r="E346" s="12"/>
      <c r="F346" s="12"/>
      <c r="G346" s="13"/>
      <c r="H346" s="10"/>
      <c r="I346" s="110" t="str">
        <f t="shared" si="4"/>
        <v/>
      </c>
      <c r="J346" s="113"/>
    </row>
    <row r="347" spans="1:10" ht="14.1" customHeight="1" x14ac:dyDescent="0.25">
      <c r="A347" s="9"/>
      <c r="B347" s="10"/>
      <c r="C347" s="12"/>
      <c r="D347" s="12"/>
      <c r="E347" s="12"/>
      <c r="F347" s="12"/>
      <c r="G347" s="13"/>
      <c r="H347" s="10"/>
      <c r="I347" s="110" t="str">
        <f t="shared" si="4"/>
        <v/>
      </c>
      <c r="J347" s="113"/>
    </row>
    <row r="348" spans="1:10" ht="14.1" customHeight="1" x14ac:dyDescent="0.25">
      <c r="A348" s="9"/>
      <c r="B348" s="10"/>
      <c r="C348" s="12"/>
      <c r="D348" s="12"/>
      <c r="E348" s="12"/>
      <c r="F348" s="12"/>
      <c r="G348" s="13"/>
      <c r="H348" s="10"/>
      <c r="I348" s="110" t="str">
        <f t="shared" si="4"/>
        <v/>
      </c>
      <c r="J348" s="113"/>
    </row>
    <row r="349" spans="1:10" ht="14.1" customHeight="1" x14ac:dyDescent="0.25">
      <c r="A349" s="9"/>
      <c r="B349" s="10"/>
      <c r="C349" s="12"/>
      <c r="D349" s="12"/>
      <c r="E349" s="12"/>
      <c r="F349" s="12"/>
      <c r="G349" s="13"/>
      <c r="H349" s="10"/>
      <c r="I349" s="110" t="str">
        <f t="shared" si="4"/>
        <v/>
      </c>
      <c r="J349" s="113"/>
    </row>
    <row r="350" spans="1:10" ht="14.1" customHeight="1" x14ac:dyDescent="0.25">
      <c r="A350" s="9"/>
      <c r="B350" s="10"/>
      <c r="C350" s="12"/>
      <c r="D350" s="12"/>
      <c r="E350" s="12"/>
      <c r="F350" s="12"/>
      <c r="G350" s="13"/>
      <c r="H350" s="10"/>
      <c r="I350" s="110" t="str">
        <f t="shared" si="4"/>
        <v/>
      </c>
      <c r="J350" s="113"/>
    </row>
    <row r="351" spans="1:10" ht="14.1" customHeight="1" x14ac:dyDescent="0.25">
      <c r="A351" s="9"/>
      <c r="B351" s="10"/>
      <c r="C351" s="12"/>
      <c r="D351" s="12"/>
      <c r="E351" s="12"/>
      <c r="F351" s="12"/>
      <c r="G351" s="13"/>
      <c r="H351" s="10"/>
      <c r="I351" s="110" t="str">
        <f t="shared" si="4"/>
        <v/>
      </c>
      <c r="J351" s="113"/>
    </row>
    <row r="352" spans="1:10" ht="14.1" customHeight="1" x14ac:dyDescent="0.25">
      <c r="A352" s="9"/>
      <c r="B352" s="10"/>
      <c r="C352" s="12"/>
      <c r="D352" s="12"/>
      <c r="E352" s="12"/>
      <c r="F352" s="12"/>
      <c r="G352" s="13"/>
      <c r="H352" s="10"/>
      <c r="I352" s="110" t="str">
        <f t="shared" si="4"/>
        <v/>
      </c>
      <c r="J352" s="113"/>
    </row>
    <row r="353" spans="1:10" ht="14.1" customHeight="1" x14ac:dyDescent="0.25">
      <c r="A353" s="9"/>
      <c r="B353" s="10"/>
      <c r="C353" s="12"/>
      <c r="D353" s="12"/>
      <c r="E353" s="12"/>
      <c r="F353" s="12"/>
      <c r="G353" s="13"/>
      <c r="H353" s="10"/>
      <c r="I353" s="110" t="str">
        <f t="shared" si="4"/>
        <v/>
      </c>
      <c r="J353" s="113"/>
    </row>
    <row r="354" spans="1:10" ht="14.1" customHeight="1" x14ac:dyDescent="0.25">
      <c r="A354" s="9"/>
      <c r="B354" s="10"/>
      <c r="C354" s="12"/>
      <c r="D354" s="12"/>
      <c r="E354" s="12"/>
      <c r="F354" s="12"/>
      <c r="G354" s="13"/>
      <c r="H354" s="10"/>
      <c r="I354" s="110" t="str">
        <f t="shared" si="4"/>
        <v/>
      </c>
      <c r="J354" s="113"/>
    </row>
    <row r="355" spans="1:10" ht="14.1" customHeight="1" x14ac:dyDescent="0.25">
      <c r="A355" s="9"/>
      <c r="B355" s="10"/>
      <c r="C355" s="12"/>
      <c r="D355" s="12"/>
      <c r="E355" s="12"/>
      <c r="F355" s="12"/>
      <c r="G355" s="13"/>
      <c r="H355" s="10"/>
      <c r="I355" s="110" t="str">
        <f t="shared" si="4"/>
        <v/>
      </c>
      <c r="J355" s="113"/>
    </row>
    <row r="356" spans="1:10" ht="14.1" customHeight="1" x14ac:dyDescent="0.25">
      <c r="A356" s="9"/>
      <c r="B356" s="10"/>
      <c r="C356" s="12"/>
      <c r="D356" s="12"/>
      <c r="E356" s="12"/>
      <c r="F356" s="12"/>
      <c r="G356" s="13"/>
      <c r="H356" s="10"/>
      <c r="I356" s="110" t="str">
        <f t="shared" si="4"/>
        <v/>
      </c>
      <c r="J356" s="113"/>
    </row>
    <row r="357" spans="1:10" ht="14.1" customHeight="1" x14ac:dyDescent="0.25">
      <c r="A357" s="9"/>
      <c r="B357" s="10"/>
      <c r="C357" s="12"/>
      <c r="D357" s="12"/>
      <c r="E357" s="12"/>
      <c r="F357" s="12"/>
      <c r="G357" s="13"/>
      <c r="H357" s="10"/>
      <c r="I357" s="110" t="str">
        <f t="shared" si="4"/>
        <v/>
      </c>
      <c r="J357" s="113"/>
    </row>
    <row r="358" spans="1:10" ht="14.1" customHeight="1" x14ac:dyDescent="0.25">
      <c r="A358" s="9"/>
      <c r="B358" s="10"/>
      <c r="C358" s="12"/>
      <c r="D358" s="12"/>
      <c r="E358" s="12"/>
      <c r="F358" s="12"/>
      <c r="G358" s="13"/>
      <c r="H358" s="10"/>
      <c r="I358" s="110" t="str">
        <f t="shared" si="4"/>
        <v/>
      </c>
      <c r="J358" s="113"/>
    </row>
    <row r="359" spans="1:10" ht="14.1" customHeight="1" x14ac:dyDescent="0.25">
      <c r="A359" s="9"/>
      <c r="B359" s="10"/>
      <c r="C359" s="12"/>
      <c r="D359" s="12"/>
      <c r="E359" s="12"/>
      <c r="F359" s="12"/>
      <c r="G359" s="13"/>
      <c r="H359" s="10"/>
      <c r="I359" s="110" t="str">
        <f t="shared" si="4"/>
        <v/>
      </c>
      <c r="J359" s="113"/>
    </row>
    <row r="360" spans="1:10" ht="14.1" customHeight="1" x14ac:dyDescent="0.25">
      <c r="A360" s="9"/>
      <c r="B360" s="10"/>
      <c r="C360" s="12"/>
      <c r="D360" s="12"/>
      <c r="E360" s="12"/>
      <c r="F360" s="12"/>
      <c r="G360" s="13"/>
      <c r="H360" s="10"/>
      <c r="I360" s="110" t="str">
        <f t="shared" si="4"/>
        <v/>
      </c>
      <c r="J360" s="113"/>
    </row>
    <row r="361" spans="1:10" ht="14.1" customHeight="1" x14ac:dyDescent="0.25">
      <c r="A361" s="9"/>
      <c r="B361" s="10"/>
      <c r="C361" s="12"/>
      <c r="D361" s="12"/>
      <c r="E361" s="12"/>
      <c r="F361" s="12"/>
      <c r="G361" s="13"/>
      <c r="H361" s="10"/>
      <c r="I361" s="110" t="str">
        <f t="shared" si="4"/>
        <v/>
      </c>
      <c r="J361" s="113"/>
    </row>
    <row r="362" spans="1:10" ht="14.1" customHeight="1" x14ac:dyDescent="0.25">
      <c r="A362" s="9"/>
      <c r="B362" s="10"/>
      <c r="C362" s="12"/>
      <c r="D362" s="12"/>
      <c r="E362" s="12"/>
      <c r="F362" s="12"/>
      <c r="G362" s="13"/>
      <c r="H362" s="10"/>
      <c r="I362" s="110" t="str">
        <f t="shared" si="4"/>
        <v/>
      </c>
      <c r="J362" s="113"/>
    </row>
    <row r="363" spans="1:10" ht="14.1" customHeight="1" x14ac:dyDescent="0.25">
      <c r="A363" s="9"/>
      <c r="B363" s="10"/>
      <c r="C363" s="12"/>
      <c r="D363" s="12"/>
      <c r="E363" s="12"/>
      <c r="F363" s="12"/>
      <c r="G363" s="13"/>
      <c r="H363" s="10"/>
      <c r="I363" s="110" t="str">
        <f t="shared" ref="I363:I426" si="5">IF(G363="","",I362+G363)</f>
        <v/>
      </c>
      <c r="J363" s="113"/>
    </row>
    <row r="364" spans="1:10" ht="14.1" customHeight="1" x14ac:dyDescent="0.25">
      <c r="A364" s="9"/>
      <c r="B364" s="10"/>
      <c r="C364" s="12"/>
      <c r="D364" s="12"/>
      <c r="E364" s="12"/>
      <c r="F364" s="12"/>
      <c r="G364" s="13"/>
      <c r="H364" s="10"/>
      <c r="I364" s="110" t="str">
        <f t="shared" si="5"/>
        <v/>
      </c>
      <c r="J364" s="113"/>
    </row>
    <row r="365" spans="1:10" ht="14.1" customHeight="1" x14ac:dyDescent="0.25">
      <c r="A365" s="9"/>
      <c r="B365" s="10"/>
      <c r="C365" s="12"/>
      <c r="D365" s="12"/>
      <c r="E365" s="12"/>
      <c r="F365" s="12"/>
      <c r="G365" s="13"/>
      <c r="H365" s="10"/>
      <c r="I365" s="110" t="str">
        <f t="shared" si="5"/>
        <v/>
      </c>
      <c r="J365" s="113"/>
    </row>
    <row r="366" spans="1:10" ht="14.1" customHeight="1" x14ac:dyDescent="0.25">
      <c r="A366" s="9"/>
      <c r="B366" s="10"/>
      <c r="C366" s="12"/>
      <c r="D366" s="12"/>
      <c r="E366" s="12"/>
      <c r="F366" s="12"/>
      <c r="G366" s="13"/>
      <c r="H366" s="10"/>
      <c r="I366" s="110" t="str">
        <f t="shared" si="5"/>
        <v/>
      </c>
      <c r="J366" s="113"/>
    </row>
    <row r="367" spans="1:10" ht="14.1" customHeight="1" x14ac:dyDescent="0.25">
      <c r="A367" s="9"/>
      <c r="B367" s="10"/>
      <c r="C367" s="12"/>
      <c r="D367" s="12"/>
      <c r="E367" s="12"/>
      <c r="F367" s="12"/>
      <c r="G367" s="13"/>
      <c r="H367" s="10"/>
      <c r="I367" s="110" t="str">
        <f t="shared" si="5"/>
        <v/>
      </c>
      <c r="J367" s="113"/>
    </row>
    <row r="368" spans="1:10" ht="14.1" customHeight="1" x14ac:dyDescent="0.25">
      <c r="A368" s="9"/>
      <c r="B368" s="10"/>
      <c r="C368" s="12"/>
      <c r="D368" s="12"/>
      <c r="E368" s="12"/>
      <c r="F368" s="12"/>
      <c r="G368" s="13"/>
      <c r="H368" s="10"/>
      <c r="I368" s="110" t="str">
        <f t="shared" si="5"/>
        <v/>
      </c>
      <c r="J368" s="113"/>
    </row>
    <row r="369" spans="1:10" ht="14.1" customHeight="1" x14ac:dyDescent="0.25">
      <c r="A369" s="9"/>
      <c r="B369" s="10"/>
      <c r="C369" s="12"/>
      <c r="D369" s="12"/>
      <c r="E369" s="12"/>
      <c r="F369" s="12"/>
      <c r="G369" s="13"/>
      <c r="H369" s="10"/>
      <c r="I369" s="110" t="str">
        <f t="shared" si="5"/>
        <v/>
      </c>
      <c r="J369" s="113"/>
    </row>
    <row r="370" spans="1:10" ht="14.1" customHeight="1" x14ac:dyDescent="0.25">
      <c r="A370" s="9"/>
      <c r="B370" s="10"/>
      <c r="C370" s="12"/>
      <c r="D370" s="12"/>
      <c r="E370" s="12"/>
      <c r="F370" s="12"/>
      <c r="G370" s="13"/>
      <c r="H370" s="10"/>
      <c r="I370" s="110" t="str">
        <f t="shared" si="5"/>
        <v/>
      </c>
      <c r="J370" s="113"/>
    </row>
    <row r="371" spans="1:10" ht="14.1" customHeight="1" x14ac:dyDescent="0.25">
      <c r="A371" s="9"/>
      <c r="B371" s="10"/>
      <c r="C371" s="12"/>
      <c r="D371" s="12"/>
      <c r="E371" s="12"/>
      <c r="F371" s="12"/>
      <c r="G371" s="13"/>
      <c r="H371" s="10"/>
      <c r="I371" s="110" t="str">
        <f t="shared" si="5"/>
        <v/>
      </c>
      <c r="J371" s="113"/>
    </row>
    <row r="372" spans="1:10" ht="14.1" customHeight="1" x14ac:dyDescent="0.25">
      <c r="A372" s="9"/>
      <c r="B372" s="10"/>
      <c r="C372" s="12"/>
      <c r="D372" s="12"/>
      <c r="E372" s="12"/>
      <c r="F372" s="12"/>
      <c r="G372" s="13"/>
      <c r="H372" s="10"/>
      <c r="I372" s="110" t="str">
        <f t="shared" si="5"/>
        <v/>
      </c>
      <c r="J372" s="113"/>
    </row>
    <row r="373" spans="1:10" ht="14.1" customHeight="1" x14ac:dyDescent="0.25">
      <c r="A373" s="9"/>
      <c r="B373" s="10"/>
      <c r="C373" s="12"/>
      <c r="D373" s="12"/>
      <c r="E373" s="12"/>
      <c r="F373" s="12"/>
      <c r="G373" s="13"/>
      <c r="H373" s="10"/>
      <c r="I373" s="110" t="str">
        <f t="shared" si="5"/>
        <v/>
      </c>
      <c r="J373" s="113"/>
    </row>
    <row r="374" spans="1:10" ht="14.1" customHeight="1" x14ac:dyDescent="0.25">
      <c r="A374" s="9"/>
      <c r="B374" s="10"/>
      <c r="C374" s="12"/>
      <c r="D374" s="12"/>
      <c r="E374" s="12"/>
      <c r="F374" s="12"/>
      <c r="G374" s="13"/>
      <c r="H374" s="10"/>
      <c r="I374" s="110" t="str">
        <f t="shared" si="5"/>
        <v/>
      </c>
      <c r="J374" s="113"/>
    </row>
    <row r="375" spans="1:10" ht="14.1" customHeight="1" x14ac:dyDescent="0.25">
      <c r="A375" s="9"/>
      <c r="B375" s="10"/>
      <c r="C375" s="12"/>
      <c r="D375" s="12"/>
      <c r="E375" s="12"/>
      <c r="F375" s="12"/>
      <c r="G375" s="13"/>
      <c r="H375" s="10"/>
      <c r="I375" s="110" t="str">
        <f t="shared" si="5"/>
        <v/>
      </c>
      <c r="J375" s="113"/>
    </row>
    <row r="376" spans="1:10" ht="14.1" customHeight="1" x14ac:dyDescent="0.25">
      <c r="A376" s="9"/>
      <c r="B376" s="10"/>
      <c r="C376" s="12"/>
      <c r="D376" s="12"/>
      <c r="E376" s="12"/>
      <c r="F376" s="12"/>
      <c r="G376" s="13"/>
      <c r="H376" s="10"/>
      <c r="I376" s="110" t="str">
        <f t="shared" si="5"/>
        <v/>
      </c>
      <c r="J376" s="113"/>
    </row>
    <row r="377" spans="1:10" ht="14.1" customHeight="1" x14ac:dyDescent="0.25">
      <c r="A377" s="9"/>
      <c r="B377" s="10"/>
      <c r="C377" s="12"/>
      <c r="D377" s="12"/>
      <c r="E377" s="12"/>
      <c r="F377" s="12"/>
      <c r="G377" s="13"/>
      <c r="H377" s="10"/>
      <c r="I377" s="110" t="str">
        <f t="shared" si="5"/>
        <v/>
      </c>
      <c r="J377" s="113"/>
    </row>
    <row r="378" spans="1:10" ht="14.1" customHeight="1" x14ac:dyDescent="0.25">
      <c r="A378" s="9"/>
      <c r="B378" s="10"/>
      <c r="C378" s="12"/>
      <c r="D378" s="12"/>
      <c r="E378" s="12"/>
      <c r="F378" s="12"/>
      <c r="G378" s="13"/>
      <c r="H378" s="10"/>
      <c r="I378" s="110" t="str">
        <f t="shared" si="5"/>
        <v/>
      </c>
      <c r="J378" s="113"/>
    </row>
    <row r="379" spans="1:10" ht="14.1" customHeight="1" x14ac:dyDescent="0.25">
      <c r="A379" s="9"/>
      <c r="B379" s="10"/>
      <c r="C379" s="12"/>
      <c r="D379" s="12"/>
      <c r="E379" s="12"/>
      <c r="F379" s="12"/>
      <c r="G379" s="13"/>
      <c r="H379" s="10"/>
      <c r="I379" s="110" t="str">
        <f t="shared" si="5"/>
        <v/>
      </c>
      <c r="J379" s="113"/>
    </row>
    <row r="380" spans="1:10" ht="14.1" customHeight="1" x14ac:dyDescent="0.25">
      <c r="A380" s="9"/>
      <c r="B380" s="10"/>
      <c r="C380" s="12"/>
      <c r="D380" s="12"/>
      <c r="E380" s="12"/>
      <c r="F380" s="12"/>
      <c r="G380" s="13"/>
      <c r="H380" s="10"/>
      <c r="I380" s="110" t="str">
        <f t="shared" si="5"/>
        <v/>
      </c>
      <c r="J380" s="113"/>
    </row>
    <row r="381" spans="1:10" ht="14.1" customHeight="1" x14ac:dyDescent="0.25">
      <c r="A381" s="9"/>
      <c r="B381" s="10"/>
      <c r="C381" s="12"/>
      <c r="D381" s="12"/>
      <c r="E381" s="12"/>
      <c r="F381" s="12"/>
      <c r="G381" s="13"/>
      <c r="H381" s="10"/>
      <c r="I381" s="110" t="str">
        <f t="shared" si="5"/>
        <v/>
      </c>
      <c r="J381" s="113"/>
    </row>
    <row r="382" spans="1:10" ht="14.1" customHeight="1" x14ac:dyDescent="0.25">
      <c r="A382" s="9"/>
      <c r="B382" s="10"/>
      <c r="C382" s="12"/>
      <c r="D382" s="12"/>
      <c r="E382" s="12"/>
      <c r="F382" s="12"/>
      <c r="G382" s="13"/>
      <c r="H382" s="10"/>
      <c r="I382" s="110" t="str">
        <f t="shared" si="5"/>
        <v/>
      </c>
      <c r="J382" s="113"/>
    </row>
    <row r="383" spans="1:10" ht="14.1" customHeight="1" x14ac:dyDescent="0.25">
      <c r="A383" s="9"/>
      <c r="B383" s="10"/>
      <c r="C383" s="12"/>
      <c r="D383" s="12"/>
      <c r="E383" s="12"/>
      <c r="F383" s="12"/>
      <c r="G383" s="13"/>
      <c r="H383" s="10"/>
      <c r="I383" s="110" t="str">
        <f t="shared" si="5"/>
        <v/>
      </c>
      <c r="J383" s="113"/>
    </row>
    <row r="384" spans="1:10" ht="14.1" customHeight="1" x14ac:dyDescent="0.25">
      <c r="A384" s="9"/>
      <c r="B384" s="10"/>
      <c r="C384" s="12"/>
      <c r="D384" s="12"/>
      <c r="E384" s="12"/>
      <c r="F384" s="12"/>
      <c r="G384" s="13"/>
      <c r="H384" s="10"/>
      <c r="I384" s="110" t="str">
        <f t="shared" si="5"/>
        <v/>
      </c>
      <c r="J384" s="113"/>
    </row>
    <row r="385" spans="1:10" ht="14.1" customHeight="1" x14ac:dyDescent="0.25">
      <c r="A385" s="9"/>
      <c r="B385" s="10"/>
      <c r="C385" s="12"/>
      <c r="D385" s="12"/>
      <c r="E385" s="12"/>
      <c r="F385" s="12"/>
      <c r="G385" s="13"/>
      <c r="H385" s="10"/>
      <c r="I385" s="110" t="str">
        <f t="shared" si="5"/>
        <v/>
      </c>
      <c r="J385" s="113"/>
    </row>
    <row r="386" spans="1:10" ht="14.1" customHeight="1" x14ac:dyDescent="0.25">
      <c r="A386" s="9"/>
      <c r="B386" s="10"/>
      <c r="C386" s="12"/>
      <c r="D386" s="12"/>
      <c r="E386" s="12"/>
      <c r="F386" s="12"/>
      <c r="G386" s="13"/>
      <c r="H386" s="10"/>
      <c r="I386" s="110" t="str">
        <f t="shared" si="5"/>
        <v/>
      </c>
      <c r="J386" s="113"/>
    </row>
    <row r="387" spans="1:10" ht="14.1" customHeight="1" x14ac:dyDescent="0.25">
      <c r="A387" s="9"/>
      <c r="B387" s="10"/>
      <c r="C387" s="12"/>
      <c r="D387" s="12"/>
      <c r="E387" s="12"/>
      <c r="F387" s="12"/>
      <c r="G387" s="13"/>
      <c r="H387" s="10"/>
      <c r="I387" s="110" t="str">
        <f t="shared" si="5"/>
        <v/>
      </c>
      <c r="J387" s="113"/>
    </row>
    <row r="388" spans="1:10" ht="14.1" customHeight="1" x14ac:dyDescent="0.25">
      <c r="A388" s="9"/>
      <c r="B388" s="10"/>
      <c r="C388" s="12"/>
      <c r="D388" s="12"/>
      <c r="E388" s="12"/>
      <c r="F388" s="12"/>
      <c r="G388" s="13"/>
      <c r="H388" s="10"/>
      <c r="I388" s="110" t="str">
        <f t="shared" si="5"/>
        <v/>
      </c>
      <c r="J388" s="113"/>
    </row>
    <row r="389" spans="1:10" ht="14.1" customHeight="1" x14ac:dyDescent="0.25">
      <c r="A389" s="9"/>
      <c r="B389" s="10"/>
      <c r="C389" s="12"/>
      <c r="D389" s="12"/>
      <c r="E389" s="12"/>
      <c r="F389" s="12"/>
      <c r="G389" s="13"/>
      <c r="H389" s="10"/>
      <c r="I389" s="110" t="str">
        <f t="shared" si="5"/>
        <v/>
      </c>
      <c r="J389" s="113"/>
    </row>
    <row r="390" spans="1:10" ht="14.1" customHeight="1" x14ac:dyDescent="0.25">
      <c r="A390" s="9"/>
      <c r="B390" s="10"/>
      <c r="C390" s="12"/>
      <c r="D390" s="12"/>
      <c r="E390" s="12"/>
      <c r="F390" s="12"/>
      <c r="G390" s="13"/>
      <c r="H390" s="10"/>
      <c r="I390" s="110" t="str">
        <f t="shared" si="5"/>
        <v/>
      </c>
      <c r="J390" s="113"/>
    </row>
    <row r="391" spans="1:10" ht="14.1" customHeight="1" x14ac:dyDescent="0.25">
      <c r="A391" s="9"/>
      <c r="B391" s="10"/>
      <c r="C391" s="12"/>
      <c r="D391" s="12"/>
      <c r="E391" s="12"/>
      <c r="F391" s="12"/>
      <c r="G391" s="13"/>
      <c r="H391" s="10"/>
      <c r="I391" s="110" t="str">
        <f t="shared" si="5"/>
        <v/>
      </c>
      <c r="J391" s="113"/>
    </row>
    <row r="392" spans="1:10" ht="14.1" customHeight="1" x14ac:dyDescent="0.25">
      <c r="A392" s="9"/>
      <c r="B392" s="10"/>
      <c r="C392" s="12"/>
      <c r="D392" s="12"/>
      <c r="E392" s="12"/>
      <c r="F392" s="12"/>
      <c r="G392" s="13"/>
      <c r="H392" s="10"/>
      <c r="I392" s="110" t="str">
        <f t="shared" si="5"/>
        <v/>
      </c>
      <c r="J392" s="113"/>
    </row>
    <row r="393" spans="1:10" ht="14.1" customHeight="1" x14ac:dyDescent="0.25">
      <c r="A393" s="9"/>
      <c r="B393" s="10"/>
      <c r="C393" s="12"/>
      <c r="D393" s="12"/>
      <c r="E393" s="12"/>
      <c r="F393" s="12"/>
      <c r="G393" s="13"/>
      <c r="H393" s="10"/>
      <c r="I393" s="110" t="str">
        <f t="shared" si="5"/>
        <v/>
      </c>
      <c r="J393" s="113"/>
    </row>
    <row r="394" spans="1:10" ht="14.1" customHeight="1" x14ac:dyDescent="0.25">
      <c r="A394" s="9"/>
      <c r="B394" s="10"/>
      <c r="C394" s="12"/>
      <c r="D394" s="12"/>
      <c r="E394" s="12"/>
      <c r="F394" s="12"/>
      <c r="G394" s="13"/>
      <c r="H394" s="10"/>
      <c r="I394" s="110" t="str">
        <f t="shared" si="5"/>
        <v/>
      </c>
      <c r="J394" s="113"/>
    </row>
    <row r="395" spans="1:10" ht="14.1" customHeight="1" x14ac:dyDescent="0.25">
      <c r="A395" s="9"/>
      <c r="B395" s="10"/>
      <c r="C395" s="12"/>
      <c r="D395" s="12"/>
      <c r="E395" s="12"/>
      <c r="F395" s="12"/>
      <c r="G395" s="13"/>
      <c r="H395" s="10"/>
      <c r="I395" s="110" t="str">
        <f t="shared" si="5"/>
        <v/>
      </c>
      <c r="J395" s="113"/>
    </row>
    <row r="396" spans="1:10" ht="14.1" customHeight="1" x14ac:dyDescent="0.25">
      <c r="A396" s="9"/>
      <c r="B396" s="10"/>
      <c r="C396" s="12"/>
      <c r="D396" s="12"/>
      <c r="E396" s="12"/>
      <c r="F396" s="12"/>
      <c r="G396" s="13"/>
      <c r="H396" s="10"/>
      <c r="I396" s="110" t="str">
        <f t="shared" si="5"/>
        <v/>
      </c>
      <c r="J396" s="113"/>
    </row>
    <row r="397" spans="1:10" ht="14.1" customHeight="1" x14ac:dyDescent="0.25">
      <c r="A397" s="9"/>
      <c r="B397" s="10"/>
      <c r="C397" s="12"/>
      <c r="D397" s="12"/>
      <c r="E397" s="12"/>
      <c r="F397" s="12"/>
      <c r="G397" s="13"/>
      <c r="H397" s="10"/>
      <c r="I397" s="110" t="str">
        <f t="shared" si="5"/>
        <v/>
      </c>
      <c r="J397" s="113"/>
    </row>
    <row r="398" spans="1:10" ht="14.1" customHeight="1" x14ac:dyDescent="0.25">
      <c r="A398" s="9"/>
      <c r="B398" s="10"/>
      <c r="C398" s="12"/>
      <c r="D398" s="12"/>
      <c r="E398" s="12"/>
      <c r="F398" s="12"/>
      <c r="G398" s="13"/>
      <c r="H398" s="10"/>
      <c r="I398" s="110" t="str">
        <f t="shared" si="5"/>
        <v/>
      </c>
      <c r="J398" s="113"/>
    </row>
    <row r="399" spans="1:10" ht="14.1" customHeight="1" x14ac:dyDescent="0.25">
      <c r="A399" s="9"/>
      <c r="B399" s="10"/>
      <c r="C399" s="12"/>
      <c r="D399" s="12"/>
      <c r="E399" s="12"/>
      <c r="F399" s="12"/>
      <c r="G399" s="13"/>
      <c r="H399" s="10"/>
      <c r="I399" s="110" t="str">
        <f t="shared" si="5"/>
        <v/>
      </c>
      <c r="J399" s="113"/>
    </row>
    <row r="400" spans="1:10" ht="14.1" customHeight="1" x14ac:dyDescent="0.25">
      <c r="A400" s="9"/>
      <c r="B400" s="10"/>
      <c r="C400" s="12"/>
      <c r="D400" s="12"/>
      <c r="E400" s="12"/>
      <c r="F400" s="12"/>
      <c r="G400" s="13"/>
      <c r="H400" s="10"/>
      <c r="I400" s="110" t="str">
        <f t="shared" si="5"/>
        <v/>
      </c>
      <c r="J400" s="113"/>
    </row>
    <row r="401" spans="1:10" ht="14.1" customHeight="1" x14ac:dyDescent="0.25">
      <c r="A401" s="9"/>
      <c r="B401" s="10"/>
      <c r="C401" s="12"/>
      <c r="D401" s="12"/>
      <c r="E401" s="12"/>
      <c r="F401" s="12"/>
      <c r="G401" s="13"/>
      <c r="H401" s="10"/>
      <c r="I401" s="110" t="str">
        <f t="shared" si="5"/>
        <v/>
      </c>
      <c r="J401" s="113"/>
    </row>
    <row r="402" spans="1:10" ht="14.1" customHeight="1" x14ac:dyDescent="0.25">
      <c r="A402" s="9"/>
      <c r="B402" s="10"/>
      <c r="C402" s="12"/>
      <c r="D402" s="12"/>
      <c r="E402" s="12"/>
      <c r="F402" s="12"/>
      <c r="G402" s="13"/>
      <c r="H402" s="10"/>
      <c r="I402" s="110" t="str">
        <f t="shared" si="5"/>
        <v/>
      </c>
      <c r="J402" s="113"/>
    </row>
    <row r="403" spans="1:10" ht="14.1" customHeight="1" x14ac:dyDescent="0.25">
      <c r="A403" s="9"/>
      <c r="B403" s="10"/>
      <c r="C403" s="12"/>
      <c r="D403" s="12"/>
      <c r="E403" s="12"/>
      <c r="F403" s="12"/>
      <c r="G403" s="13"/>
      <c r="H403" s="10"/>
      <c r="I403" s="110" t="str">
        <f t="shared" si="5"/>
        <v/>
      </c>
      <c r="J403" s="113"/>
    </row>
    <row r="404" spans="1:10" ht="14.1" customHeight="1" x14ac:dyDescent="0.25">
      <c r="A404" s="9"/>
      <c r="B404" s="10"/>
      <c r="C404" s="12"/>
      <c r="D404" s="12"/>
      <c r="E404" s="12"/>
      <c r="F404" s="12"/>
      <c r="G404" s="13"/>
      <c r="H404" s="10"/>
      <c r="I404" s="110" t="str">
        <f t="shared" si="5"/>
        <v/>
      </c>
      <c r="J404" s="113"/>
    </row>
    <row r="405" spans="1:10" ht="14.1" customHeight="1" x14ac:dyDescent="0.25">
      <c r="A405" s="9"/>
      <c r="B405" s="10"/>
      <c r="C405" s="12"/>
      <c r="D405" s="12"/>
      <c r="E405" s="12"/>
      <c r="F405" s="12"/>
      <c r="G405" s="13"/>
      <c r="H405" s="10"/>
      <c r="I405" s="110" t="str">
        <f t="shared" si="5"/>
        <v/>
      </c>
      <c r="J405" s="113"/>
    </row>
    <row r="406" spans="1:10" ht="14.1" customHeight="1" x14ac:dyDescent="0.25">
      <c r="A406" s="9"/>
      <c r="B406" s="10"/>
      <c r="C406" s="12"/>
      <c r="D406" s="12"/>
      <c r="E406" s="12"/>
      <c r="F406" s="12"/>
      <c r="G406" s="13"/>
      <c r="H406" s="10"/>
      <c r="I406" s="110" t="str">
        <f t="shared" si="5"/>
        <v/>
      </c>
      <c r="J406" s="113"/>
    </row>
    <row r="407" spans="1:10" ht="14.1" customHeight="1" x14ac:dyDescent="0.25">
      <c r="A407" s="9"/>
      <c r="B407" s="10"/>
      <c r="C407" s="12"/>
      <c r="D407" s="12"/>
      <c r="E407" s="12"/>
      <c r="F407" s="12"/>
      <c r="G407" s="13"/>
      <c r="H407" s="10"/>
      <c r="I407" s="110" t="str">
        <f t="shared" si="5"/>
        <v/>
      </c>
      <c r="J407" s="113"/>
    </row>
    <row r="408" spans="1:10" ht="14.1" customHeight="1" x14ac:dyDescent="0.25">
      <c r="A408" s="9"/>
      <c r="B408" s="10"/>
      <c r="C408" s="12"/>
      <c r="D408" s="12"/>
      <c r="E408" s="12"/>
      <c r="F408" s="12"/>
      <c r="G408" s="13"/>
      <c r="H408" s="10"/>
      <c r="I408" s="110" t="str">
        <f t="shared" si="5"/>
        <v/>
      </c>
      <c r="J408" s="113"/>
    </row>
    <row r="409" spans="1:10" ht="14.1" customHeight="1" x14ac:dyDescent="0.25">
      <c r="A409" s="9"/>
      <c r="B409" s="10"/>
      <c r="C409" s="12"/>
      <c r="D409" s="12"/>
      <c r="E409" s="12"/>
      <c r="F409" s="12"/>
      <c r="G409" s="13"/>
      <c r="H409" s="10"/>
      <c r="I409" s="110" t="str">
        <f t="shared" si="5"/>
        <v/>
      </c>
      <c r="J409" s="113"/>
    </row>
    <row r="410" spans="1:10" ht="14.1" customHeight="1" x14ac:dyDescent="0.25">
      <c r="A410" s="9"/>
      <c r="B410" s="10"/>
      <c r="C410" s="12"/>
      <c r="D410" s="12"/>
      <c r="E410" s="12"/>
      <c r="F410" s="12"/>
      <c r="G410" s="13"/>
      <c r="H410" s="10"/>
      <c r="I410" s="110" t="str">
        <f t="shared" si="5"/>
        <v/>
      </c>
      <c r="J410" s="113"/>
    </row>
    <row r="411" spans="1:10" ht="14.1" customHeight="1" x14ac:dyDescent="0.25">
      <c r="A411" s="9"/>
      <c r="B411" s="10"/>
      <c r="C411" s="12"/>
      <c r="D411" s="12"/>
      <c r="E411" s="12"/>
      <c r="F411" s="12"/>
      <c r="G411" s="13"/>
      <c r="H411" s="10"/>
      <c r="I411" s="110" t="str">
        <f t="shared" si="5"/>
        <v/>
      </c>
      <c r="J411" s="113"/>
    </row>
    <row r="412" spans="1:10" ht="14.1" customHeight="1" x14ac:dyDescent="0.25">
      <c r="A412" s="9"/>
      <c r="B412" s="10"/>
      <c r="C412" s="12"/>
      <c r="D412" s="12"/>
      <c r="E412" s="12"/>
      <c r="F412" s="12"/>
      <c r="G412" s="13"/>
      <c r="H412" s="10"/>
      <c r="I412" s="110" t="str">
        <f t="shared" si="5"/>
        <v/>
      </c>
      <c r="J412" s="113"/>
    </row>
    <row r="413" spans="1:10" ht="14.1" customHeight="1" x14ac:dyDescent="0.25">
      <c r="A413" s="9"/>
      <c r="B413" s="10"/>
      <c r="C413" s="12"/>
      <c r="D413" s="12"/>
      <c r="E413" s="12"/>
      <c r="F413" s="12"/>
      <c r="G413" s="13"/>
      <c r="H413" s="10"/>
      <c r="I413" s="110" t="str">
        <f t="shared" si="5"/>
        <v/>
      </c>
      <c r="J413" s="113"/>
    </row>
    <row r="414" spans="1:10" ht="14.1" customHeight="1" x14ac:dyDescent="0.25">
      <c r="A414" s="9"/>
      <c r="B414" s="10"/>
      <c r="C414" s="12"/>
      <c r="D414" s="12"/>
      <c r="E414" s="12"/>
      <c r="F414" s="12"/>
      <c r="G414" s="13"/>
      <c r="H414" s="10"/>
      <c r="I414" s="110" t="str">
        <f t="shared" si="5"/>
        <v/>
      </c>
      <c r="J414" s="113"/>
    </row>
    <row r="415" spans="1:10" ht="14.1" customHeight="1" x14ac:dyDescent="0.25">
      <c r="A415" s="9"/>
      <c r="B415" s="10"/>
      <c r="C415" s="12"/>
      <c r="D415" s="12"/>
      <c r="E415" s="12"/>
      <c r="F415" s="12"/>
      <c r="G415" s="13"/>
      <c r="H415" s="10"/>
      <c r="I415" s="110" t="str">
        <f t="shared" si="5"/>
        <v/>
      </c>
      <c r="J415" s="113"/>
    </row>
    <row r="416" spans="1:10" ht="14.1" customHeight="1" x14ac:dyDescent="0.25">
      <c r="A416" s="9"/>
      <c r="B416" s="10"/>
      <c r="C416" s="12"/>
      <c r="D416" s="12"/>
      <c r="E416" s="12"/>
      <c r="F416" s="12"/>
      <c r="G416" s="13"/>
      <c r="H416" s="10"/>
      <c r="I416" s="110" t="str">
        <f t="shared" si="5"/>
        <v/>
      </c>
      <c r="J416" s="113"/>
    </row>
    <row r="417" spans="1:10" ht="14.1" customHeight="1" x14ac:dyDescent="0.25">
      <c r="A417" s="9"/>
      <c r="B417" s="10"/>
      <c r="C417" s="12"/>
      <c r="D417" s="12"/>
      <c r="E417" s="12"/>
      <c r="F417" s="12"/>
      <c r="G417" s="13"/>
      <c r="H417" s="10"/>
      <c r="I417" s="110" t="str">
        <f t="shared" si="5"/>
        <v/>
      </c>
      <c r="J417" s="113"/>
    </row>
    <row r="418" spans="1:10" ht="14.1" customHeight="1" x14ac:dyDescent="0.25">
      <c r="A418" s="9"/>
      <c r="B418" s="10"/>
      <c r="C418" s="12"/>
      <c r="D418" s="12"/>
      <c r="E418" s="12"/>
      <c r="F418" s="12"/>
      <c r="G418" s="13"/>
      <c r="H418" s="10"/>
      <c r="I418" s="110" t="str">
        <f t="shared" si="5"/>
        <v/>
      </c>
      <c r="J418" s="113"/>
    </row>
    <row r="419" spans="1:10" ht="14.1" customHeight="1" x14ac:dyDescent="0.25">
      <c r="A419" s="9"/>
      <c r="B419" s="10"/>
      <c r="C419" s="12"/>
      <c r="D419" s="12"/>
      <c r="E419" s="12"/>
      <c r="F419" s="12"/>
      <c r="G419" s="13"/>
      <c r="H419" s="10"/>
      <c r="I419" s="110" t="str">
        <f t="shared" si="5"/>
        <v/>
      </c>
      <c r="J419" s="113"/>
    </row>
    <row r="420" spans="1:10" ht="14.1" customHeight="1" x14ac:dyDescent="0.25">
      <c r="A420" s="9"/>
      <c r="B420" s="10"/>
      <c r="C420" s="12"/>
      <c r="D420" s="12"/>
      <c r="E420" s="12"/>
      <c r="F420" s="12"/>
      <c r="G420" s="13"/>
      <c r="H420" s="10"/>
      <c r="I420" s="110" t="str">
        <f t="shared" si="5"/>
        <v/>
      </c>
      <c r="J420" s="113"/>
    </row>
    <row r="421" spans="1:10" ht="14.1" customHeight="1" x14ac:dyDescent="0.25">
      <c r="A421" s="9"/>
      <c r="B421" s="10"/>
      <c r="C421" s="12"/>
      <c r="D421" s="12"/>
      <c r="E421" s="12"/>
      <c r="F421" s="12"/>
      <c r="G421" s="13"/>
      <c r="H421" s="10"/>
      <c r="I421" s="110" t="str">
        <f t="shared" si="5"/>
        <v/>
      </c>
      <c r="J421" s="113"/>
    </row>
    <row r="422" spans="1:10" ht="14.1" customHeight="1" x14ac:dyDescent="0.25">
      <c r="A422" s="9"/>
      <c r="B422" s="10"/>
      <c r="C422" s="12"/>
      <c r="D422" s="12"/>
      <c r="E422" s="12"/>
      <c r="F422" s="12"/>
      <c r="G422" s="13"/>
      <c r="H422" s="10"/>
      <c r="I422" s="110" t="str">
        <f t="shared" si="5"/>
        <v/>
      </c>
      <c r="J422" s="113"/>
    </row>
    <row r="423" spans="1:10" ht="14.1" customHeight="1" x14ac:dyDescent="0.25">
      <c r="A423" s="9"/>
      <c r="B423" s="10"/>
      <c r="C423" s="12"/>
      <c r="D423" s="12"/>
      <c r="E423" s="12"/>
      <c r="F423" s="12"/>
      <c r="G423" s="13"/>
      <c r="H423" s="10"/>
      <c r="I423" s="110" t="str">
        <f t="shared" si="5"/>
        <v/>
      </c>
      <c r="J423" s="113"/>
    </row>
    <row r="424" spans="1:10" ht="14.1" customHeight="1" x14ac:dyDescent="0.25">
      <c r="A424" s="9"/>
      <c r="B424" s="10"/>
      <c r="C424" s="12"/>
      <c r="D424" s="12"/>
      <c r="E424" s="12"/>
      <c r="F424" s="12"/>
      <c r="G424" s="13"/>
      <c r="H424" s="10"/>
      <c r="I424" s="110" t="str">
        <f t="shared" si="5"/>
        <v/>
      </c>
      <c r="J424" s="113"/>
    </row>
    <row r="425" spans="1:10" ht="14.1" customHeight="1" x14ac:dyDescent="0.25">
      <c r="A425" s="9"/>
      <c r="B425" s="10"/>
      <c r="C425" s="12"/>
      <c r="D425" s="12"/>
      <c r="E425" s="12"/>
      <c r="F425" s="12"/>
      <c r="G425" s="13"/>
      <c r="H425" s="10"/>
      <c r="I425" s="110" t="str">
        <f t="shared" si="5"/>
        <v/>
      </c>
      <c r="J425" s="113"/>
    </row>
    <row r="426" spans="1:10" ht="14.1" customHeight="1" x14ac:dyDescent="0.25">
      <c r="A426" s="9"/>
      <c r="B426" s="10"/>
      <c r="C426" s="12"/>
      <c r="D426" s="12"/>
      <c r="E426" s="12"/>
      <c r="F426" s="12"/>
      <c r="G426" s="13"/>
      <c r="H426" s="10"/>
      <c r="I426" s="110" t="str">
        <f t="shared" si="5"/>
        <v/>
      </c>
      <c r="J426" s="113"/>
    </row>
    <row r="427" spans="1:10" ht="14.1" customHeight="1" x14ac:dyDescent="0.25">
      <c r="A427" s="9"/>
      <c r="B427" s="10"/>
      <c r="C427" s="12"/>
      <c r="D427" s="12"/>
      <c r="E427" s="12"/>
      <c r="F427" s="12"/>
      <c r="G427" s="13"/>
      <c r="H427" s="10"/>
      <c r="I427" s="110" t="str">
        <f t="shared" ref="I427:I490" si="6">IF(G427="","",I426+G427)</f>
        <v/>
      </c>
      <c r="J427" s="113"/>
    </row>
    <row r="428" spans="1:10" ht="14.1" customHeight="1" x14ac:dyDescent="0.25">
      <c r="A428" s="9"/>
      <c r="B428" s="10"/>
      <c r="C428" s="12"/>
      <c r="D428" s="12"/>
      <c r="E428" s="12"/>
      <c r="F428" s="12"/>
      <c r="G428" s="13"/>
      <c r="H428" s="10"/>
      <c r="I428" s="110" t="str">
        <f t="shared" si="6"/>
        <v/>
      </c>
      <c r="J428" s="113"/>
    </row>
    <row r="429" spans="1:10" ht="14.1" customHeight="1" x14ac:dyDescent="0.25">
      <c r="A429" s="9"/>
      <c r="B429" s="10"/>
      <c r="C429" s="12"/>
      <c r="D429" s="12"/>
      <c r="E429" s="12"/>
      <c r="F429" s="12"/>
      <c r="G429" s="13"/>
      <c r="H429" s="10"/>
      <c r="I429" s="110" t="str">
        <f t="shared" si="6"/>
        <v/>
      </c>
      <c r="J429" s="113"/>
    </row>
    <row r="430" spans="1:10" ht="14.1" customHeight="1" x14ac:dyDescent="0.25">
      <c r="A430" s="9"/>
      <c r="B430" s="10"/>
      <c r="C430" s="12"/>
      <c r="D430" s="12"/>
      <c r="E430" s="12"/>
      <c r="F430" s="12"/>
      <c r="G430" s="13"/>
      <c r="H430" s="10"/>
      <c r="I430" s="110" t="str">
        <f t="shared" si="6"/>
        <v/>
      </c>
      <c r="J430" s="113"/>
    </row>
    <row r="431" spans="1:10" ht="14.1" customHeight="1" x14ac:dyDescent="0.25">
      <c r="A431" s="9"/>
      <c r="B431" s="10"/>
      <c r="C431" s="12"/>
      <c r="D431" s="12"/>
      <c r="E431" s="12"/>
      <c r="F431" s="12"/>
      <c r="G431" s="13"/>
      <c r="H431" s="10"/>
      <c r="I431" s="110" t="str">
        <f t="shared" si="6"/>
        <v/>
      </c>
      <c r="J431" s="113"/>
    </row>
    <row r="432" spans="1:10" ht="14.1" customHeight="1" x14ac:dyDescent="0.25">
      <c r="A432" s="9"/>
      <c r="B432" s="10"/>
      <c r="C432" s="12"/>
      <c r="D432" s="12"/>
      <c r="E432" s="12"/>
      <c r="F432" s="12"/>
      <c r="G432" s="13"/>
      <c r="H432" s="10"/>
      <c r="I432" s="110" t="str">
        <f t="shared" si="6"/>
        <v/>
      </c>
      <c r="J432" s="113"/>
    </row>
    <row r="433" spans="1:10" ht="14.1" customHeight="1" x14ac:dyDescent="0.25">
      <c r="A433" s="9"/>
      <c r="B433" s="10"/>
      <c r="C433" s="12"/>
      <c r="D433" s="12"/>
      <c r="E433" s="12"/>
      <c r="F433" s="12"/>
      <c r="G433" s="13"/>
      <c r="H433" s="10"/>
      <c r="I433" s="110" t="str">
        <f t="shared" si="6"/>
        <v/>
      </c>
      <c r="J433" s="113"/>
    </row>
    <row r="434" spans="1:10" ht="14.1" customHeight="1" x14ac:dyDescent="0.25">
      <c r="A434" s="9"/>
      <c r="B434" s="10"/>
      <c r="C434" s="12"/>
      <c r="D434" s="12"/>
      <c r="E434" s="12"/>
      <c r="F434" s="12"/>
      <c r="G434" s="13"/>
      <c r="H434" s="10"/>
      <c r="I434" s="110" t="str">
        <f t="shared" si="6"/>
        <v/>
      </c>
      <c r="J434" s="113"/>
    </row>
    <row r="435" spans="1:10" ht="14.1" customHeight="1" x14ac:dyDescent="0.25">
      <c r="A435" s="9"/>
      <c r="B435" s="10"/>
      <c r="C435" s="12"/>
      <c r="D435" s="12"/>
      <c r="E435" s="12"/>
      <c r="F435" s="12"/>
      <c r="G435" s="13"/>
      <c r="H435" s="10"/>
      <c r="I435" s="110" t="str">
        <f t="shared" si="6"/>
        <v/>
      </c>
      <c r="J435" s="113"/>
    </row>
    <row r="436" spans="1:10" ht="14.1" customHeight="1" x14ac:dyDescent="0.25">
      <c r="A436" s="9"/>
      <c r="B436" s="10"/>
      <c r="C436" s="12"/>
      <c r="D436" s="12"/>
      <c r="E436" s="12"/>
      <c r="F436" s="12"/>
      <c r="G436" s="13"/>
      <c r="H436" s="10"/>
      <c r="I436" s="110" t="str">
        <f t="shared" si="6"/>
        <v/>
      </c>
      <c r="J436" s="113"/>
    </row>
    <row r="437" spans="1:10" ht="14.1" customHeight="1" x14ac:dyDescent="0.25">
      <c r="A437" s="9"/>
      <c r="B437" s="10"/>
      <c r="C437" s="12"/>
      <c r="D437" s="12"/>
      <c r="E437" s="12"/>
      <c r="F437" s="12"/>
      <c r="G437" s="13"/>
      <c r="H437" s="10"/>
      <c r="I437" s="110" t="str">
        <f t="shared" si="6"/>
        <v/>
      </c>
      <c r="J437" s="113"/>
    </row>
    <row r="438" spans="1:10" ht="14.1" customHeight="1" x14ac:dyDescent="0.25">
      <c r="A438" s="9"/>
      <c r="B438" s="10"/>
      <c r="C438" s="12"/>
      <c r="D438" s="12"/>
      <c r="E438" s="12"/>
      <c r="F438" s="12"/>
      <c r="G438" s="13"/>
      <c r="H438" s="10"/>
      <c r="I438" s="110" t="str">
        <f t="shared" si="6"/>
        <v/>
      </c>
      <c r="J438" s="113"/>
    </row>
    <row r="439" spans="1:10" ht="14.1" customHeight="1" x14ac:dyDescent="0.25">
      <c r="A439" s="9"/>
      <c r="B439" s="10"/>
      <c r="C439" s="12"/>
      <c r="D439" s="12"/>
      <c r="E439" s="12"/>
      <c r="F439" s="12"/>
      <c r="G439" s="13"/>
      <c r="H439" s="10"/>
      <c r="I439" s="110" t="str">
        <f t="shared" si="6"/>
        <v/>
      </c>
      <c r="J439" s="113"/>
    </row>
    <row r="440" spans="1:10" ht="14.1" customHeight="1" x14ac:dyDescent="0.25">
      <c r="A440" s="9"/>
      <c r="B440" s="10"/>
      <c r="C440" s="12"/>
      <c r="D440" s="12"/>
      <c r="E440" s="12"/>
      <c r="F440" s="12"/>
      <c r="G440" s="13"/>
      <c r="H440" s="10"/>
      <c r="I440" s="110" t="str">
        <f t="shared" si="6"/>
        <v/>
      </c>
      <c r="J440" s="113"/>
    </row>
    <row r="441" spans="1:10" ht="14.1" customHeight="1" x14ac:dyDescent="0.25">
      <c r="A441" s="9"/>
      <c r="B441" s="10"/>
      <c r="C441" s="12"/>
      <c r="D441" s="12"/>
      <c r="E441" s="12"/>
      <c r="F441" s="12"/>
      <c r="G441" s="13"/>
      <c r="H441" s="10"/>
      <c r="I441" s="110" t="str">
        <f t="shared" si="6"/>
        <v/>
      </c>
      <c r="J441" s="113"/>
    </row>
    <row r="442" spans="1:10" ht="14.1" customHeight="1" x14ac:dyDescent="0.25">
      <c r="A442" s="9"/>
      <c r="B442" s="10"/>
      <c r="C442" s="12"/>
      <c r="D442" s="12"/>
      <c r="E442" s="12"/>
      <c r="F442" s="12"/>
      <c r="G442" s="13"/>
      <c r="H442" s="10"/>
      <c r="I442" s="110" t="str">
        <f t="shared" si="6"/>
        <v/>
      </c>
      <c r="J442" s="113"/>
    </row>
    <row r="443" spans="1:10" ht="14.1" customHeight="1" x14ac:dyDescent="0.25">
      <c r="A443" s="9"/>
      <c r="B443" s="10"/>
      <c r="C443" s="12"/>
      <c r="D443" s="12"/>
      <c r="E443" s="12"/>
      <c r="F443" s="12"/>
      <c r="G443" s="13"/>
      <c r="H443" s="10"/>
      <c r="I443" s="110" t="str">
        <f t="shared" si="6"/>
        <v/>
      </c>
      <c r="J443" s="113"/>
    </row>
    <row r="444" spans="1:10" ht="14.1" customHeight="1" x14ac:dyDescent="0.25">
      <c r="A444" s="9"/>
      <c r="B444" s="10"/>
      <c r="C444" s="12"/>
      <c r="D444" s="12"/>
      <c r="E444" s="12"/>
      <c r="F444" s="12"/>
      <c r="G444" s="13"/>
      <c r="H444" s="10"/>
      <c r="I444" s="110" t="str">
        <f t="shared" si="6"/>
        <v/>
      </c>
      <c r="J444" s="113"/>
    </row>
    <row r="445" spans="1:10" ht="14.1" customHeight="1" x14ac:dyDescent="0.25">
      <c r="A445" s="9"/>
      <c r="B445" s="10"/>
      <c r="C445" s="12"/>
      <c r="D445" s="12"/>
      <c r="E445" s="12"/>
      <c r="F445" s="12"/>
      <c r="G445" s="13"/>
      <c r="H445" s="10"/>
      <c r="I445" s="110" t="str">
        <f t="shared" si="6"/>
        <v/>
      </c>
      <c r="J445" s="113"/>
    </row>
    <row r="446" spans="1:10" ht="14.1" customHeight="1" x14ac:dyDescent="0.25">
      <c r="A446" s="9"/>
      <c r="B446" s="10"/>
      <c r="C446" s="12"/>
      <c r="D446" s="12"/>
      <c r="E446" s="12"/>
      <c r="F446" s="12"/>
      <c r="G446" s="13"/>
      <c r="H446" s="10"/>
      <c r="I446" s="110" t="str">
        <f t="shared" si="6"/>
        <v/>
      </c>
      <c r="J446" s="113"/>
    </row>
    <row r="447" spans="1:10" ht="14.1" customHeight="1" x14ac:dyDescent="0.25">
      <c r="A447" s="9"/>
      <c r="B447" s="10"/>
      <c r="C447" s="12"/>
      <c r="D447" s="12"/>
      <c r="E447" s="12"/>
      <c r="F447" s="12"/>
      <c r="G447" s="13"/>
      <c r="H447" s="10"/>
      <c r="I447" s="110" t="str">
        <f t="shared" si="6"/>
        <v/>
      </c>
      <c r="J447" s="113"/>
    </row>
    <row r="448" spans="1:10" ht="14.1" customHeight="1" x14ac:dyDescent="0.25">
      <c r="A448" s="9"/>
      <c r="B448" s="10"/>
      <c r="C448" s="12"/>
      <c r="D448" s="12"/>
      <c r="E448" s="12"/>
      <c r="F448" s="12"/>
      <c r="G448" s="13"/>
      <c r="H448" s="10"/>
      <c r="I448" s="110" t="str">
        <f t="shared" si="6"/>
        <v/>
      </c>
      <c r="J448" s="113"/>
    </row>
    <row r="449" spans="1:10" ht="14.1" customHeight="1" x14ac:dyDescent="0.25">
      <c r="A449" s="9"/>
      <c r="B449" s="10"/>
      <c r="C449" s="12"/>
      <c r="D449" s="12"/>
      <c r="E449" s="12"/>
      <c r="F449" s="12"/>
      <c r="G449" s="13"/>
      <c r="H449" s="10"/>
      <c r="I449" s="110" t="str">
        <f t="shared" si="6"/>
        <v/>
      </c>
      <c r="J449" s="113"/>
    </row>
    <row r="450" spans="1:10" ht="14.1" customHeight="1" x14ac:dyDescent="0.25">
      <c r="A450" s="9"/>
      <c r="B450" s="10"/>
      <c r="C450" s="12"/>
      <c r="D450" s="12"/>
      <c r="E450" s="12"/>
      <c r="F450" s="12"/>
      <c r="G450" s="13"/>
      <c r="H450" s="10"/>
      <c r="I450" s="110" t="str">
        <f t="shared" si="6"/>
        <v/>
      </c>
      <c r="J450" s="113"/>
    </row>
    <row r="451" spans="1:10" ht="14.1" customHeight="1" x14ac:dyDescent="0.25">
      <c r="A451" s="9"/>
      <c r="B451" s="10"/>
      <c r="C451" s="12"/>
      <c r="D451" s="12"/>
      <c r="E451" s="12"/>
      <c r="F451" s="12"/>
      <c r="G451" s="13"/>
      <c r="H451" s="10"/>
      <c r="I451" s="110" t="str">
        <f t="shared" si="6"/>
        <v/>
      </c>
      <c r="J451" s="113"/>
    </row>
    <row r="452" spans="1:10" ht="14.1" customHeight="1" x14ac:dyDescent="0.25">
      <c r="A452" s="9"/>
      <c r="B452" s="10"/>
      <c r="C452" s="12"/>
      <c r="D452" s="12"/>
      <c r="E452" s="12"/>
      <c r="F452" s="12"/>
      <c r="G452" s="13"/>
      <c r="H452" s="10"/>
      <c r="I452" s="110" t="str">
        <f t="shared" si="6"/>
        <v/>
      </c>
      <c r="J452" s="113"/>
    </row>
    <row r="453" spans="1:10" ht="14.1" customHeight="1" x14ac:dyDescent="0.25">
      <c r="A453" s="9"/>
      <c r="B453" s="10"/>
      <c r="C453" s="12"/>
      <c r="D453" s="12"/>
      <c r="E453" s="12"/>
      <c r="F453" s="12"/>
      <c r="G453" s="13"/>
      <c r="H453" s="10"/>
      <c r="I453" s="110" t="str">
        <f t="shared" si="6"/>
        <v/>
      </c>
      <c r="J453" s="113"/>
    </row>
    <row r="454" spans="1:10" ht="14.1" customHeight="1" x14ac:dyDescent="0.25">
      <c r="A454" s="9"/>
      <c r="B454" s="10"/>
      <c r="C454" s="12"/>
      <c r="D454" s="12"/>
      <c r="E454" s="12"/>
      <c r="F454" s="12"/>
      <c r="G454" s="13"/>
      <c r="H454" s="10"/>
      <c r="I454" s="110" t="str">
        <f t="shared" si="6"/>
        <v/>
      </c>
      <c r="J454" s="113"/>
    </row>
    <row r="455" spans="1:10" ht="14.1" customHeight="1" x14ac:dyDescent="0.25">
      <c r="A455" s="9"/>
      <c r="B455" s="10"/>
      <c r="C455" s="12"/>
      <c r="D455" s="12"/>
      <c r="E455" s="12"/>
      <c r="F455" s="12"/>
      <c r="G455" s="13"/>
      <c r="H455" s="10"/>
      <c r="I455" s="110" t="str">
        <f t="shared" si="6"/>
        <v/>
      </c>
      <c r="J455" s="113"/>
    </row>
    <row r="456" spans="1:10" ht="14.1" customHeight="1" x14ac:dyDescent="0.25">
      <c r="A456" s="9"/>
      <c r="B456" s="10"/>
      <c r="C456" s="12"/>
      <c r="D456" s="12"/>
      <c r="E456" s="12"/>
      <c r="F456" s="12"/>
      <c r="G456" s="13"/>
      <c r="H456" s="10"/>
      <c r="I456" s="110" t="str">
        <f t="shared" si="6"/>
        <v/>
      </c>
      <c r="J456" s="113"/>
    </row>
    <row r="457" spans="1:10" ht="14.1" customHeight="1" x14ac:dyDescent="0.25">
      <c r="A457" s="9"/>
      <c r="B457" s="10"/>
      <c r="C457" s="12"/>
      <c r="D457" s="12"/>
      <c r="E457" s="12"/>
      <c r="F457" s="12"/>
      <c r="G457" s="13"/>
      <c r="H457" s="10"/>
      <c r="I457" s="110" t="str">
        <f t="shared" si="6"/>
        <v/>
      </c>
      <c r="J457" s="113"/>
    </row>
    <row r="458" spans="1:10" ht="14.1" customHeight="1" x14ac:dyDescent="0.25">
      <c r="A458" s="9"/>
      <c r="B458" s="10"/>
      <c r="C458" s="12"/>
      <c r="D458" s="12"/>
      <c r="E458" s="12"/>
      <c r="F458" s="12"/>
      <c r="G458" s="13"/>
      <c r="H458" s="10"/>
      <c r="I458" s="110" t="str">
        <f t="shared" si="6"/>
        <v/>
      </c>
      <c r="J458" s="113"/>
    </row>
    <row r="459" spans="1:10" ht="14.1" customHeight="1" x14ac:dyDescent="0.25">
      <c r="A459" s="9"/>
      <c r="B459" s="10"/>
      <c r="C459" s="12"/>
      <c r="D459" s="12"/>
      <c r="E459" s="12"/>
      <c r="F459" s="12"/>
      <c r="G459" s="13"/>
      <c r="H459" s="10"/>
      <c r="I459" s="110" t="str">
        <f t="shared" si="6"/>
        <v/>
      </c>
      <c r="J459" s="113"/>
    </row>
    <row r="460" spans="1:10" ht="14.1" customHeight="1" x14ac:dyDescent="0.25">
      <c r="A460" s="9"/>
      <c r="B460" s="10"/>
      <c r="C460" s="12"/>
      <c r="D460" s="12"/>
      <c r="E460" s="12"/>
      <c r="F460" s="12"/>
      <c r="G460" s="13"/>
      <c r="H460" s="10"/>
      <c r="I460" s="110" t="str">
        <f t="shared" si="6"/>
        <v/>
      </c>
      <c r="J460" s="113"/>
    </row>
    <row r="461" spans="1:10" ht="14.1" customHeight="1" x14ac:dyDescent="0.25">
      <c r="A461" s="9"/>
      <c r="B461" s="10"/>
      <c r="C461" s="12"/>
      <c r="D461" s="12"/>
      <c r="E461" s="12"/>
      <c r="F461" s="12"/>
      <c r="G461" s="13"/>
      <c r="H461" s="10"/>
      <c r="I461" s="110" t="str">
        <f t="shared" si="6"/>
        <v/>
      </c>
      <c r="J461" s="113"/>
    </row>
    <row r="462" spans="1:10" ht="14.1" customHeight="1" x14ac:dyDescent="0.25">
      <c r="A462" s="9"/>
      <c r="B462" s="10"/>
      <c r="C462" s="12"/>
      <c r="D462" s="12"/>
      <c r="E462" s="12"/>
      <c r="F462" s="12"/>
      <c r="G462" s="13"/>
      <c r="H462" s="10"/>
      <c r="I462" s="110" t="str">
        <f t="shared" si="6"/>
        <v/>
      </c>
      <c r="J462" s="113"/>
    </row>
    <row r="463" spans="1:10" ht="14.1" customHeight="1" x14ac:dyDescent="0.25">
      <c r="A463" s="9"/>
      <c r="B463" s="10"/>
      <c r="C463" s="12"/>
      <c r="D463" s="12"/>
      <c r="E463" s="12"/>
      <c r="F463" s="12"/>
      <c r="G463" s="13"/>
      <c r="H463" s="10"/>
      <c r="I463" s="110" t="str">
        <f t="shared" si="6"/>
        <v/>
      </c>
      <c r="J463" s="113"/>
    </row>
    <row r="464" spans="1:10" ht="14.1" customHeight="1" x14ac:dyDescent="0.25">
      <c r="A464" s="9"/>
      <c r="B464" s="10"/>
      <c r="C464" s="12"/>
      <c r="D464" s="12"/>
      <c r="E464" s="12"/>
      <c r="F464" s="12"/>
      <c r="G464" s="13"/>
      <c r="H464" s="10"/>
      <c r="I464" s="110" t="str">
        <f t="shared" si="6"/>
        <v/>
      </c>
      <c r="J464" s="113"/>
    </row>
    <row r="465" spans="1:10" ht="14.1" customHeight="1" x14ac:dyDescent="0.25">
      <c r="A465" s="9"/>
      <c r="B465" s="10"/>
      <c r="C465" s="12"/>
      <c r="D465" s="12"/>
      <c r="E465" s="12"/>
      <c r="F465" s="12"/>
      <c r="G465" s="13"/>
      <c r="H465" s="10"/>
      <c r="I465" s="110" t="str">
        <f t="shared" si="6"/>
        <v/>
      </c>
      <c r="J465" s="113"/>
    </row>
    <row r="466" spans="1:10" ht="14.1" customHeight="1" x14ac:dyDescent="0.25">
      <c r="A466" s="9"/>
      <c r="B466" s="10"/>
      <c r="C466" s="12"/>
      <c r="D466" s="12"/>
      <c r="E466" s="12"/>
      <c r="F466" s="12"/>
      <c r="G466" s="13"/>
      <c r="H466" s="10"/>
      <c r="I466" s="110" t="str">
        <f t="shared" si="6"/>
        <v/>
      </c>
      <c r="J466" s="113"/>
    </row>
    <row r="467" spans="1:10" ht="14.1" customHeight="1" x14ac:dyDescent="0.25">
      <c r="A467" s="9"/>
      <c r="B467" s="10"/>
      <c r="C467" s="12"/>
      <c r="D467" s="12"/>
      <c r="E467" s="12"/>
      <c r="F467" s="12"/>
      <c r="G467" s="13"/>
      <c r="H467" s="10"/>
      <c r="I467" s="110" t="str">
        <f t="shared" si="6"/>
        <v/>
      </c>
      <c r="J467" s="113"/>
    </row>
    <row r="468" spans="1:10" ht="14.1" customHeight="1" x14ac:dyDescent="0.25">
      <c r="A468" s="9"/>
      <c r="B468" s="10"/>
      <c r="C468" s="12"/>
      <c r="D468" s="12"/>
      <c r="E468" s="12"/>
      <c r="F468" s="12"/>
      <c r="G468" s="13"/>
      <c r="H468" s="10"/>
      <c r="I468" s="110" t="str">
        <f t="shared" si="6"/>
        <v/>
      </c>
      <c r="J468" s="113"/>
    </row>
    <row r="469" spans="1:10" ht="14.1" customHeight="1" x14ac:dyDescent="0.25">
      <c r="A469" s="9"/>
      <c r="B469" s="10"/>
      <c r="C469" s="12"/>
      <c r="D469" s="12"/>
      <c r="E469" s="12"/>
      <c r="F469" s="12"/>
      <c r="G469" s="13"/>
      <c r="H469" s="10"/>
      <c r="I469" s="110" t="str">
        <f t="shared" si="6"/>
        <v/>
      </c>
      <c r="J469" s="113"/>
    </row>
    <row r="470" spans="1:10" ht="14.1" customHeight="1" x14ac:dyDescent="0.25">
      <c r="A470" s="9"/>
      <c r="B470" s="10"/>
      <c r="C470" s="12"/>
      <c r="D470" s="12"/>
      <c r="E470" s="12"/>
      <c r="F470" s="12"/>
      <c r="G470" s="13"/>
      <c r="H470" s="10"/>
      <c r="I470" s="110" t="str">
        <f t="shared" si="6"/>
        <v/>
      </c>
      <c r="J470" s="113"/>
    </row>
    <row r="471" spans="1:10" ht="14.1" customHeight="1" x14ac:dyDescent="0.25">
      <c r="A471" s="9"/>
      <c r="B471" s="10"/>
      <c r="C471" s="12"/>
      <c r="D471" s="12"/>
      <c r="E471" s="12"/>
      <c r="F471" s="12"/>
      <c r="G471" s="13"/>
      <c r="H471" s="10"/>
      <c r="I471" s="110" t="str">
        <f t="shared" si="6"/>
        <v/>
      </c>
      <c r="J471" s="113"/>
    </row>
    <row r="472" spans="1:10" ht="14.1" customHeight="1" x14ac:dyDescent="0.25">
      <c r="A472" s="9"/>
      <c r="B472" s="10"/>
      <c r="C472" s="12"/>
      <c r="D472" s="12"/>
      <c r="E472" s="12"/>
      <c r="F472" s="12"/>
      <c r="G472" s="13"/>
      <c r="H472" s="10"/>
      <c r="I472" s="110" t="str">
        <f t="shared" si="6"/>
        <v/>
      </c>
      <c r="J472" s="113"/>
    </row>
    <row r="473" spans="1:10" ht="14.1" customHeight="1" x14ac:dyDescent="0.25">
      <c r="A473" s="9"/>
      <c r="B473" s="10"/>
      <c r="C473" s="12"/>
      <c r="D473" s="12"/>
      <c r="E473" s="12"/>
      <c r="F473" s="12"/>
      <c r="G473" s="13"/>
      <c r="H473" s="10"/>
      <c r="I473" s="110" t="str">
        <f t="shared" si="6"/>
        <v/>
      </c>
      <c r="J473" s="113"/>
    </row>
    <row r="474" spans="1:10" ht="14.1" customHeight="1" x14ac:dyDescent="0.25">
      <c r="A474" s="9"/>
      <c r="B474" s="10"/>
      <c r="C474" s="12"/>
      <c r="D474" s="12"/>
      <c r="E474" s="12"/>
      <c r="F474" s="12"/>
      <c r="G474" s="13"/>
      <c r="H474" s="10"/>
      <c r="I474" s="110" t="str">
        <f t="shared" si="6"/>
        <v/>
      </c>
      <c r="J474" s="113"/>
    </row>
    <row r="475" spans="1:10" ht="14.1" customHeight="1" x14ac:dyDescent="0.25">
      <c r="A475" s="9"/>
      <c r="B475" s="10"/>
      <c r="C475" s="12"/>
      <c r="D475" s="12"/>
      <c r="E475" s="12"/>
      <c r="F475" s="12"/>
      <c r="G475" s="13"/>
      <c r="H475" s="10"/>
      <c r="I475" s="110" t="str">
        <f t="shared" si="6"/>
        <v/>
      </c>
      <c r="J475" s="113"/>
    </row>
    <row r="476" spans="1:10" ht="14.1" customHeight="1" x14ac:dyDescent="0.25">
      <c r="A476" s="9"/>
      <c r="B476" s="10"/>
      <c r="C476" s="12"/>
      <c r="D476" s="12"/>
      <c r="E476" s="12"/>
      <c r="F476" s="12"/>
      <c r="G476" s="13"/>
      <c r="H476" s="10"/>
      <c r="I476" s="110" t="str">
        <f t="shared" si="6"/>
        <v/>
      </c>
      <c r="J476" s="113"/>
    </row>
    <row r="477" spans="1:10" ht="14.1" customHeight="1" x14ac:dyDescent="0.25">
      <c r="A477" s="9"/>
      <c r="B477" s="10"/>
      <c r="C477" s="12"/>
      <c r="D477" s="12"/>
      <c r="E477" s="12"/>
      <c r="F477" s="12"/>
      <c r="G477" s="13"/>
      <c r="H477" s="10"/>
      <c r="I477" s="110" t="str">
        <f t="shared" si="6"/>
        <v/>
      </c>
      <c r="J477" s="113"/>
    </row>
    <row r="478" spans="1:10" ht="14.1" customHeight="1" x14ac:dyDescent="0.25">
      <c r="A478" s="9"/>
      <c r="B478" s="10"/>
      <c r="C478" s="12"/>
      <c r="D478" s="12"/>
      <c r="E478" s="12"/>
      <c r="F478" s="12"/>
      <c r="G478" s="13"/>
      <c r="H478" s="10"/>
      <c r="I478" s="110" t="str">
        <f t="shared" si="6"/>
        <v/>
      </c>
      <c r="J478" s="113"/>
    </row>
    <row r="479" spans="1:10" ht="14.1" customHeight="1" x14ac:dyDescent="0.25">
      <c r="A479" s="9"/>
      <c r="B479" s="10"/>
      <c r="C479" s="12"/>
      <c r="D479" s="12"/>
      <c r="E479" s="12"/>
      <c r="F479" s="12"/>
      <c r="G479" s="13"/>
      <c r="H479" s="10"/>
      <c r="I479" s="110" t="str">
        <f t="shared" si="6"/>
        <v/>
      </c>
      <c r="J479" s="113"/>
    </row>
    <row r="480" spans="1:10" ht="14.1" customHeight="1" x14ac:dyDescent="0.25">
      <c r="A480" s="9"/>
      <c r="B480" s="10"/>
      <c r="C480" s="12"/>
      <c r="D480" s="12"/>
      <c r="E480" s="12"/>
      <c r="F480" s="12"/>
      <c r="G480" s="13"/>
      <c r="H480" s="10"/>
      <c r="I480" s="110" t="str">
        <f t="shared" si="6"/>
        <v/>
      </c>
      <c r="J480" s="113"/>
    </row>
    <row r="481" spans="1:10" ht="14.1" customHeight="1" x14ac:dyDescent="0.25">
      <c r="A481" s="9"/>
      <c r="B481" s="10"/>
      <c r="C481" s="12"/>
      <c r="D481" s="12"/>
      <c r="E481" s="12"/>
      <c r="F481" s="12"/>
      <c r="G481" s="13"/>
      <c r="H481" s="10"/>
      <c r="I481" s="110" t="str">
        <f t="shared" si="6"/>
        <v/>
      </c>
      <c r="J481" s="113"/>
    </row>
    <row r="482" spans="1:10" ht="14.1" customHeight="1" x14ac:dyDescent="0.25">
      <c r="A482" s="9"/>
      <c r="B482" s="10"/>
      <c r="C482" s="12"/>
      <c r="D482" s="12"/>
      <c r="E482" s="12"/>
      <c r="F482" s="12"/>
      <c r="G482" s="13"/>
      <c r="H482" s="10"/>
      <c r="I482" s="110" t="str">
        <f t="shared" si="6"/>
        <v/>
      </c>
      <c r="J482" s="113"/>
    </row>
    <row r="483" spans="1:10" ht="14.1" customHeight="1" x14ac:dyDescent="0.25">
      <c r="A483" s="9"/>
      <c r="B483" s="10"/>
      <c r="C483" s="12"/>
      <c r="D483" s="12"/>
      <c r="E483" s="12"/>
      <c r="F483" s="12"/>
      <c r="G483" s="13"/>
      <c r="H483" s="10"/>
      <c r="I483" s="110" t="str">
        <f t="shared" si="6"/>
        <v/>
      </c>
      <c r="J483" s="113"/>
    </row>
    <row r="484" spans="1:10" ht="14.1" customHeight="1" x14ac:dyDescent="0.25">
      <c r="A484" s="9"/>
      <c r="B484" s="10"/>
      <c r="C484" s="12"/>
      <c r="D484" s="12"/>
      <c r="E484" s="12"/>
      <c r="F484" s="12"/>
      <c r="G484" s="13"/>
      <c r="H484" s="10"/>
      <c r="I484" s="110" t="str">
        <f t="shared" si="6"/>
        <v/>
      </c>
      <c r="J484" s="113"/>
    </row>
    <row r="485" spans="1:10" ht="14.1" customHeight="1" x14ac:dyDescent="0.25">
      <c r="A485" s="9"/>
      <c r="B485" s="10"/>
      <c r="C485" s="12"/>
      <c r="D485" s="12"/>
      <c r="E485" s="12"/>
      <c r="F485" s="12"/>
      <c r="G485" s="13"/>
      <c r="H485" s="10"/>
      <c r="I485" s="110" t="str">
        <f t="shared" si="6"/>
        <v/>
      </c>
      <c r="J485" s="113"/>
    </row>
    <row r="486" spans="1:10" ht="14.1" customHeight="1" x14ac:dyDescent="0.25">
      <c r="A486" s="9"/>
      <c r="B486" s="10"/>
      <c r="C486" s="12"/>
      <c r="D486" s="12"/>
      <c r="E486" s="12"/>
      <c r="F486" s="12"/>
      <c r="G486" s="13"/>
      <c r="H486" s="10"/>
      <c r="I486" s="110" t="str">
        <f t="shared" si="6"/>
        <v/>
      </c>
      <c r="J486" s="113"/>
    </row>
    <row r="487" spans="1:10" ht="14.1" customHeight="1" x14ac:dyDescent="0.25">
      <c r="A487" s="9"/>
      <c r="B487" s="10"/>
      <c r="C487" s="12"/>
      <c r="D487" s="12"/>
      <c r="E487" s="12"/>
      <c r="F487" s="12"/>
      <c r="G487" s="13"/>
      <c r="H487" s="10"/>
      <c r="I487" s="110" t="str">
        <f t="shared" si="6"/>
        <v/>
      </c>
      <c r="J487" s="113"/>
    </row>
    <row r="488" spans="1:10" ht="14.1" customHeight="1" x14ac:dyDescent="0.25">
      <c r="A488" s="9"/>
      <c r="B488" s="10"/>
      <c r="C488" s="12"/>
      <c r="D488" s="12"/>
      <c r="E488" s="12"/>
      <c r="F488" s="12"/>
      <c r="G488" s="13"/>
      <c r="H488" s="10"/>
      <c r="I488" s="110" t="str">
        <f t="shared" si="6"/>
        <v/>
      </c>
      <c r="J488" s="113"/>
    </row>
    <row r="489" spans="1:10" ht="14.1" customHeight="1" x14ac:dyDescent="0.25">
      <c r="A489" s="9"/>
      <c r="B489" s="10"/>
      <c r="C489" s="12"/>
      <c r="D489" s="12"/>
      <c r="E489" s="12"/>
      <c r="F489" s="12"/>
      <c r="G489" s="13"/>
      <c r="H489" s="10"/>
      <c r="I489" s="110" t="str">
        <f t="shared" si="6"/>
        <v/>
      </c>
      <c r="J489" s="113"/>
    </row>
    <row r="490" spans="1:10" ht="14.1" customHeight="1" x14ac:dyDescent="0.25">
      <c r="A490" s="9"/>
      <c r="B490" s="10"/>
      <c r="C490" s="12"/>
      <c r="D490" s="12"/>
      <c r="E490" s="12"/>
      <c r="F490" s="12"/>
      <c r="G490" s="13"/>
      <c r="H490" s="10"/>
      <c r="I490" s="110" t="str">
        <f t="shared" si="6"/>
        <v/>
      </c>
      <c r="J490" s="113"/>
    </row>
    <row r="491" spans="1:10" ht="14.1" customHeight="1" x14ac:dyDescent="0.25">
      <c r="A491" s="9"/>
      <c r="B491" s="10"/>
      <c r="C491" s="12"/>
      <c r="D491" s="12"/>
      <c r="E491" s="12"/>
      <c r="F491" s="12"/>
      <c r="G491" s="13"/>
      <c r="H491" s="10"/>
      <c r="I491" s="110" t="str">
        <f t="shared" ref="I491:I741" si="7">IF(G491="","",I490+G491)</f>
        <v/>
      </c>
      <c r="J491" s="113"/>
    </row>
    <row r="492" spans="1:10" ht="14.1" customHeight="1" x14ac:dyDescent="0.25">
      <c r="A492" s="9"/>
      <c r="B492" s="10"/>
      <c r="C492" s="12"/>
      <c r="D492" s="12"/>
      <c r="E492" s="12"/>
      <c r="F492" s="12"/>
      <c r="G492" s="13"/>
      <c r="H492" s="10"/>
      <c r="I492" s="110" t="str">
        <f t="shared" si="7"/>
        <v/>
      </c>
      <c r="J492" s="113"/>
    </row>
    <row r="493" spans="1:10" ht="14.1" customHeight="1" x14ac:dyDescent="0.25">
      <c r="A493" s="9"/>
      <c r="B493" s="10"/>
      <c r="C493" s="12"/>
      <c r="D493" s="12"/>
      <c r="E493" s="12"/>
      <c r="F493" s="12"/>
      <c r="G493" s="13"/>
      <c r="H493" s="10"/>
      <c r="I493" s="110" t="str">
        <f t="shared" si="7"/>
        <v/>
      </c>
      <c r="J493" s="113"/>
    </row>
    <row r="494" spans="1:10" ht="14.1" customHeight="1" x14ac:dyDescent="0.25">
      <c r="A494" s="9"/>
      <c r="B494" s="10"/>
      <c r="C494" s="12"/>
      <c r="D494" s="12"/>
      <c r="E494" s="12"/>
      <c r="F494" s="12"/>
      <c r="G494" s="13"/>
      <c r="H494" s="10"/>
      <c r="I494" s="110" t="str">
        <f t="shared" si="7"/>
        <v/>
      </c>
      <c r="J494" s="113"/>
    </row>
    <row r="495" spans="1:10" ht="14.1" customHeight="1" x14ac:dyDescent="0.25">
      <c r="A495" s="9"/>
      <c r="B495" s="10"/>
      <c r="C495" s="12"/>
      <c r="D495" s="12"/>
      <c r="E495" s="12"/>
      <c r="F495" s="12"/>
      <c r="G495" s="13"/>
      <c r="H495" s="10"/>
      <c r="I495" s="110" t="str">
        <f t="shared" si="7"/>
        <v/>
      </c>
      <c r="J495" s="113"/>
    </row>
    <row r="496" spans="1:10" ht="14.1" customHeight="1" x14ac:dyDescent="0.25">
      <c r="A496" s="9"/>
      <c r="B496" s="10"/>
      <c r="C496" s="12"/>
      <c r="D496" s="12"/>
      <c r="E496" s="12"/>
      <c r="F496" s="12"/>
      <c r="G496" s="13"/>
      <c r="H496" s="10"/>
      <c r="I496" s="110" t="str">
        <f t="shared" si="7"/>
        <v/>
      </c>
      <c r="J496" s="113"/>
    </row>
    <row r="497" spans="1:10" ht="14.1" customHeight="1" x14ac:dyDescent="0.25">
      <c r="A497" s="9"/>
      <c r="B497" s="10"/>
      <c r="C497" s="12"/>
      <c r="D497" s="12"/>
      <c r="E497" s="12"/>
      <c r="F497" s="12"/>
      <c r="G497" s="13"/>
      <c r="H497" s="10"/>
      <c r="I497" s="110" t="str">
        <f t="shared" si="7"/>
        <v/>
      </c>
      <c r="J497" s="113"/>
    </row>
    <row r="498" spans="1:10" ht="14.1" customHeight="1" x14ac:dyDescent="0.25">
      <c r="A498" s="9"/>
      <c r="B498" s="10"/>
      <c r="C498" s="12"/>
      <c r="D498" s="12"/>
      <c r="E498" s="12"/>
      <c r="F498" s="12"/>
      <c r="G498" s="13"/>
      <c r="H498" s="10"/>
      <c r="I498" s="110" t="str">
        <f t="shared" si="7"/>
        <v/>
      </c>
      <c r="J498" s="113"/>
    </row>
    <row r="499" spans="1:10" ht="14.1" customHeight="1" x14ac:dyDescent="0.25">
      <c r="A499" s="9"/>
      <c r="B499" s="10"/>
      <c r="C499" s="12"/>
      <c r="D499" s="12"/>
      <c r="E499" s="12"/>
      <c r="F499" s="12"/>
      <c r="G499" s="13"/>
      <c r="H499" s="10"/>
      <c r="I499" s="110" t="str">
        <f t="shared" si="7"/>
        <v/>
      </c>
      <c r="J499" s="113"/>
    </row>
    <row r="500" spans="1:10" ht="14.1" customHeight="1" x14ac:dyDescent="0.25">
      <c r="A500" s="9"/>
      <c r="B500" s="10"/>
      <c r="C500" s="12"/>
      <c r="D500" s="12"/>
      <c r="E500" s="12"/>
      <c r="F500" s="12"/>
      <c r="G500" s="13"/>
      <c r="H500" s="10"/>
      <c r="I500" s="110" t="str">
        <f t="shared" si="7"/>
        <v/>
      </c>
      <c r="J500" s="113"/>
    </row>
    <row r="501" spans="1:10" ht="14.1" customHeight="1" x14ac:dyDescent="0.25">
      <c r="A501" s="9"/>
      <c r="B501" s="10"/>
      <c r="C501" s="12"/>
      <c r="D501" s="12"/>
      <c r="E501" s="12"/>
      <c r="F501" s="12"/>
      <c r="G501" s="13"/>
      <c r="H501" s="10"/>
      <c r="I501" s="110" t="str">
        <f t="shared" si="7"/>
        <v/>
      </c>
      <c r="J501" s="113"/>
    </row>
    <row r="502" spans="1:10" ht="14.1" customHeight="1" x14ac:dyDescent="0.25">
      <c r="A502" s="9"/>
      <c r="B502" s="10"/>
      <c r="C502" s="12"/>
      <c r="D502" s="12"/>
      <c r="E502" s="12"/>
      <c r="F502" s="12"/>
      <c r="G502" s="13"/>
      <c r="H502" s="10"/>
      <c r="I502" s="110" t="str">
        <f t="shared" si="7"/>
        <v/>
      </c>
      <c r="J502" s="113"/>
    </row>
    <row r="503" spans="1:10" ht="14.1" customHeight="1" x14ac:dyDescent="0.25">
      <c r="A503" s="9"/>
      <c r="B503" s="10"/>
      <c r="C503" s="12"/>
      <c r="D503" s="12"/>
      <c r="E503" s="12"/>
      <c r="F503" s="12"/>
      <c r="G503" s="13"/>
      <c r="H503" s="10"/>
      <c r="I503" s="110" t="str">
        <f t="shared" si="7"/>
        <v/>
      </c>
      <c r="J503" s="113"/>
    </row>
    <row r="504" spans="1:10" ht="14.1" customHeight="1" x14ac:dyDescent="0.25">
      <c r="A504" s="9"/>
      <c r="B504" s="10"/>
      <c r="C504" s="12"/>
      <c r="D504" s="12"/>
      <c r="E504" s="12"/>
      <c r="F504" s="12"/>
      <c r="G504" s="13"/>
      <c r="H504" s="10"/>
      <c r="I504" s="110" t="str">
        <f t="shared" si="7"/>
        <v/>
      </c>
      <c r="J504" s="113"/>
    </row>
    <row r="505" spans="1:10" ht="14.1" customHeight="1" x14ac:dyDescent="0.25">
      <c r="A505" s="9"/>
      <c r="B505" s="10"/>
      <c r="C505" s="12"/>
      <c r="D505" s="12"/>
      <c r="E505" s="12"/>
      <c r="F505" s="12"/>
      <c r="G505" s="13"/>
      <c r="H505" s="10"/>
      <c r="I505" s="110" t="str">
        <f t="shared" si="7"/>
        <v/>
      </c>
      <c r="J505" s="113"/>
    </row>
    <row r="506" spans="1:10" ht="14.1" customHeight="1" x14ac:dyDescent="0.25">
      <c r="A506" s="9"/>
      <c r="B506" s="10"/>
      <c r="C506" s="12"/>
      <c r="D506" s="12"/>
      <c r="E506" s="12"/>
      <c r="F506" s="12"/>
      <c r="G506" s="13"/>
      <c r="H506" s="10"/>
      <c r="I506" s="110" t="str">
        <f t="shared" si="7"/>
        <v/>
      </c>
      <c r="J506" s="113"/>
    </row>
    <row r="507" spans="1:10" ht="14.1" customHeight="1" x14ac:dyDescent="0.25">
      <c r="A507" s="9"/>
      <c r="B507" s="10"/>
      <c r="C507" s="12"/>
      <c r="D507" s="12"/>
      <c r="E507" s="12"/>
      <c r="F507" s="12"/>
      <c r="G507" s="13"/>
      <c r="H507" s="10"/>
      <c r="I507" s="110" t="str">
        <f t="shared" si="7"/>
        <v/>
      </c>
      <c r="J507" s="113"/>
    </row>
    <row r="508" spans="1:10" ht="14.1" customHeight="1" x14ac:dyDescent="0.25">
      <c r="A508" s="9"/>
      <c r="B508" s="10"/>
      <c r="C508" s="12"/>
      <c r="D508" s="12"/>
      <c r="E508" s="12"/>
      <c r="F508" s="12"/>
      <c r="G508" s="13"/>
      <c r="H508" s="10"/>
      <c r="I508" s="110" t="str">
        <f t="shared" si="7"/>
        <v/>
      </c>
      <c r="J508" s="113"/>
    </row>
    <row r="509" spans="1:10" ht="14.1" customHeight="1" x14ac:dyDescent="0.25">
      <c r="A509" s="9"/>
      <c r="B509" s="10"/>
      <c r="C509" s="12"/>
      <c r="D509" s="12"/>
      <c r="E509" s="12"/>
      <c r="F509" s="12"/>
      <c r="G509" s="13"/>
      <c r="H509" s="10"/>
      <c r="I509" s="110" t="str">
        <f t="shared" si="7"/>
        <v/>
      </c>
      <c r="J509" s="113"/>
    </row>
    <row r="510" spans="1:10" ht="14.1" customHeight="1" x14ac:dyDescent="0.25">
      <c r="A510" s="9"/>
      <c r="B510" s="10"/>
      <c r="C510" s="12"/>
      <c r="D510" s="12"/>
      <c r="E510" s="12"/>
      <c r="F510" s="12"/>
      <c r="G510" s="13"/>
      <c r="H510" s="10"/>
      <c r="I510" s="110" t="str">
        <f t="shared" si="7"/>
        <v/>
      </c>
      <c r="J510" s="113"/>
    </row>
    <row r="511" spans="1:10" ht="14.1" customHeight="1" x14ac:dyDescent="0.25">
      <c r="A511" s="9"/>
      <c r="B511" s="10"/>
      <c r="C511" s="12"/>
      <c r="D511" s="12"/>
      <c r="E511" s="12"/>
      <c r="F511" s="12"/>
      <c r="G511" s="13"/>
      <c r="H511" s="10"/>
      <c r="I511" s="110" t="str">
        <f t="shared" si="7"/>
        <v/>
      </c>
      <c r="J511" s="113"/>
    </row>
    <row r="512" spans="1:10" ht="14.1" customHeight="1" x14ac:dyDescent="0.25">
      <c r="A512" s="9"/>
      <c r="B512" s="10"/>
      <c r="C512" s="12"/>
      <c r="D512" s="12"/>
      <c r="E512" s="12"/>
      <c r="F512" s="12"/>
      <c r="G512" s="13"/>
      <c r="H512" s="10"/>
      <c r="I512" s="110" t="str">
        <f t="shared" si="7"/>
        <v/>
      </c>
      <c r="J512" s="113"/>
    </row>
    <row r="513" spans="1:10" ht="14.1" customHeight="1" x14ac:dyDescent="0.25">
      <c r="A513" s="9"/>
      <c r="B513" s="10"/>
      <c r="C513" s="12"/>
      <c r="D513" s="12"/>
      <c r="E513" s="12"/>
      <c r="F513" s="12"/>
      <c r="G513" s="13"/>
      <c r="H513" s="10"/>
      <c r="I513" s="110" t="str">
        <f t="shared" si="7"/>
        <v/>
      </c>
      <c r="J513" s="113"/>
    </row>
    <row r="514" spans="1:10" ht="14.1" customHeight="1" x14ac:dyDescent="0.25">
      <c r="A514" s="9"/>
      <c r="B514" s="10"/>
      <c r="C514" s="12"/>
      <c r="D514" s="12"/>
      <c r="E514" s="12"/>
      <c r="F514" s="12"/>
      <c r="G514" s="13"/>
      <c r="H514" s="10"/>
      <c r="I514" s="110" t="str">
        <f t="shared" si="7"/>
        <v/>
      </c>
      <c r="J514" s="113"/>
    </row>
    <row r="515" spans="1:10" ht="14.1" customHeight="1" x14ac:dyDescent="0.25">
      <c r="A515" s="9"/>
      <c r="B515" s="10"/>
      <c r="C515" s="12"/>
      <c r="D515" s="12"/>
      <c r="E515" s="12"/>
      <c r="F515" s="12"/>
      <c r="G515" s="13"/>
      <c r="H515" s="10"/>
      <c r="I515" s="110" t="str">
        <f t="shared" si="7"/>
        <v/>
      </c>
      <c r="J515" s="113"/>
    </row>
    <row r="516" spans="1:10" ht="14.1" customHeight="1" x14ac:dyDescent="0.25">
      <c r="A516" s="9"/>
      <c r="B516" s="10"/>
      <c r="C516" s="12"/>
      <c r="D516" s="12"/>
      <c r="E516" s="12"/>
      <c r="F516" s="12"/>
      <c r="G516" s="13"/>
      <c r="H516" s="10"/>
      <c r="I516" s="110" t="str">
        <f t="shared" si="7"/>
        <v/>
      </c>
      <c r="J516" s="113"/>
    </row>
    <row r="517" spans="1:10" ht="14.1" customHeight="1" x14ac:dyDescent="0.25">
      <c r="A517" s="9"/>
      <c r="B517" s="10"/>
      <c r="C517" s="12"/>
      <c r="D517" s="12"/>
      <c r="E517" s="12"/>
      <c r="F517" s="12"/>
      <c r="G517" s="13"/>
      <c r="H517" s="10"/>
      <c r="I517" s="110" t="str">
        <f t="shared" si="7"/>
        <v/>
      </c>
      <c r="J517" s="113"/>
    </row>
    <row r="518" spans="1:10" ht="14.1" customHeight="1" x14ac:dyDescent="0.25">
      <c r="A518" s="9"/>
      <c r="B518" s="10"/>
      <c r="C518" s="12"/>
      <c r="D518" s="12"/>
      <c r="E518" s="12"/>
      <c r="F518" s="12"/>
      <c r="G518" s="13"/>
      <c r="H518" s="10"/>
      <c r="I518" s="110" t="str">
        <f t="shared" si="7"/>
        <v/>
      </c>
      <c r="J518" s="113"/>
    </row>
    <row r="519" spans="1:10" ht="14.1" customHeight="1" x14ac:dyDescent="0.25">
      <c r="A519" s="9"/>
      <c r="B519" s="10"/>
      <c r="C519" s="12"/>
      <c r="D519" s="12"/>
      <c r="E519" s="12"/>
      <c r="F519" s="12"/>
      <c r="G519" s="13"/>
      <c r="H519" s="10"/>
      <c r="I519" s="110" t="str">
        <f t="shared" si="7"/>
        <v/>
      </c>
      <c r="J519" s="113"/>
    </row>
    <row r="520" spans="1:10" ht="14.1" customHeight="1" x14ac:dyDescent="0.25">
      <c r="A520" s="9"/>
      <c r="B520" s="10"/>
      <c r="C520" s="12"/>
      <c r="D520" s="12"/>
      <c r="E520" s="12"/>
      <c r="F520" s="12"/>
      <c r="G520" s="13"/>
      <c r="H520" s="10"/>
      <c r="I520" s="110" t="str">
        <f t="shared" si="7"/>
        <v/>
      </c>
      <c r="J520" s="113"/>
    </row>
    <row r="521" spans="1:10" ht="14.1" customHeight="1" x14ac:dyDescent="0.25">
      <c r="A521" s="9"/>
      <c r="B521" s="10"/>
      <c r="C521" s="12"/>
      <c r="D521" s="12"/>
      <c r="E521" s="12"/>
      <c r="F521" s="12"/>
      <c r="G521" s="13"/>
      <c r="H521" s="10"/>
      <c r="I521" s="110" t="str">
        <f t="shared" si="7"/>
        <v/>
      </c>
      <c r="J521" s="113"/>
    </row>
    <row r="522" spans="1:10" ht="14.1" customHeight="1" x14ac:dyDescent="0.25">
      <c r="A522" s="9"/>
      <c r="B522" s="10"/>
      <c r="C522" s="12"/>
      <c r="D522" s="12"/>
      <c r="E522" s="12"/>
      <c r="F522" s="12"/>
      <c r="G522" s="13"/>
      <c r="H522" s="10"/>
      <c r="I522" s="110" t="str">
        <f t="shared" si="7"/>
        <v/>
      </c>
      <c r="J522" s="113"/>
    </row>
    <row r="523" spans="1:10" ht="14.1" customHeight="1" x14ac:dyDescent="0.25">
      <c r="A523" s="9"/>
      <c r="B523" s="10"/>
      <c r="C523" s="12"/>
      <c r="D523" s="12"/>
      <c r="E523" s="12"/>
      <c r="F523" s="12"/>
      <c r="G523" s="13"/>
      <c r="H523" s="10"/>
      <c r="I523" s="110" t="str">
        <f t="shared" si="7"/>
        <v/>
      </c>
      <c r="J523" s="113"/>
    </row>
    <row r="524" spans="1:10" ht="14.1" customHeight="1" x14ac:dyDescent="0.25">
      <c r="A524" s="9"/>
      <c r="B524" s="10"/>
      <c r="C524" s="12"/>
      <c r="D524" s="12"/>
      <c r="E524" s="12"/>
      <c r="F524" s="12"/>
      <c r="G524" s="13"/>
      <c r="H524" s="10"/>
      <c r="I524" s="110" t="str">
        <f t="shared" si="7"/>
        <v/>
      </c>
      <c r="J524" s="113"/>
    </row>
    <row r="525" spans="1:10" ht="14.1" customHeight="1" x14ac:dyDescent="0.25">
      <c r="A525" s="9"/>
      <c r="B525" s="10"/>
      <c r="C525" s="12"/>
      <c r="D525" s="12"/>
      <c r="E525" s="12"/>
      <c r="F525" s="12"/>
      <c r="G525" s="13"/>
      <c r="H525" s="10"/>
      <c r="I525" s="110" t="str">
        <f t="shared" si="7"/>
        <v/>
      </c>
      <c r="J525" s="113"/>
    </row>
    <row r="526" spans="1:10" ht="14.1" customHeight="1" x14ac:dyDescent="0.25">
      <c r="A526" s="9"/>
      <c r="B526" s="10"/>
      <c r="C526" s="12"/>
      <c r="D526" s="12"/>
      <c r="E526" s="12"/>
      <c r="F526" s="12"/>
      <c r="G526" s="13"/>
      <c r="H526" s="10"/>
      <c r="I526" s="110" t="str">
        <f t="shared" si="7"/>
        <v/>
      </c>
      <c r="J526" s="113"/>
    </row>
    <row r="527" spans="1:10" ht="14.1" customHeight="1" x14ac:dyDescent="0.25">
      <c r="A527" s="9"/>
      <c r="B527" s="10"/>
      <c r="C527" s="12"/>
      <c r="D527" s="12"/>
      <c r="E527" s="12"/>
      <c r="F527" s="12"/>
      <c r="G527" s="13"/>
      <c r="H527" s="10"/>
      <c r="I527" s="110" t="str">
        <f t="shared" si="7"/>
        <v/>
      </c>
      <c r="J527" s="113"/>
    </row>
    <row r="528" spans="1:10" ht="14.1" customHeight="1" x14ac:dyDescent="0.25">
      <c r="A528" s="9"/>
      <c r="B528" s="10"/>
      <c r="C528" s="12"/>
      <c r="D528" s="12"/>
      <c r="E528" s="12"/>
      <c r="F528" s="12"/>
      <c r="G528" s="13"/>
      <c r="H528" s="10"/>
      <c r="I528" s="110" t="str">
        <f t="shared" si="7"/>
        <v/>
      </c>
      <c r="J528" s="113"/>
    </row>
    <row r="529" spans="1:10" ht="14.1" customHeight="1" x14ac:dyDescent="0.25">
      <c r="A529" s="9"/>
      <c r="B529" s="10"/>
      <c r="C529" s="12"/>
      <c r="D529" s="12"/>
      <c r="E529" s="12"/>
      <c r="F529" s="12"/>
      <c r="G529" s="13"/>
      <c r="H529" s="10"/>
      <c r="I529" s="110" t="str">
        <f t="shared" si="7"/>
        <v/>
      </c>
      <c r="J529" s="113"/>
    </row>
    <row r="530" spans="1:10" ht="14.1" customHeight="1" x14ac:dyDescent="0.25">
      <c r="A530" s="9"/>
      <c r="B530" s="10"/>
      <c r="C530" s="12"/>
      <c r="D530" s="12"/>
      <c r="E530" s="12"/>
      <c r="F530" s="12"/>
      <c r="G530" s="13"/>
      <c r="H530" s="10"/>
      <c r="I530" s="110" t="str">
        <f t="shared" si="7"/>
        <v/>
      </c>
      <c r="J530" s="113"/>
    </row>
    <row r="531" spans="1:10" ht="14.1" customHeight="1" x14ac:dyDescent="0.25">
      <c r="A531" s="9"/>
      <c r="B531" s="10"/>
      <c r="C531" s="12"/>
      <c r="D531" s="12"/>
      <c r="E531" s="12"/>
      <c r="F531" s="12"/>
      <c r="G531" s="13"/>
      <c r="H531" s="10"/>
      <c r="I531" s="110" t="str">
        <f t="shared" si="7"/>
        <v/>
      </c>
      <c r="J531" s="113"/>
    </row>
    <row r="532" spans="1:10" ht="14.1" customHeight="1" x14ac:dyDescent="0.25">
      <c r="A532" s="9"/>
      <c r="B532" s="10"/>
      <c r="C532" s="12"/>
      <c r="D532" s="12"/>
      <c r="E532" s="12"/>
      <c r="F532" s="12"/>
      <c r="G532" s="13"/>
      <c r="H532" s="10"/>
      <c r="I532" s="110" t="str">
        <f t="shared" si="7"/>
        <v/>
      </c>
      <c r="J532" s="113"/>
    </row>
    <row r="533" spans="1:10" ht="14.1" customHeight="1" x14ac:dyDescent="0.25">
      <c r="A533" s="9"/>
      <c r="B533" s="10"/>
      <c r="C533" s="12"/>
      <c r="D533" s="12"/>
      <c r="E533" s="12"/>
      <c r="F533" s="12"/>
      <c r="G533" s="13"/>
      <c r="H533" s="10"/>
      <c r="I533" s="110" t="str">
        <f t="shared" si="7"/>
        <v/>
      </c>
      <c r="J533" s="113"/>
    </row>
    <row r="534" spans="1:10" ht="14.1" customHeight="1" x14ac:dyDescent="0.25">
      <c r="A534" s="9"/>
      <c r="B534" s="10"/>
      <c r="C534" s="12"/>
      <c r="D534" s="12"/>
      <c r="E534" s="12"/>
      <c r="F534" s="12"/>
      <c r="G534" s="13"/>
      <c r="H534" s="10"/>
      <c r="I534" s="110" t="str">
        <f t="shared" si="7"/>
        <v/>
      </c>
      <c r="J534" s="113"/>
    </row>
    <row r="535" spans="1:10" ht="14.1" customHeight="1" x14ac:dyDescent="0.25">
      <c r="A535" s="9"/>
      <c r="B535" s="10"/>
      <c r="C535" s="12"/>
      <c r="D535" s="12"/>
      <c r="E535" s="12"/>
      <c r="F535" s="12"/>
      <c r="G535" s="13"/>
      <c r="H535" s="10"/>
      <c r="I535" s="110" t="str">
        <f t="shared" si="7"/>
        <v/>
      </c>
      <c r="J535" s="113"/>
    </row>
    <row r="536" spans="1:10" ht="14.1" customHeight="1" x14ac:dyDescent="0.25">
      <c r="A536" s="9"/>
      <c r="B536" s="10"/>
      <c r="C536" s="12"/>
      <c r="D536" s="12"/>
      <c r="E536" s="12"/>
      <c r="F536" s="12"/>
      <c r="G536" s="13"/>
      <c r="H536" s="10"/>
      <c r="I536" s="110" t="str">
        <f t="shared" si="7"/>
        <v/>
      </c>
      <c r="J536" s="113"/>
    </row>
    <row r="537" spans="1:10" ht="14.1" customHeight="1" x14ac:dyDescent="0.25">
      <c r="A537" s="9"/>
      <c r="B537" s="10"/>
      <c r="C537" s="12"/>
      <c r="D537" s="12"/>
      <c r="E537" s="12"/>
      <c r="F537" s="12"/>
      <c r="G537" s="13"/>
      <c r="H537" s="10"/>
      <c r="I537" s="110" t="str">
        <f t="shared" si="7"/>
        <v/>
      </c>
      <c r="J537" s="113"/>
    </row>
    <row r="538" spans="1:10" ht="14.1" customHeight="1" x14ac:dyDescent="0.25">
      <c r="A538" s="9"/>
      <c r="B538" s="10"/>
      <c r="C538" s="12"/>
      <c r="D538" s="12"/>
      <c r="E538" s="12"/>
      <c r="F538" s="12"/>
      <c r="G538" s="13"/>
      <c r="H538" s="10"/>
      <c r="I538" s="110" t="str">
        <f t="shared" si="7"/>
        <v/>
      </c>
      <c r="J538" s="113"/>
    </row>
    <row r="539" spans="1:10" ht="14.1" customHeight="1" x14ac:dyDescent="0.25">
      <c r="A539" s="9"/>
      <c r="B539" s="10"/>
      <c r="C539" s="12"/>
      <c r="D539" s="12"/>
      <c r="E539" s="12"/>
      <c r="F539" s="12"/>
      <c r="G539" s="13"/>
      <c r="H539" s="10"/>
      <c r="I539" s="110" t="str">
        <f t="shared" si="7"/>
        <v/>
      </c>
      <c r="J539" s="113"/>
    </row>
    <row r="540" spans="1:10" ht="14.1" customHeight="1" x14ac:dyDescent="0.25">
      <c r="A540" s="9"/>
      <c r="B540" s="10"/>
      <c r="C540" s="12"/>
      <c r="D540" s="12"/>
      <c r="E540" s="12"/>
      <c r="F540" s="12"/>
      <c r="G540" s="13"/>
      <c r="H540" s="10"/>
      <c r="I540" s="110" t="str">
        <f t="shared" si="7"/>
        <v/>
      </c>
      <c r="J540" s="113"/>
    </row>
    <row r="541" spans="1:10" ht="14.1" customHeight="1" x14ac:dyDescent="0.25">
      <c r="A541" s="9"/>
      <c r="B541" s="10"/>
      <c r="C541" s="12"/>
      <c r="D541" s="12"/>
      <c r="E541" s="12"/>
      <c r="F541" s="12"/>
      <c r="G541" s="13"/>
      <c r="H541" s="10"/>
      <c r="I541" s="110" t="str">
        <f t="shared" si="7"/>
        <v/>
      </c>
      <c r="J541" s="113"/>
    </row>
    <row r="542" spans="1:10" ht="14.1" customHeight="1" x14ac:dyDescent="0.25">
      <c r="A542" s="9"/>
      <c r="B542" s="10"/>
      <c r="C542" s="12"/>
      <c r="D542" s="12"/>
      <c r="E542" s="12"/>
      <c r="F542" s="12"/>
      <c r="G542" s="13"/>
      <c r="H542" s="10"/>
      <c r="I542" s="110" t="str">
        <f t="shared" si="7"/>
        <v/>
      </c>
      <c r="J542" s="113"/>
    </row>
    <row r="543" spans="1:10" ht="14.1" customHeight="1" x14ac:dyDescent="0.25">
      <c r="A543" s="9"/>
      <c r="B543" s="10"/>
      <c r="C543" s="12"/>
      <c r="D543" s="12"/>
      <c r="E543" s="12"/>
      <c r="F543" s="12"/>
      <c r="G543" s="13"/>
      <c r="H543" s="10"/>
      <c r="I543" s="110" t="str">
        <f t="shared" si="7"/>
        <v/>
      </c>
      <c r="J543" s="113"/>
    </row>
    <row r="544" spans="1:10" ht="14.1" customHeight="1" x14ac:dyDescent="0.25">
      <c r="A544" s="9"/>
      <c r="B544" s="10"/>
      <c r="C544" s="12"/>
      <c r="D544" s="12"/>
      <c r="E544" s="12"/>
      <c r="F544" s="12"/>
      <c r="G544" s="13"/>
      <c r="H544" s="10"/>
      <c r="I544" s="110" t="str">
        <f t="shared" si="7"/>
        <v/>
      </c>
      <c r="J544" s="113"/>
    </row>
    <row r="545" spans="1:10" ht="14.1" customHeight="1" x14ac:dyDescent="0.25">
      <c r="A545" s="9"/>
      <c r="B545" s="10"/>
      <c r="C545" s="12"/>
      <c r="D545" s="12"/>
      <c r="E545" s="12"/>
      <c r="F545" s="12"/>
      <c r="G545" s="13"/>
      <c r="H545" s="10"/>
      <c r="I545" s="110" t="str">
        <f t="shared" si="7"/>
        <v/>
      </c>
      <c r="J545" s="113"/>
    </row>
    <row r="546" spans="1:10" ht="14.1" customHeight="1" x14ac:dyDescent="0.25">
      <c r="A546" s="9"/>
      <c r="B546" s="10"/>
      <c r="C546" s="12"/>
      <c r="D546" s="12"/>
      <c r="E546" s="12"/>
      <c r="F546" s="12"/>
      <c r="G546" s="13"/>
      <c r="H546" s="10"/>
      <c r="I546" s="110" t="str">
        <f t="shared" si="7"/>
        <v/>
      </c>
      <c r="J546" s="113"/>
    </row>
    <row r="547" spans="1:10" ht="14.1" customHeight="1" x14ac:dyDescent="0.25">
      <c r="A547" s="9"/>
      <c r="B547" s="10"/>
      <c r="C547" s="12"/>
      <c r="D547" s="12"/>
      <c r="E547" s="12"/>
      <c r="F547" s="12"/>
      <c r="G547" s="13"/>
      <c r="H547" s="10"/>
      <c r="I547" s="110" t="str">
        <f t="shared" si="7"/>
        <v/>
      </c>
      <c r="J547" s="113"/>
    </row>
    <row r="548" spans="1:10" ht="14.1" customHeight="1" x14ac:dyDescent="0.25">
      <c r="A548" s="9"/>
      <c r="B548" s="10"/>
      <c r="C548" s="12"/>
      <c r="D548" s="12"/>
      <c r="E548" s="12"/>
      <c r="F548" s="12"/>
      <c r="G548" s="13"/>
      <c r="H548" s="10"/>
      <c r="I548" s="110" t="str">
        <f t="shared" si="7"/>
        <v/>
      </c>
      <c r="J548" s="113"/>
    </row>
    <row r="549" spans="1:10" ht="14.1" customHeight="1" x14ac:dyDescent="0.25">
      <c r="A549" s="9"/>
      <c r="B549" s="10"/>
      <c r="C549" s="12"/>
      <c r="D549" s="12"/>
      <c r="E549" s="12"/>
      <c r="F549" s="12"/>
      <c r="G549" s="13"/>
      <c r="H549" s="10"/>
      <c r="I549" s="110" t="str">
        <f t="shared" si="7"/>
        <v/>
      </c>
      <c r="J549" s="113"/>
    </row>
    <row r="550" spans="1:10" ht="14.1" customHeight="1" x14ac:dyDescent="0.25">
      <c r="A550" s="9"/>
      <c r="B550" s="10"/>
      <c r="C550" s="12"/>
      <c r="D550" s="12"/>
      <c r="E550" s="12"/>
      <c r="F550" s="12"/>
      <c r="G550" s="13"/>
      <c r="H550" s="10"/>
      <c r="I550" s="110" t="str">
        <f t="shared" si="7"/>
        <v/>
      </c>
      <c r="J550" s="113"/>
    </row>
    <row r="551" spans="1:10" ht="14.1" customHeight="1" x14ac:dyDescent="0.25">
      <c r="A551" s="9"/>
      <c r="B551" s="10"/>
      <c r="C551" s="12"/>
      <c r="D551" s="12"/>
      <c r="E551" s="12"/>
      <c r="F551" s="12"/>
      <c r="G551" s="13"/>
      <c r="H551" s="10"/>
      <c r="I551" s="110" t="str">
        <f t="shared" si="7"/>
        <v/>
      </c>
      <c r="J551" s="113"/>
    </row>
    <row r="552" spans="1:10" ht="14.1" customHeight="1" x14ac:dyDescent="0.25">
      <c r="A552" s="9"/>
      <c r="B552" s="10"/>
      <c r="C552" s="12"/>
      <c r="D552" s="12"/>
      <c r="E552" s="12"/>
      <c r="F552" s="12"/>
      <c r="G552" s="13"/>
      <c r="H552" s="10"/>
      <c r="I552" s="110" t="str">
        <f t="shared" si="7"/>
        <v/>
      </c>
      <c r="J552" s="113"/>
    </row>
    <row r="553" spans="1:10" ht="14.1" customHeight="1" x14ac:dyDescent="0.25">
      <c r="A553" s="9"/>
      <c r="B553" s="10"/>
      <c r="C553" s="12"/>
      <c r="D553" s="12"/>
      <c r="E553" s="12"/>
      <c r="F553" s="12"/>
      <c r="G553" s="13"/>
      <c r="H553" s="10"/>
      <c r="I553" s="110" t="str">
        <f t="shared" si="7"/>
        <v/>
      </c>
      <c r="J553" s="113"/>
    </row>
    <row r="554" spans="1:10" ht="14.1" customHeight="1" x14ac:dyDescent="0.25">
      <c r="A554" s="9"/>
      <c r="B554" s="10"/>
      <c r="C554" s="12"/>
      <c r="D554" s="12"/>
      <c r="E554" s="12"/>
      <c r="F554" s="12"/>
      <c r="G554" s="13"/>
      <c r="H554" s="10"/>
      <c r="I554" s="110" t="str">
        <f t="shared" si="7"/>
        <v/>
      </c>
      <c r="J554" s="113"/>
    </row>
    <row r="555" spans="1:10" ht="14.1" customHeight="1" x14ac:dyDescent="0.25">
      <c r="A555" s="9"/>
      <c r="B555" s="10"/>
      <c r="C555" s="12"/>
      <c r="D555" s="12"/>
      <c r="E555" s="12"/>
      <c r="F555" s="12"/>
      <c r="G555" s="13"/>
      <c r="H555" s="10"/>
      <c r="I555" s="110" t="str">
        <f t="shared" si="7"/>
        <v/>
      </c>
      <c r="J555" s="113"/>
    </row>
    <row r="556" spans="1:10" ht="14.1" customHeight="1" x14ac:dyDescent="0.25">
      <c r="A556" s="9"/>
      <c r="B556" s="10"/>
      <c r="C556" s="12"/>
      <c r="D556" s="12"/>
      <c r="E556" s="12"/>
      <c r="F556" s="12"/>
      <c r="G556" s="13"/>
      <c r="H556" s="10"/>
      <c r="I556" s="110" t="str">
        <f t="shared" si="7"/>
        <v/>
      </c>
      <c r="J556" s="113"/>
    </row>
    <row r="557" spans="1:10" ht="14.1" customHeight="1" x14ac:dyDescent="0.25">
      <c r="A557" s="9"/>
      <c r="B557" s="10"/>
      <c r="C557" s="12"/>
      <c r="D557" s="12"/>
      <c r="E557" s="12"/>
      <c r="F557" s="12"/>
      <c r="G557" s="13"/>
      <c r="H557" s="10"/>
      <c r="I557" s="110" t="str">
        <f t="shared" si="7"/>
        <v/>
      </c>
      <c r="J557" s="113"/>
    </row>
    <row r="558" spans="1:10" ht="14.1" customHeight="1" x14ac:dyDescent="0.25">
      <c r="A558" s="9"/>
      <c r="B558" s="10"/>
      <c r="C558" s="12"/>
      <c r="D558" s="12"/>
      <c r="E558" s="12"/>
      <c r="F558" s="12"/>
      <c r="G558" s="13"/>
      <c r="H558" s="10"/>
      <c r="I558" s="110" t="str">
        <f t="shared" si="7"/>
        <v/>
      </c>
      <c r="J558" s="113"/>
    </row>
    <row r="559" spans="1:10" ht="14.1" customHeight="1" x14ac:dyDescent="0.25">
      <c r="A559" s="9"/>
      <c r="B559" s="10"/>
      <c r="C559" s="12"/>
      <c r="D559" s="12"/>
      <c r="E559" s="12"/>
      <c r="F559" s="12"/>
      <c r="G559" s="13"/>
      <c r="H559" s="10"/>
      <c r="I559" s="110" t="str">
        <f t="shared" si="7"/>
        <v/>
      </c>
      <c r="J559" s="113"/>
    </row>
    <row r="560" spans="1:10" ht="14.1" customHeight="1" x14ac:dyDescent="0.25">
      <c r="A560" s="9"/>
      <c r="B560" s="10"/>
      <c r="C560" s="12"/>
      <c r="D560" s="12"/>
      <c r="E560" s="12"/>
      <c r="F560" s="12"/>
      <c r="G560" s="13"/>
      <c r="H560" s="10"/>
      <c r="I560" s="110" t="str">
        <f t="shared" si="7"/>
        <v/>
      </c>
      <c r="J560" s="113"/>
    </row>
    <row r="561" spans="1:10" ht="14.1" customHeight="1" x14ac:dyDescent="0.25">
      <c r="A561" s="9"/>
      <c r="B561" s="10"/>
      <c r="C561" s="12"/>
      <c r="D561" s="12"/>
      <c r="E561" s="12"/>
      <c r="F561" s="12"/>
      <c r="G561" s="13"/>
      <c r="H561" s="10"/>
      <c r="I561" s="110" t="str">
        <f t="shared" si="7"/>
        <v/>
      </c>
      <c r="J561" s="113"/>
    </row>
    <row r="562" spans="1:10" ht="14.1" customHeight="1" x14ac:dyDescent="0.25">
      <c r="A562" s="9"/>
      <c r="B562" s="10"/>
      <c r="C562" s="12"/>
      <c r="D562" s="12"/>
      <c r="E562" s="12"/>
      <c r="F562" s="12"/>
      <c r="G562" s="13"/>
      <c r="H562" s="10"/>
      <c r="I562" s="110" t="str">
        <f t="shared" si="7"/>
        <v/>
      </c>
      <c r="J562" s="113"/>
    </row>
    <row r="563" spans="1:10" ht="14.1" customHeight="1" x14ac:dyDescent="0.25">
      <c r="A563" s="9"/>
      <c r="B563" s="10"/>
      <c r="C563" s="12"/>
      <c r="D563" s="12"/>
      <c r="E563" s="12"/>
      <c r="F563" s="12"/>
      <c r="G563" s="13"/>
      <c r="H563" s="10"/>
      <c r="I563" s="110" t="str">
        <f t="shared" si="7"/>
        <v/>
      </c>
      <c r="J563" s="113"/>
    </row>
    <row r="564" spans="1:10" ht="14.1" customHeight="1" x14ac:dyDescent="0.25">
      <c r="A564" s="9"/>
      <c r="B564" s="10"/>
      <c r="C564" s="12"/>
      <c r="D564" s="12"/>
      <c r="E564" s="12"/>
      <c r="F564" s="12"/>
      <c r="G564" s="13"/>
      <c r="H564" s="10"/>
      <c r="I564" s="110" t="str">
        <f t="shared" si="7"/>
        <v/>
      </c>
      <c r="J564" s="113"/>
    </row>
    <row r="565" spans="1:10" ht="14.1" customHeight="1" x14ac:dyDescent="0.25">
      <c r="A565" s="9"/>
      <c r="B565" s="10"/>
      <c r="C565" s="12"/>
      <c r="D565" s="12"/>
      <c r="E565" s="12"/>
      <c r="F565" s="12"/>
      <c r="G565" s="13"/>
      <c r="H565" s="10"/>
      <c r="I565" s="110" t="str">
        <f t="shared" si="7"/>
        <v/>
      </c>
      <c r="J565" s="113"/>
    </row>
    <row r="566" spans="1:10" ht="14.1" customHeight="1" x14ac:dyDescent="0.25">
      <c r="A566" s="9"/>
      <c r="B566" s="10"/>
      <c r="C566" s="12"/>
      <c r="D566" s="12"/>
      <c r="E566" s="12"/>
      <c r="F566" s="12"/>
      <c r="G566" s="13"/>
      <c r="H566" s="10"/>
      <c r="I566" s="110" t="str">
        <f t="shared" si="7"/>
        <v/>
      </c>
      <c r="J566" s="113"/>
    </row>
    <row r="567" spans="1:10" ht="14.1" customHeight="1" x14ac:dyDescent="0.25">
      <c r="A567" s="9"/>
      <c r="B567" s="10"/>
      <c r="C567" s="12"/>
      <c r="D567" s="12"/>
      <c r="E567" s="12"/>
      <c r="F567" s="12"/>
      <c r="G567" s="13"/>
      <c r="H567" s="10"/>
      <c r="I567" s="110" t="str">
        <f t="shared" si="7"/>
        <v/>
      </c>
      <c r="J567" s="113"/>
    </row>
    <row r="568" spans="1:10" ht="14.1" customHeight="1" x14ac:dyDescent="0.25">
      <c r="A568" s="9"/>
      <c r="B568" s="10"/>
      <c r="C568" s="12"/>
      <c r="D568" s="12"/>
      <c r="E568" s="12"/>
      <c r="F568" s="12"/>
      <c r="G568" s="13"/>
      <c r="H568" s="10"/>
      <c r="I568" s="110" t="str">
        <f t="shared" si="7"/>
        <v/>
      </c>
      <c r="J568" s="113"/>
    </row>
    <row r="569" spans="1:10" ht="14.1" customHeight="1" x14ac:dyDescent="0.25">
      <c r="A569" s="9"/>
      <c r="B569" s="10"/>
      <c r="C569" s="12"/>
      <c r="D569" s="12"/>
      <c r="E569" s="12"/>
      <c r="F569" s="12"/>
      <c r="G569" s="13"/>
      <c r="H569" s="10"/>
      <c r="I569" s="110" t="str">
        <f t="shared" si="7"/>
        <v/>
      </c>
      <c r="J569" s="113"/>
    </row>
    <row r="570" spans="1:10" ht="14.1" customHeight="1" x14ac:dyDescent="0.25">
      <c r="A570" s="9"/>
      <c r="B570" s="10"/>
      <c r="C570" s="12"/>
      <c r="D570" s="12"/>
      <c r="E570" s="12"/>
      <c r="F570" s="12"/>
      <c r="G570" s="13"/>
      <c r="H570" s="10"/>
      <c r="I570" s="110" t="str">
        <f t="shared" si="7"/>
        <v/>
      </c>
      <c r="J570" s="113"/>
    </row>
    <row r="571" spans="1:10" ht="14.1" customHeight="1" x14ac:dyDescent="0.25">
      <c r="A571" s="9"/>
      <c r="B571" s="10"/>
      <c r="C571" s="12"/>
      <c r="D571" s="12"/>
      <c r="E571" s="12"/>
      <c r="F571" s="12"/>
      <c r="G571" s="13"/>
      <c r="H571" s="10"/>
      <c r="I571" s="110" t="str">
        <f t="shared" si="7"/>
        <v/>
      </c>
      <c r="J571" s="113"/>
    </row>
    <row r="572" spans="1:10" ht="14.1" customHeight="1" x14ac:dyDescent="0.25">
      <c r="A572" s="9"/>
      <c r="B572" s="10"/>
      <c r="C572" s="12"/>
      <c r="D572" s="12"/>
      <c r="E572" s="12"/>
      <c r="F572" s="12"/>
      <c r="G572" s="13"/>
      <c r="H572" s="10"/>
      <c r="I572" s="110" t="str">
        <f t="shared" si="7"/>
        <v/>
      </c>
      <c r="J572" s="113"/>
    </row>
    <row r="573" spans="1:10" ht="14.1" customHeight="1" x14ac:dyDescent="0.25">
      <c r="A573" s="9"/>
      <c r="B573" s="10"/>
      <c r="C573" s="12"/>
      <c r="D573" s="12"/>
      <c r="E573" s="12"/>
      <c r="F573" s="12"/>
      <c r="G573" s="13"/>
      <c r="H573" s="10"/>
      <c r="I573" s="110" t="str">
        <f t="shared" si="7"/>
        <v/>
      </c>
      <c r="J573" s="113"/>
    </row>
    <row r="574" spans="1:10" ht="14.1" customHeight="1" x14ac:dyDescent="0.25">
      <c r="A574" s="9"/>
      <c r="B574" s="10"/>
      <c r="C574" s="12"/>
      <c r="D574" s="12"/>
      <c r="E574" s="12"/>
      <c r="F574" s="12"/>
      <c r="G574" s="13"/>
      <c r="H574" s="10"/>
      <c r="I574" s="110" t="str">
        <f t="shared" si="7"/>
        <v/>
      </c>
      <c r="J574" s="113"/>
    </row>
    <row r="575" spans="1:10" ht="14.1" customHeight="1" x14ac:dyDescent="0.25">
      <c r="A575" s="9"/>
      <c r="B575" s="10"/>
      <c r="C575" s="12"/>
      <c r="D575" s="12"/>
      <c r="E575" s="12"/>
      <c r="F575" s="12"/>
      <c r="G575" s="13"/>
      <c r="H575" s="10"/>
      <c r="I575" s="110" t="str">
        <f t="shared" si="7"/>
        <v/>
      </c>
      <c r="J575" s="113"/>
    </row>
    <row r="576" spans="1:10" ht="14.1" customHeight="1" x14ac:dyDescent="0.25">
      <c r="A576" s="9"/>
      <c r="B576" s="10"/>
      <c r="C576" s="12"/>
      <c r="D576" s="12"/>
      <c r="E576" s="12"/>
      <c r="F576" s="12"/>
      <c r="G576" s="13"/>
      <c r="H576" s="10"/>
      <c r="I576" s="110" t="str">
        <f t="shared" si="7"/>
        <v/>
      </c>
      <c r="J576" s="113"/>
    </row>
    <row r="577" spans="1:10" ht="14.1" customHeight="1" x14ac:dyDescent="0.25">
      <c r="A577" s="9"/>
      <c r="B577" s="10"/>
      <c r="C577" s="12"/>
      <c r="D577" s="12"/>
      <c r="E577" s="12"/>
      <c r="F577" s="12"/>
      <c r="G577" s="13"/>
      <c r="H577" s="10"/>
      <c r="I577" s="110" t="str">
        <f t="shared" si="7"/>
        <v/>
      </c>
      <c r="J577" s="113"/>
    </row>
    <row r="578" spans="1:10" ht="14.1" customHeight="1" x14ac:dyDescent="0.25">
      <c r="A578" s="9"/>
      <c r="B578" s="10"/>
      <c r="C578" s="12"/>
      <c r="D578" s="12"/>
      <c r="E578" s="12"/>
      <c r="F578" s="12"/>
      <c r="G578" s="13"/>
      <c r="H578" s="10"/>
      <c r="I578" s="110" t="str">
        <f t="shared" si="7"/>
        <v/>
      </c>
      <c r="J578" s="113"/>
    </row>
    <row r="579" spans="1:10" ht="14.1" customHeight="1" x14ac:dyDescent="0.25">
      <c r="A579" s="9"/>
      <c r="B579" s="10"/>
      <c r="C579" s="12"/>
      <c r="D579" s="12"/>
      <c r="E579" s="12"/>
      <c r="F579" s="12"/>
      <c r="G579" s="13"/>
      <c r="H579" s="10"/>
      <c r="I579" s="110" t="str">
        <f t="shared" si="7"/>
        <v/>
      </c>
      <c r="J579" s="113"/>
    </row>
    <row r="580" spans="1:10" ht="14.1" customHeight="1" x14ac:dyDescent="0.25">
      <c r="A580" s="9"/>
      <c r="B580" s="10"/>
      <c r="C580" s="12"/>
      <c r="D580" s="12"/>
      <c r="E580" s="12"/>
      <c r="F580" s="12"/>
      <c r="G580" s="13"/>
      <c r="H580" s="10"/>
      <c r="I580" s="110" t="str">
        <f t="shared" si="7"/>
        <v/>
      </c>
      <c r="J580" s="113"/>
    </row>
    <row r="581" spans="1:10" ht="14.1" customHeight="1" x14ac:dyDescent="0.25">
      <c r="A581" s="9"/>
      <c r="B581" s="10"/>
      <c r="C581" s="12"/>
      <c r="D581" s="12"/>
      <c r="E581" s="12"/>
      <c r="F581" s="12"/>
      <c r="G581" s="13"/>
      <c r="H581" s="10"/>
      <c r="I581" s="110" t="str">
        <f t="shared" si="7"/>
        <v/>
      </c>
      <c r="J581" s="113"/>
    </row>
    <row r="582" spans="1:10" ht="14.1" customHeight="1" x14ac:dyDescent="0.25">
      <c r="A582" s="9"/>
      <c r="B582" s="10"/>
      <c r="C582" s="12"/>
      <c r="D582" s="12"/>
      <c r="E582" s="12"/>
      <c r="F582" s="12"/>
      <c r="G582" s="13"/>
      <c r="H582" s="10"/>
      <c r="I582" s="110" t="str">
        <f t="shared" si="7"/>
        <v/>
      </c>
      <c r="J582" s="113"/>
    </row>
    <row r="583" spans="1:10" ht="14.1" customHeight="1" x14ac:dyDescent="0.25">
      <c r="A583" s="9"/>
      <c r="B583" s="10"/>
      <c r="C583" s="12"/>
      <c r="D583" s="12"/>
      <c r="E583" s="12"/>
      <c r="F583" s="12"/>
      <c r="G583" s="13"/>
      <c r="H583" s="10"/>
      <c r="I583" s="110" t="str">
        <f t="shared" si="7"/>
        <v/>
      </c>
      <c r="J583" s="113"/>
    </row>
    <row r="584" spans="1:10" ht="14.1" customHeight="1" x14ac:dyDescent="0.25">
      <c r="A584" s="9"/>
      <c r="B584" s="10"/>
      <c r="C584" s="12"/>
      <c r="D584" s="12"/>
      <c r="E584" s="12"/>
      <c r="F584" s="12"/>
      <c r="G584" s="13"/>
      <c r="H584" s="10"/>
      <c r="I584" s="110" t="str">
        <f t="shared" si="7"/>
        <v/>
      </c>
      <c r="J584" s="113"/>
    </row>
    <row r="585" spans="1:10" ht="14.1" customHeight="1" x14ac:dyDescent="0.25">
      <c r="A585" s="9"/>
      <c r="B585" s="10"/>
      <c r="C585" s="12"/>
      <c r="D585" s="12"/>
      <c r="E585" s="12"/>
      <c r="F585" s="12"/>
      <c r="G585" s="13"/>
      <c r="H585" s="10"/>
      <c r="I585" s="110" t="str">
        <f t="shared" si="7"/>
        <v/>
      </c>
      <c r="J585" s="113"/>
    </row>
    <row r="586" spans="1:10" ht="14.1" customHeight="1" x14ac:dyDescent="0.25">
      <c r="A586" s="9"/>
      <c r="B586" s="10"/>
      <c r="C586" s="12"/>
      <c r="D586" s="12"/>
      <c r="E586" s="12"/>
      <c r="F586" s="12"/>
      <c r="G586" s="13"/>
      <c r="H586" s="10"/>
      <c r="I586" s="110" t="str">
        <f t="shared" si="7"/>
        <v/>
      </c>
      <c r="J586" s="113"/>
    </row>
    <row r="587" spans="1:10" ht="14.1" customHeight="1" x14ac:dyDescent="0.25">
      <c r="A587" s="9"/>
      <c r="B587" s="10"/>
      <c r="C587" s="12"/>
      <c r="D587" s="12"/>
      <c r="E587" s="12"/>
      <c r="F587" s="12"/>
      <c r="G587" s="13"/>
      <c r="H587" s="10"/>
      <c r="I587" s="110" t="str">
        <f t="shared" si="7"/>
        <v/>
      </c>
      <c r="J587" s="113"/>
    </row>
    <row r="588" spans="1:10" ht="14.1" customHeight="1" x14ac:dyDescent="0.25">
      <c r="A588" s="9"/>
      <c r="B588" s="10"/>
      <c r="C588" s="12"/>
      <c r="D588" s="12"/>
      <c r="E588" s="12"/>
      <c r="F588" s="12"/>
      <c r="G588" s="13"/>
      <c r="H588" s="10"/>
      <c r="I588" s="110" t="str">
        <f t="shared" si="7"/>
        <v/>
      </c>
      <c r="J588" s="113"/>
    </row>
    <row r="589" spans="1:10" ht="14.1" customHeight="1" x14ac:dyDescent="0.25">
      <c r="A589" s="9"/>
      <c r="B589" s="10"/>
      <c r="C589" s="12"/>
      <c r="D589" s="12"/>
      <c r="E589" s="12"/>
      <c r="F589" s="12"/>
      <c r="G589" s="13"/>
      <c r="H589" s="10"/>
      <c r="I589" s="110" t="str">
        <f t="shared" si="7"/>
        <v/>
      </c>
      <c r="J589" s="113"/>
    </row>
    <row r="590" spans="1:10" ht="14.1" customHeight="1" x14ac:dyDescent="0.25">
      <c r="A590" s="9"/>
      <c r="B590" s="10"/>
      <c r="C590" s="12"/>
      <c r="D590" s="12"/>
      <c r="E590" s="12"/>
      <c r="F590" s="12"/>
      <c r="G590" s="13"/>
      <c r="H590" s="10"/>
      <c r="I590" s="110" t="str">
        <f t="shared" si="7"/>
        <v/>
      </c>
      <c r="J590" s="113"/>
    </row>
    <row r="591" spans="1:10" ht="14.1" customHeight="1" x14ac:dyDescent="0.25">
      <c r="A591" s="9"/>
      <c r="B591" s="10"/>
      <c r="C591" s="12"/>
      <c r="D591" s="12"/>
      <c r="E591" s="12"/>
      <c r="F591" s="12"/>
      <c r="G591" s="13"/>
      <c r="H591" s="10"/>
      <c r="I591" s="110" t="str">
        <f t="shared" si="7"/>
        <v/>
      </c>
      <c r="J591" s="113"/>
    </row>
    <row r="592" spans="1:10" ht="14.1" customHeight="1" x14ac:dyDescent="0.25">
      <c r="A592" s="9"/>
      <c r="B592" s="10"/>
      <c r="C592" s="12"/>
      <c r="D592" s="12"/>
      <c r="E592" s="12"/>
      <c r="F592" s="12"/>
      <c r="G592" s="13"/>
      <c r="H592" s="10"/>
      <c r="I592" s="110" t="str">
        <f t="shared" si="7"/>
        <v/>
      </c>
      <c r="J592" s="113"/>
    </row>
    <row r="593" spans="1:10" ht="14.1" customHeight="1" x14ac:dyDescent="0.25">
      <c r="A593" s="9"/>
      <c r="B593" s="10"/>
      <c r="C593" s="12"/>
      <c r="D593" s="12"/>
      <c r="E593" s="12"/>
      <c r="F593" s="12"/>
      <c r="G593" s="13"/>
      <c r="H593" s="10"/>
      <c r="I593" s="110" t="str">
        <f t="shared" si="7"/>
        <v/>
      </c>
      <c r="J593" s="113"/>
    </row>
    <row r="594" spans="1:10" ht="14.1" customHeight="1" x14ac:dyDescent="0.25">
      <c r="A594" s="9"/>
      <c r="B594" s="10"/>
      <c r="C594" s="12"/>
      <c r="D594" s="12"/>
      <c r="E594" s="12"/>
      <c r="F594" s="12"/>
      <c r="G594" s="13"/>
      <c r="H594" s="10"/>
      <c r="I594" s="110" t="str">
        <f t="shared" si="7"/>
        <v/>
      </c>
      <c r="J594" s="113"/>
    </row>
    <row r="595" spans="1:10" ht="14.1" customHeight="1" x14ac:dyDescent="0.25">
      <c r="A595" s="9"/>
      <c r="B595" s="10"/>
      <c r="C595" s="12"/>
      <c r="D595" s="12"/>
      <c r="E595" s="12"/>
      <c r="F595" s="12"/>
      <c r="G595" s="13"/>
      <c r="H595" s="10"/>
      <c r="I595" s="110" t="str">
        <f t="shared" si="7"/>
        <v/>
      </c>
      <c r="J595" s="113"/>
    </row>
    <row r="596" spans="1:10" ht="14.1" customHeight="1" x14ac:dyDescent="0.25">
      <c r="A596" s="9"/>
      <c r="B596" s="10"/>
      <c r="C596" s="12"/>
      <c r="D596" s="12"/>
      <c r="E596" s="12"/>
      <c r="F596" s="12"/>
      <c r="G596" s="13"/>
      <c r="H596" s="10"/>
      <c r="I596" s="110" t="str">
        <f t="shared" si="7"/>
        <v/>
      </c>
      <c r="J596" s="113"/>
    </row>
    <row r="597" spans="1:10" ht="14.1" customHeight="1" x14ac:dyDescent="0.25">
      <c r="A597" s="9"/>
      <c r="B597" s="10"/>
      <c r="C597" s="12"/>
      <c r="D597" s="12"/>
      <c r="E597" s="12"/>
      <c r="F597" s="12"/>
      <c r="G597" s="13"/>
      <c r="H597" s="10"/>
      <c r="I597" s="110" t="str">
        <f t="shared" si="7"/>
        <v/>
      </c>
      <c r="J597" s="113"/>
    </row>
    <row r="598" spans="1:10" ht="14.1" customHeight="1" x14ac:dyDescent="0.25">
      <c r="A598" s="9"/>
      <c r="B598" s="10"/>
      <c r="C598" s="12"/>
      <c r="D598" s="12"/>
      <c r="E598" s="12"/>
      <c r="F598" s="12"/>
      <c r="G598" s="13"/>
      <c r="H598" s="10"/>
      <c r="I598" s="110" t="str">
        <f t="shared" si="7"/>
        <v/>
      </c>
      <c r="J598" s="113"/>
    </row>
    <row r="599" spans="1:10" ht="14.1" customHeight="1" x14ac:dyDescent="0.25">
      <c r="A599" s="9"/>
      <c r="B599" s="10"/>
      <c r="C599" s="12"/>
      <c r="D599" s="12"/>
      <c r="E599" s="12"/>
      <c r="F599" s="12"/>
      <c r="G599" s="13"/>
      <c r="H599" s="10"/>
      <c r="I599" s="110" t="str">
        <f t="shared" si="7"/>
        <v/>
      </c>
      <c r="J599" s="113"/>
    </row>
    <row r="600" spans="1:10" ht="14.1" customHeight="1" x14ac:dyDescent="0.25">
      <c r="A600" s="9"/>
      <c r="B600" s="10"/>
      <c r="C600" s="12"/>
      <c r="D600" s="12"/>
      <c r="E600" s="12"/>
      <c r="F600" s="12"/>
      <c r="G600" s="13"/>
      <c r="H600" s="10"/>
      <c r="I600" s="110" t="str">
        <f t="shared" si="7"/>
        <v/>
      </c>
      <c r="J600" s="113"/>
    </row>
    <row r="601" spans="1:10" ht="14.1" customHeight="1" x14ac:dyDescent="0.25">
      <c r="A601" s="9"/>
      <c r="B601" s="10"/>
      <c r="C601" s="12"/>
      <c r="D601" s="12"/>
      <c r="E601" s="12"/>
      <c r="F601" s="12"/>
      <c r="G601" s="13"/>
      <c r="H601" s="10"/>
      <c r="I601" s="110" t="str">
        <f t="shared" si="7"/>
        <v/>
      </c>
      <c r="J601" s="113"/>
    </row>
    <row r="602" spans="1:10" ht="14.1" customHeight="1" x14ac:dyDescent="0.25">
      <c r="A602" s="9"/>
      <c r="B602" s="10"/>
      <c r="C602" s="12"/>
      <c r="D602" s="12"/>
      <c r="E602" s="12"/>
      <c r="F602" s="12"/>
      <c r="G602" s="13"/>
      <c r="H602" s="10"/>
      <c r="I602" s="110" t="str">
        <f t="shared" si="7"/>
        <v/>
      </c>
      <c r="J602" s="113"/>
    </row>
    <row r="603" spans="1:10" ht="14.1" customHeight="1" x14ac:dyDescent="0.25">
      <c r="A603" s="9"/>
      <c r="B603" s="10"/>
      <c r="C603" s="12"/>
      <c r="D603" s="12"/>
      <c r="E603" s="12"/>
      <c r="F603" s="12"/>
      <c r="G603" s="13"/>
      <c r="H603" s="10"/>
      <c r="I603" s="110" t="str">
        <f t="shared" si="7"/>
        <v/>
      </c>
      <c r="J603" s="113"/>
    </row>
    <row r="604" spans="1:10" ht="14.1" customHeight="1" x14ac:dyDescent="0.25">
      <c r="A604" s="9"/>
      <c r="B604" s="10"/>
      <c r="C604" s="12"/>
      <c r="D604" s="12"/>
      <c r="E604" s="12"/>
      <c r="F604" s="12"/>
      <c r="G604" s="13"/>
      <c r="H604" s="10"/>
      <c r="I604" s="110" t="str">
        <f t="shared" si="7"/>
        <v/>
      </c>
      <c r="J604" s="113"/>
    </row>
    <row r="605" spans="1:10" ht="14.1" customHeight="1" x14ac:dyDescent="0.25">
      <c r="A605" s="9"/>
      <c r="B605" s="10"/>
      <c r="C605" s="12"/>
      <c r="D605" s="12"/>
      <c r="E605" s="12"/>
      <c r="F605" s="12"/>
      <c r="G605" s="13"/>
      <c r="H605" s="10"/>
      <c r="I605" s="110" t="str">
        <f t="shared" si="7"/>
        <v/>
      </c>
      <c r="J605" s="113"/>
    </row>
    <row r="606" spans="1:10" ht="14.1" customHeight="1" x14ac:dyDescent="0.25">
      <c r="A606" s="9"/>
      <c r="B606" s="10"/>
      <c r="C606" s="12"/>
      <c r="D606" s="12"/>
      <c r="E606" s="12"/>
      <c r="F606" s="12"/>
      <c r="G606" s="13"/>
      <c r="H606" s="10"/>
      <c r="I606" s="110" t="str">
        <f t="shared" si="7"/>
        <v/>
      </c>
      <c r="J606" s="113"/>
    </row>
    <row r="607" spans="1:10" ht="14.1" customHeight="1" x14ac:dyDescent="0.25">
      <c r="A607" s="9"/>
      <c r="B607" s="10"/>
      <c r="C607" s="12"/>
      <c r="D607" s="12"/>
      <c r="E607" s="12"/>
      <c r="F607" s="12"/>
      <c r="G607" s="13"/>
      <c r="H607" s="10"/>
      <c r="I607" s="110" t="str">
        <f t="shared" si="7"/>
        <v/>
      </c>
      <c r="J607" s="113"/>
    </row>
    <row r="608" spans="1:10" ht="14.1" customHeight="1" x14ac:dyDescent="0.25">
      <c r="A608" s="9"/>
      <c r="B608" s="10"/>
      <c r="C608" s="12"/>
      <c r="D608" s="12"/>
      <c r="E608" s="12"/>
      <c r="F608" s="12"/>
      <c r="G608" s="13"/>
      <c r="H608" s="10"/>
      <c r="I608" s="110" t="str">
        <f t="shared" si="7"/>
        <v/>
      </c>
      <c r="J608" s="113"/>
    </row>
    <row r="609" spans="1:10" ht="14.1" customHeight="1" x14ac:dyDescent="0.25">
      <c r="A609" s="9"/>
      <c r="B609" s="10"/>
      <c r="C609" s="12"/>
      <c r="D609" s="12"/>
      <c r="E609" s="12"/>
      <c r="F609" s="12"/>
      <c r="G609" s="13"/>
      <c r="H609" s="10"/>
      <c r="I609" s="110" t="str">
        <f t="shared" si="7"/>
        <v/>
      </c>
      <c r="J609" s="113"/>
    </row>
    <row r="610" spans="1:10" ht="14.1" customHeight="1" x14ac:dyDescent="0.25">
      <c r="A610" s="9"/>
      <c r="B610" s="10"/>
      <c r="C610" s="12"/>
      <c r="D610" s="12"/>
      <c r="E610" s="12"/>
      <c r="F610" s="12"/>
      <c r="G610" s="13"/>
      <c r="H610" s="10"/>
      <c r="I610" s="110" t="str">
        <f t="shared" si="7"/>
        <v/>
      </c>
      <c r="J610" s="113"/>
    </row>
    <row r="611" spans="1:10" ht="14.1" customHeight="1" x14ac:dyDescent="0.25">
      <c r="A611" s="9"/>
      <c r="B611" s="10"/>
      <c r="C611" s="12"/>
      <c r="D611" s="12"/>
      <c r="E611" s="12"/>
      <c r="F611" s="12"/>
      <c r="G611" s="13"/>
      <c r="H611" s="10"/>
      <c r="I611" s="110" t="str">
        <f t="shared" si="7"/>
        <v/>
      </c>
      <c r="J611" s="113"/>
    </row>
    <row r="612" spans="1:10" ht="14.1" customHeight="1" x14ac:dyDescent="0.25">
      <c r="A612" s="9"/>
      <c r="B612" s="10"/>
      <c r="C612" s="12"/>
      <c r="D612" s="12"/>
      <c r="E612" s="12"/>
      <c r="F612" s="12"/>
      <c r="G612" s="13"/>
      <c r="H612" s="10"/>
      <c r="I612" s="110" t="str">
        <f t="shared" si="7"/>
        <v/>
      </c>
      <c r="J612" s="113"/>
    </row>
    <row r="613" spans="1:10" ht="14.1" customHeight="1" x14ac:dyDescent="0.25">
      <c r="A613" s="9"/>
      <c r="B613" s="10"/>
      <c r="C613" s="12"/>
      <c r="D613" s="12"/>
      <c r="E613" s="12"/>
      <c r="F613" s="12"/>
      <c r="G613" s="13"/>
      <c r="H613" s="10"/>
      <c r="I613" s="110" t="str">
        <f t="shared" si="7"/>
        <v/>
      </c>
      <c r="J613" s="113"/>
    </row>
    <row r="614" spans="1:10" ht="14.1" customHeight="1" x14ac:dyDescent="0.25">
      <c r="A614" s="9"/>
      <c r="B614" s="10"/>
      <c r="C614" s="12"/>
      <c r="D614" s="12"/>
      <c r="E614" s="12"/>
      <c r="F614" s="12"/>
      <c r="G614" s="13"/>
      <c r="H614" s="10"/>
      <c r="I614" s="110" t="str">
        <f t="shared" si="7"/>
        <v/>
      </c>
      <c r="J614" s="113"/>
    </row>
    <row r="615" spans="1:10" ht="14.1" customHeight="1" x14ac:dyDescent="0.25">
      <c r="A615" s="9"/>
      <c r="B615" s="10"/>
      <c r="C615" s="12"/>
      <c r="D615" s="12"/>
      <c r="E615" s="12"/>
      <c r="F615" s="12"/>
      <c r="G615" s="13"/>
      <c r="H615" s="10"/>
      <c r="I615" s="110" t="str">
        <f t="shared" si="7"/>
        <v/>
      </c>
      <c r="J615" s="113"/>
    </row>
    <row r="616" spans="1:10" ht="14.1" customHeight="1" x14ac:dyDescent="0.25">
      <c r="A616" s="9"/>
      <c r="B616" s="10"/>
      <c r="C616" s="12"/>
      <c r="D616" s="12"/>
      <c r="E616" s="12"/>
      <c r="F616" s="12"/>
      <c r="G616" s="13"/>
      <c r="H616" s="10"/>
      <c r="I616" s="110" t="str">
        <f t="shared" si="7"/>
        <v/>
      </c>
      <c r="J616" s="113"/>
    </row>
    <row r="617" spans="1:10" ht="14.1" customHeight="1" x14ac:dyDescent="0.25">
      <c r="A617" s="9"/>
      <c r="B617" s="10"/>
      <c r="C617" s="12"/>
      <c r="D617" s="12"/>
      <c r="E617" s="12"/>
      <c r="F617" s="12"/>
      <c r="G617" s="13"/>
      <c r="H617" s="10"/>
      <c r="I617" s="110" t="str">
        <f t="shared" si="7"/>
        <v/>
      </c>
      <c r="J617" s="113"/>
    </row>
    <row r="618" spans="1:10" ht="14.1" customHeight="1" x14ac:dyDescent="0.25">
      <c r="A618" s="9"/>
      <c r="B618" s="10"/>
      <c r="C618" s="12"/>
      <c r="D618" s="12"/>
      <c r="E618" s="12"/>
      <c r="F618" s="12"/>
      <c r="G618" s="13"/>
      <c r="H618" s="10"/>
      <c r="I618" s="110" t="str">
        <f t="shared" si="7"/>
        <v/>
      </c>
      <c r="J618" s="113"/>
    </row>
    <row r="619" spans="1:10" ht="14.1" customHeight="1" x14ac:dyDescent="0.25">
      <c r="A619" s="9"/>
      <c r="B619" s="10"/>
      <c r="C619" s="12"/>
      <c r="D619" s="12"/>
      <c r="E619" s="12"/>
      <c r="F619" s="12"/>
      <c r="G619" s="13"/>
      <c r="H619" s="10"/>
      <c r="I619" s="110" t="str">
        <f t="shared" si="7"/>
        <v/>
      </c>
      <c r="J619" s="113"/>
    </row>
    <row r="620" spans="1:10" ht="14.1" customHeight="1" x14ac:dyDescent="0.25">
      <c r="A620" s="9"/>
      <c r="B620" s="10"/>
      <c r="C620" s="12"/>
      <c r="D620" s="12"/>
      <c r="E620" s="12"/>
      <c r="F620" s="12"/>
      <c r="G620" s="13"/>
      <c r="H620" s="10"/>
      <c r="I620" s="110" t="str">
        <f t="shared" si="7"/>
        <v/>
      </c>
      <c r="J620" s="113"/>
    </row>
    <row r="621" spans="1:10" ht="14.1" customHeight="1" x14ac:dyDescent="0.25">
      <c r="A621" s="9"/>
      <c r="B621" s="10"/>
      <c r="C621" s="12"/>
      <c r="D621" s="12"/>
      <c r="E621" s="12"/>
      <c r="F621" s="12"/>
      <c r="G621" s="13"/>
      <c r="H621" s="10"/>
      <c r="I621" s="110" t="str">
        <f t="shared" si="7"/>
        <v/>
      </c>
      <c r="J621" s="113"/>
    </row>
    <row r="622" spans="1:10" ht="14.1" customHeight="1" x14ac:dyDescent="0.25">
      <c r="A622" s="9"/>
      <c r="B622" s="10"/>
      <c r="C622" s="12"/>
      <c r="D622" s="12"/>
      <c r="E622" s="12"/>
      <c r="F622" s="12"/>
      <c r="G622" s="13"/>
      <c r="H622" s="10"/>
      <c r="I622" s="110" t="str">
        <f t="shared" si="7"/>
        <v/>
      </c>
      <c r="J622" s="113"/>
    </row>
    <row r="623" spans="1:10" ht="14.1" customHeight="1" x14ac:dyDescent="0.25">
      <c r="A623" s="9"/>
      <c r="B623" s="10"/>
      <c r="C623" s="12"/>
      <c r="D623" s="12"/>
      <c r="E623" s="12"/>
      <c r="F623" s="12"/>
      <c r="G623" s="13"/>
      <c r="H623" s="10"/>
      <c r="I623" s="110" t="str">
        <f t="shared" si="7"/>
        <v/>
      </c>
      <c r="J623" s="113"/>
    </row>
    <row r="624" spans="1:10" ht="14.1" customHeight="1" x14ac:dyDescent="0.25">
      <c r="A624" s="9"/>
      <c r="B624" s="10"/>
      <c r="C624" s="12"/>
      <c r="D624" s="12"/>
      <c r="E624" s="12"/>
      <c r="F624" s="12"/>
      <c r="G624" s="13"/>
      <c r="H624" s="10"/>
      <c r="I624" s="110" t="str">
        <f t="shared" si="7"/>
        <v/>
      </c>
      <c r="J624" s="113"/>
    </row>
    <row r="625" spans="1:10" ht="14.1" customHeight="1" x14ac:dyDescent="0.25">
      <c r="A625" s="9"/>
      <c r="B625" s="10"/>
      <c r="C625" s="12"/>
      <c r="D625" s="12"/>
      <c r="E625" s="12"/>
      <c r="F625" s="12"/>
      <c r="G625" s="13"/>
      <c r="H625" s="10"/>
      <c r="I625" s="110" t="str">
        <f t="shared" si="7"/>
        <v/>
      </c>
      <c r="J625" s="113"/>
    </row>
    <row r="626" spans="1:10" ht="14.1" customHeight="1" x14ac:dyDescent="0.25">
      <c r="A626" s="9"/>
      <c r="B626" s="10"/>
      <c r="C626" s="12"/>
      <c r="D626" s="12"/>
      <c r="E626" s="12"/>
      <c r="F626" s="12"/>
      <c r="G626" s="13"/>
      <c r="H626" s="10"/>
      <c r="I626" s="110" t="str">
        <f t="shared" si="7"/>
        <v/>
      </c>
      <c r="J626" s="113"/>
    </row>
    <row r="627" spans="1:10" ht="14.1" customHeight="1" x14ac:dyDescent="0.25">
      <c r="A627" s="9"/>
      <c r="B627" s="10"/>
      <c r="C627" s="12"/>
      <c r="D627" s="12"/>
      <c r="E627" s="12"/>
      <c r="F627" s="12"/>
      <c r="G627" s="13"/>
      <c r="H627" s="10"/>
      <c r="I627" s="110" t="str">
        <f t="shared" si="7"/>
        <v/>
      </c>
      <c r="J627" s="113"/>
    </row>
    <row r="628" spans="1:10" ht="14.1" customHeight="1" x14ac:dyDescent="0.25">
      <c r="A628" s="9"/>
      <c r="B628" s="10"/>
      <c r="C628" s="12"/>
      <c r="D628" s="12"/>
      <c r="E628" s="12"/>
      <c r="F628" s="12"/>
      <c r="G628" s="13"/>
      <c r="H628" s="10"/>
      <c r="I628" s="110" t="str">
        <f t="shared" si="7"/>
        <v/>
      </c>
      <c r="J628" s="113"/>
    </row>
    <row r="629" spans="1:10" ht="14.1" customHeight="1" x14ac:dyDescent="0.25">
      <c r="A629" s="9"/>
      <c r="B629" s="10"/>
      <c r="C629" s="12"/>
      <c r="D629" s="12"/>
      <c r="E629" s="12"/>
      <c r="F629" s="12"/>
      <c r="G629" s="13"/>
      <c r="H629" s="10"/>
      <c r="I629" s="110" t="str">
        <f t="shared" si="7"/>
        <v/>
      </c>
      <c r="J629" s="113"/>
    </row>
    <row r="630" spans="1:10" ht="14.1" customHeight="1" x14ac:dyDescent="0.25">
      <c r="A630" s="9"/>
      <c r="B630" s="10"/>
      <c r="C630" s="12"/>
      <c r="D630" s="12"/>
      <c r="E630" s="12"/>
      <c r="F630" s="12"/>
      <c r="G630" s="13"/>
      <c r="H630" s="10"/>
      <c r="I630" s="110" t="str">
        <f t="shared" si="7"/>
        <v/>
      </c>
      <c r="J630" s="113"/>
    </row>
    <row r="631" spans="1:10" ht="14.1" customHeight="1" x14ac:dyDescent="0.25">
      <c r="A631" s="9"/>
      <c r="B631" s="10"/>
      <c r="C631" s="12"/>
      <c r="D631" s="12"/>
      <c r="E631" s="12"/>
      <c r="F631" s="12"/>
      <c r="G631" s="13"/>
      <c r="H631" s="10"/>
      <c r="I631" s="110" t="str">
        <f t="shared" si="7"/>
        <v/>
      </c>
      <c r="J631" s="113"/>
    </row>
    <row r="632" spans="1:10" ht="14.1" customHeight="1" x14ac:dyDescent="0.25">
      <c r="A632" s="9"/>
      <c r="B632" s="10"/>
      <c r="C632" s="12"/>
      <c r="D632" s="12"/>
      <c r="E632" s="12"/>
      <c r="F632" s="12"/>
      <c r="G632" s="13"/>
      <c r="H632" s="10"/>
      <c r="I632" s="110" t="str">
        <f t="shared" si="7"/>
        <v/>
      </c>
      <c r="J632" s="113"/>
    </row>
    <row r="633" spans="1:10" ht="14.1" customHeight="1" x14ac:dyDescent="0.25">
      <c r="A633" s="9"/>
      <c r="B633" s="10"/>
      <c r="C633" s="12"/>
      <c r="D633" s="12"/>
      <c r="E633" s="12"/>
      <c r="F633" s="12"/>
      <c r="G633" s="13"/>
      <c r="H633" s="10"/>
      <c r="I633" s="110" t="str">
        <f t="shared" si="7"/>
        <v/>
      </c>
      <c r="J633" s="113"/>
    </row>
    <row r="634" spans="1:10" ht="14.1" customHeight="1" x14ac:dyDescent="0.25">
      <c r="A634" s="9"/>
      <c r="B634" s="10"/>
      <c r="C634" s="12"/>
      <c r="D634" s="12"/>
      <c r="E634" s="12"/>
      <c r="F634" s="12"/>
      <c r="G634" s="13"/>
      <c r="H634" s="10"/>
      <c r="I634" s="110" t="str">
        <f t="shared" si="7"/>
        <v/>
      </c>
      <c r="J634" s="113"/>
    </row>
    <row r="635" spans="1:10" ht="14.1" customHeight="1" x14ac:dyDescent="0.25">
      <c r="A635" s="9"/>
      <c r="B635" s="10"/>
      <c r="C635" s="12"/>
      <c r="D635" s="12"/>
      <c r="E635" s="12"/>
      <c r="F635" s="12"/>
      <c r="G635" s="13"/>
      <c r="H635" s="10"/>
      <c r="I635" s="110" t="str">
        <f t="shared" si="7"/>
        <v/>
      </c>
      <c r="J635" s="113"/>
    </row>
    <row r="636" spans="1:10" ht="14.1" customHeight="1" x14ac:dyDescent="0.25">
      <c r="A636" s="9"/>
      <c r="B636" s="10"/>
      <c r="C636" s="12"/>
      <c r="D636" s="12"/>
      <c r="E636" s="12"/>
      <c r="F636" s="12"/>
      <c r="G636" s="13"/>
      <c r="H636" s="10"/>
      <c r="I636" s="110" t="str">
        <f t="shared" si="7"/>
        <v/>
      </c>
      <c r="J636" s="113"/>
    </row>
    <row r="637" spans="1:10" ht="14.1" customHeight="1" x14ac:dyDescent="0.25">
      <c r="A637" s="9"/>
      <c r="B637" s="10"/>
      <c r="C637" s="12"/>
      <c r="D637" s="12"/>
      <c r="E637" s="12"/>
      <c r="F637" s="12"/>
      <c r="G637" s="13"/>
      <c r="H637" s="10"/>
      <c r="I637" s="110" t="str">
        <f t="shared" si="7"/>
        <v/>
      </c>
      <c r="J637" s="113"/>
    </row>
    <row r="638" spans="1:10" ht="14.1" customHeight="1" x14ac:dyDescent="0.25">
      <c r="A638" s="9"/>
      <c r="B638" s="10"/>
      <c r="C638" s="12"/>
      <c r="D638" s="12"/>
      <c r="E638" s="12"/>
      <c r="F638" s="12"/>
      <c r="G638" s="13"/>
      <c r="H638" s="10"/>
      <c r="I638" s="110" t="str">
        <f t="shared" si="7"/>
        <v/>
      </c>
      <c r="J638" s="113"/>
    </row>
    <row r="639" spans="1:10" ht="14.1" customHeight="1" x14ac:dyDescent="0.25">
      <c r="A639" s="9"/>
      <c r="B639" s="10"/>
      <c r="C639" s="12"/>
      <c r="D639" s="12"/>
      <c r="E639" s="12"/>
      <c r="F639" s="12"/>
      <c r="G639" s="13"/>
      <c r="H639" s="10"/>
      <c r="I639" s="110" t="str">
        <f t="shared" si="7"/>
        <v/>
      </c>
      <c r="J639" s="113"/>
    </row>
    <row r="640" spans="1:10" ht="14.1" customHeight="1" x14ac:dyDescent="0.25">
      <c r="A640" s="9"/>
      <c r="B640" s="10"/>
      <c r="C640" s="12"/>
      <c r="D640" s="12"/>
      <c r="E640" s="12"/>
      <c r="F640" s="12"/>
      <c r="G640" s="13"/>
      <c r="H640" s="10"/>
      <c r="I640" s="110" t="str">
        <f t="shared" si="7"/>
        <v/>
      </c>
      <c r="J640" s="113"/>
    </row>
    <row r="641" spans="1:10" ht="14.1" customHeight="1" x14ac:dyDescent="0.25">
      <c r="A641" s="9"/>
      <c r="B641" s="10"/>
      <c r="C641" s="12"/>
      <c r="D641" s="12"/>
      <c r="E641" s="12"/>
      <c r="F641" s="12"/>
      <c r="G641" s="13"/>
      <c r="H641" s="10"/>
      <c r="I641" s="110" t="str">
        <f t="shared" si="7"/>
        <v/>
      </c>
      <c r="J641" s="113"/>
    </row>
    <row r="642" spans="1:10" ht="14.1" customHeight="1" x14ac:dyDescent="0.25">
      <c r="A642" s="9"/>
      <c r="B642" s="10"/>
      <c r="C642" s="12"/>
      <c r="D642" s="12"/>
      <c r="E642" s="12"/>
      <c r="F642" s="12"/>
      <c r="G642" s="13"/>
      <c r="H642" s="10"/>
      <c r="I642" s="110" t="str">
        <f t="shared" si="7"/>
        <v/>
      </c>
      <c r="J642" s="113"/>
    </row>
    <row r="643" spans="1:10" ht="14.1" customHeight="1" x14ac:dyDescent="0.25">
      <c r="A643" s="9"/>
      <c r="B643" s="10"/>
      <c r="C643" s="12"/>
      <c r="D643" s="12"/>
      <c r="E643" s="12"/>
      <c r="F643" s="12"/>
      <c r="G643" s="13"/>
      <c r="H643" s="10"/>
      <c r="I643" s="110" t="str">
        <f t="shared" si="7"/>
        <v/>
      </c>
      <c r="J643" s="113"/>
    </row>
    <row r="644" spans="1:10" ht="14.1" customHeight="1" x14ac:dyDescent="0.25">
      <c r="A644" s="9"/>
      <c r="B644" s="10"/>
      <c r="C644" s="12"/>
      <c r="D644" s="12"/>
      <c r="E644" s="12"/>
      <c r="F644" s="12"/>
      <c r="G644" s="13"/>
      <c r="H644" s="10"/>
      <c r="I644" s="110" t="str">
        <f t="shared" si="7"/>
        <v/>
      </c>
      <c r="J644" s="113"/>
    </row>
    <row r="645" spans="1:10" ht="14.1" customHeight="1" x14ac:dyDescent="0.25">
      <c r="A645" s="9"/>
      <c r="B645" s="10"/>
      <c r="C645" s="12"/>
      <c r="D645" s="12"/>
      <c r="E645" s="12"/>
      <c r="F645" s="12"/>
      <c r="G645" s="13"/>
      <c r="H645" s="10"/>
      <c r="I645" s="110" t="str">
        <f t="shared" si="7"/>
        <v/>
      </c>
      <c r="J645" s="113"/>
    </row>
    <row r="646" spans="1:10" ht="14.1" customHeight="1" x14ac:dyDescent="0.25">
      <c r="A646" s="9"/>
      <c r="B646" s="10"/>
      <c r="C646" s="12"/>
      <c r="D646" s="12"/>
      <c r="E646" s="12"/>
      <c r="F646" s="12"/>
      <c r="G646" s="13"/>
      <c r="H646" s="10"/>
      <c r="I646" s="110" t="str">
        <f t="shared" si="7"/>
        <v/>
      </c>
      <c r="J646" s="113"/>
    </row>
    <row r="647" spans="1:10" ht="14.1" customHeight="1" x14ac:dyDescent="0.25">
      <c r="A647" s="9"/>
      <c r="B647" s="10"/>
      <c r="C647" s="12"/>
      <c r="D647" s="12"/>
      <c r="E647" s="12"/>
      <c r="F647" s="12"/>
      <c r="G647" s="13"/>
      <c r="H647" s="10"/>
      <c r="I647" s="110" t="str">
        <f t="shared" si="7"/>
        <v/>
      </c>
      <c r="J647" s="113"/>
    </row>
    <row r="648" spans="1:10" ht="14.1" customHeight="1" x14ac:dyDescent="0.25">
      <c r="A648" s="9"/>
      <c r="B648" s="10"/>
      <c r="C648" s="12"/>
      <c r="D648" s="12"/>
      <c r="E648" s="12"/>
      <c r="F648" s="12"/>
      <c r="G648" s="13"/>
      <c r="H648" s="10"/>
      <c r="I648" s="110" t="str">
        <f t="shared" si="7"/>
        <v/>
      </c>
      <c r="J648" s="113"/>
    </row>
    <row r="649" spans="1:10" ht="14.1" customHeight="1" x14ac:dyDescent="0.25">
      <c r="A649" s="9"/>
      <c r="B649" s="10"/>
      <c r="C649" s="12"/>
      <c r="D649" s="12"/>
      <c r="E649" s="12"/>
      <c r="F649" s="12"/>
      <c r="G649" s="13"/>
      <c r="H649" s="10"/>
      <c r="I649" s="110" t="str">
        <f t="shared" si="7"/>
        <v/>
      </c>
      <c r="J649" s="113"/>
    </row>
    <row r="650" spans="1:10" ht="14.1" customHeight="1" x14ac:dyDescent="0.25">
      <c r="A650" s="9"/>
      <c r="B650" s="10"/>
      <c r="C650" s="12"/>
      <c r="D650" s="12"/>
      <c r="E650" s="12"/>
      <c r="F650" s="12"/>
      <c r="G650" s="13"/>
      <c r="H650" s="10"/>
      <c r="I650" s="110" t="str">
        <f t="shared" si="7"/>
        <v/>
      </c>
      <c r="J650" s="113"/>
    </row>
    <row r="651" spans="1:10" ht="14.1" customHeight="1" x14ac:dyDescent="0.25">
      <c r="A651" s="9"/>
      <c r="B651" s="10"/>
      <c r="C651" s="12"/>
      <c r="D651" s="12"/>
      <c r="E651" s="12"/>
      <c r="F651" s="12"/>
      <c r="G651" s="13"/>
      <c r="H651" s="10"/>
      <c r="I651" s="110" t="str">
        <f t="shared" si="7"/>
        <v/>
      </c>
      <c r="J651" s="113"/>
    </row>
    <row r="652" spans="1:10" ht="14.1" customHeight="1" x14ac:dyDescent="0.25">
      <c r="A652" s="9"/>
      <c r="B652" s="10"/>
      <c r="C652" s="12"/>
      <c r="D652" s="12"/>
      <c r="E652" s="12"/>
      <c r="F652" s="12"/>
      <c r="G652" s="13"/>
      <c r="H652" s="10"/>
      <c r="I652" s="110" t="str">
        <f t="shared" si="7"/>
        <v/>
      </c>
      <c r="J652" s="113"/>
    </row>
    <row r="653" spans="1:10" ht="14.1" customHeight="1" x14ac:dyDescent="0.25">
      <c r="A653" s="9"/>
      <c r="B653" s="10"/>
      <c r="C653" s="12"/>
      <c r="D653" s="12"/>
      <c r="E653" s="12"/>
      <c r="F653" s="12"/>
      <c r="G653" s="13"/>
      <c r="H653" s="10"/>
      <c r="I653" s="110" t="str">
        <f t="shared" si="7"/>
        <v/>
      </c>
      <c r="J653" s="113"/>
    </row>
    <row r="654" spans="1:10" ht="14.1" customHeight="1" x14ac:dyDescent="0.25">
      <c r="A654" s="9"/>
      <c r="B654" s="10"/>
      <c r="C654" s="12"/>
      <c r="D654" s="12"/>
      <c r="E654" s="12"/>
      <c r="F654" s="12"/>
      <c r="G654" s="13"/>
      <c r="H654" s="10"/>
      <c r="I654" s="110" t="str">
        <f t="shared" si="7"/>
        <v/>
      </c>
      <c r="J654" s="113"/>
    </row>
    <row r="655" spans="1:10" ht="14.1" customHeight="1" x14ac:dyDescent="0.25">
      <c r="A655" s="9"/>
      <c r="B655" s="10"/>
      <c r="C655" s="12"/>
      <c r="D655" s="12"/>
      <c r="E655" s="12"/>
      <c r="F655" s="12"/>
      <c r="G655" s="13"/>
      <c r="H655" s="10"/>
      <c r="I655" s="110" t="str">
        <f t="shared" si="7"/>
        <v/>
      </c>
      <c r="J655" s="113"/>
    </row>
    <row r="656" spans="1:10" ht="14.1" customHeight="1" x14ac:dyDescent="0.25">
      <c r="A656" s="9"/>
      <c r="B656" s="10"/>
      <c r="C656" s="12"/>
      <c r="D656" s="12"/>
      <c r="E656" s="12"/>
      <c r="F656" s="12"/>
      <c r="G656" s="13"/>
      <c r="H656" s="10"/>
      <c r="I656" s="110" t="str">
        <f t="shared" si="7"/>
        <v/>
      </c>
      <c r="J656" s="113"/>
    </row>
    <row r="657" spans="1:10" ht="14.1" customHeight="1" x14ac:dyDescent="0.25">
      <c r="A657" s="9"/>
      <c r="B657" s="10"/>
      <c r="C657" s="12"/>
      <c r="D657" s="12"/>
      <c r="E657" s="12"/>
      <c r="F657" s="12"/>
      <c r="G657" s="13"/>
      <c r="H657" s="10"/>
      <c r="I657" s="110" t="str">
        <f t="shared" si="7"/>
        <v/>
      </c>
      <c r="J657" s="113"/>
    </row>
    <row r="658" spans="1:10" ht="14.1" customHeight="1" x14ac:dyDescent="0.25">
      <c r="A658" s="9"/>
      <c r="B658" s="10"/>
      <c r="C658" s="12"/>
      <c r="D658" s="12"/>
      <c r="E658" s="12"/>
      <c r="F658" s="12"/>
      <c r="G658" s="13"/>
      <c r="H658" s="10"/>
      <c r="I658" s="110" t="str">
        <f t="shared" si="7"/>
        <v/>
      </c>
      <c r="J658" s="113"/>
    </row>
    <row r="659" spans="1:10" ht="14.1" customHeight="1" x14ac:dyDescent="0.25">
      <c r="A659" s="9"/>
      <c r="B659" s="10"/>
      <c r="C659" s="12"/>
      <c r="D659" s="12"/>
      <c r="E659" s="12"/>
      <c r="F659" s="12"/>
      <c r="G659" s="13"/>
      <c r="H659" s="10"/>
      <c r="I659" s="110" t="str">
        <f t="shared" si="7"/>
        <v/>
      </c>
      <c r="J659" s="113"/>
    </row>
    <row r="660" spans="1:10" ht="14.1" customHeight="1" x14ac:dyDescent="0.25">
      <c r="A660" s="9"/>
      <c r="B660" s="10"/>
      <c r="C660" s="12"/>
      <c r="D660" s="12"/>
      <c r="E660" s="12"/>
      <c r="F660" s="12"/>
      <c r="G660" s="13"/>
      <c r="H660" s="10"/>
      <c r="I660" s="110" t="str">
        <f t="shared" si="7"/>
        <v/>
      </c>
      <c r="J660" s="113"/>
    </row>
    <row r="661" spans="1:10" ht="14.1" customHeight="1" x14ac:dyDescent="0.25">
      <c r="A661" s="9"/>
      <c r="B661" s="10"/>
      <c r="C661" s="12"/>
      <c r="D661" s="12"/>
      <c r="E661" s="12"/>
      <c r="F661" s="12"/>
      <c r="G661" s="13"/>
      <c r="H661" s="10"/>
      <c r="I661" s="110" t="str">
        <f t="shared" si="7"/>
        <v/>
      </c>
      <c r="J661" s="113"/>
    </row>
    <row r="662" spans="1:10" ht="14.1" customHeight="1" x14ac:dyDescent="0.25">
      <c r="A662" s="9"/>
      <c r="B662" s="10"/>
      <c r="C662" s="12"/>
      <c r="D662" s="12"/>
      <c r="E662" s="12"/>
      <c r="F662" s="12"/>
      <c r="G662" s="13"/>
      <c r="H662" s="10"/>
      <c r="I662" s="110" t="str">
        <f t="shared" si="7"/>
        <v/>
      </c>
      <c r="J662" s="113"/>
    </row>
    <row r="663" spans="1:10" ht="14.1" customHeight="1" x14ac:dyDescent="0.25">
      <c r="A663" s="9"/>
      <c r="B663" s="10"/>
      <c r="C663" s="12"/>
      <c r="D663" s="12"/>
      <c r="E663" s="12"/>
      <c r="F663" s="12"/>
      <c r="G663" s="13"/>
      <c r="H663" s="10"/>
      <c r="I663" s="110" t="str">
        <f t="shared" si="7"/>
        <v/>
      </c>
      <c r="J663" s="113"/>
    </row>
    <row r="664" spans="1:10" ht="14.1" customHeight="1" x14ac:dyDescent="0.25">
      <c r="A664" s="9"/>
      <c r="B664" s="10"/>
      <c r="C664" s="12"/>
      <c r="D664" s="12"/>
      <c r="E664" s="12"/>
      <c r="F664" s="12"/>
      <c r="G664" s="13"/>
      <c r="H664" s="10"/>
      <c r="I664" s="110" t="str">
        <f t="shared" si="7"/>
        <v/>
      </c>
      <c r="J664" s="113"/>
    </row>
    <row r="665" spans="1:10" ht="14.1" customHeight="1" x14ac:dyDescent="0.25">
      <c r="A665" s="9"/>
      <c r="B665" s="10"/>
      <c r="C665" s="12"/>
      <c r="D665" s="12"/>
      <c r="E665" s="12"/>
      <c r="F665" s="12"/>
      <c r="G665" s="13"/>
      <c r="H665" s="10"/>
      <c r="I665" s="110" t="str">
        <f t="shared" si="7"/>
        <v/>
      </c>
      <c r="J665" s="113"/>
    </row>
    <row r="666" spans="1:10" ht="14.1" customHeight="1" x14ac:dyDescent="0.25">
      <c r="A666" s="9"/>
      <c r="B666" s="10"/>
      <c r="C666" s="12"/>
      <c r="D666" s="12"/>
      <c r="E666" s="12"/>
      <c r="F666" s="12"/>
      <c r="G666" s="13"/>
      <c r="H666" s="10"/>
      <c r="I666" s="110" t="str">
        <f t="shared" si="7"/>
        <v/>
      </c>
      <c r="J666" s="113"/>
    </row>
    <row r="667" spans="1:10" ht="14.1" customHeight="1" x14ac:dyDescent="0.25">
      <c r="A667" s="9"/>
      <c r="B667" s="10"/>
      <c r="C667" s="12"/>
      <c r="D667" s="12"/>
      <c r="E667" s="12"/>
      <c r="F667" s="12"/>
      <c r="G667" s="13"/>
      <c r="H667" s="10"/>
      <c r="I667" s="110" t="str">
        <f t="shared" si="7"/>
        <v/>
      </c>
      <c r="J667" s="113"/>
    </row>
    <row r="668" spans="1:10" ht="14.1" customHeight="1" x14ac:dyDescent="0.25">
      <c r="A668" s="9"/>
      <c r="B668" s="10"/>
      <c r="C668" s="12"/>
      <c r="D668" s="12"/>
      <c r="E668" s="12"/>
      <c r="F668" s="12"/>
      <c r="G668" s="13"/>
      <c r="H668" s="10"/>
      <c r="I668" s="110" t="str">
        <f t="shared" si="7"/>
        <v/>
      </c>
      <c r="J668" s="113"/>
    </row>
    <row r="669" spans="1:10" ht="14.1" customHeight="1" x14ac:dyDescent="0.25">
      <c r="A669" s="9"/>
      <c r="B669" s="10"/>
      <c r="C669" s="12"/>
      <c r="D669" s="12"/>
      <c r="E669" s="12"/>
      <c r="F669" s="12"/>
      <c r="G669" s="13"/>
      <c r="H669" s="10"/>
      <c r="I669" s="110" t="str">
        <f t="shared" si="7"/>
        <v/>
      </c>
      <c r="J669" s="113"/>
    </row>
    <row r="670" spans="1:10" ht="14.1" customHeight="1" x14ac:dyDescent="0.25">
      <c r="A670" s="9"/>
      <c r="B670" s="10"/>
      <c r="C670" s="12"/>
      <c r="D670" s="12"/>
      <c r="E670" s="12"/>
      <c r="F670" s="12"/>
      <c r="G670" s="13"/>
      <c r="H670" s="10"/>
      <c r="I670" s="110" t="str">
        <f t="shared" si="7"/>
        <v/>
      </c>
      <c r="J670" s="113"/>
    </row>
    <row r="671" spans="1:10" ht="14.1" customHeight="1" x14ac:dyDescent="0.25">
      <c r="A671" s="9"/>
      <c r="B671" s="10"/>
      <c r="C671" s="12"/>
      <c r="D671" s="12"/>
      <c r="E671" s="12"/>
      <c r="F671" s="12"/>
      <c r="G671" s="13"/>
      <c r="H671" s="10"/>
      <c r="I671" s="110" t="str">
        <f t="shared" si="7"/>
        <v/>
      </c>
      <c r="J671" s="113"/>
    </row>
    <row r="672" spans="1:10" ht="14.1" customHeight="1" x14ac:dyDescent="0.25">
      <c r="A672" s="9"/>
      <c r="B672" s="10"/>
      <c r="C672" s="12"/>
      <c r="D672" s="12"/>
      <c r="E672" s="12"/>
      <c r="F672" s="12"/>
      <c r="G672" s="13"/>
      <c r="H672" s="10"/>
      <c r="I672" s="110" t="str">
        <f t="shared" si="7"/>
        <v/>
      </c>
      <c r="J672" s="113"/>
    </row>
    <row r="673" spans="1:10" ht="14.1" customHeight="1" x14ac:dyDescent="0.25">
      <c r="A673" s="9"/>
      <c r="B673" s="10"/>
      <c r="C673" s="12"/>
      <c r="D673" s="12"/>
      <c r="E673" s="12"/>
      <c r="F673" s="12"/>
      <c r="G673" s="13"/>
      <c r="H673" s="10"/>
      <c r="I673" s="110" t="str">
        <f t="shared" si="7"/>
        <v/>
      </c>
      <c r="J673" s="113"/>
    </row>
    <row r="674" spans="1:10" ht="14.1" customHeight="1" x14ac:dyDescent="0.25">
      <c r="A674" s="9"/>
      <c r="B674" s="10"/>
      <c r="C674" s="12"/>
      <c r="D674" s="12"/>
      <c r="E674" s="12"/>
      <c r="F674" s="12"/>
      <c r="G674" s="13"/>
      <c r="H674" s="10"/>
      <c r="I674" s="110" t="str">
        <f t="shared" si="7"/>
        <v/>
      </c>
      <c r="J674" s="113"/>
    </row>
    <row r="675" spans="1:10" ht="14.1" customHeight="1" x14ac:dyDescent="0.25">
      <c r="A675" s="9"/>
      <c r="B675" s="10"/>
      <c r="C675" s="12"/>
      <c r="D675" s="12"/>
      <c r="E675" s="12"/>
      <c r="F675" s="12"/>
      <c r="G675" s="13"/>
      <c r="H675" s="10"/>
      <c r="I675" s="110" t="str">
        <f t="shared" si="7"/>
        <v/>
      </c>
      <c r="J675" s="113"/>
    </row>
    <row r="676" spans="1:10" ht="14.1" customHeight="1" x14ac:dyDescent="0.25">
      <c r="A676" s="9"/>
      <c r="B676" s="10"/>
      <c r="C676" s="12"/>
      <c r="D676" s="12"/>
      <c r="E676" s="12"/>
      <c r="F676" s="12"/>
      <c r="G676" s="13"/>
      <c r="H676" s="10"/>
      <c r="I676" s="110" t="str">
        <f t="shared" si="7"/>
        <v/>
      </c>
      <c r="J676" s="113"/>
    </row>
    <row r="677" spans="1:10" ht="14.1" customHeight="1" x14ac:dyDescent="0.25">
      <c r="A677" s="9"/>
      <c r="B677" s="10"/>
      <c r="C677" s="12"/>
      <c r="D677" s="12"/>
      <c r="E677" s="12"/>
      <c r="F677" s="12"/>
      <c r="G677" s="13"/>
      <c r="H677" s="10"/>
      <c r="I677" s="110" t="str">
        <f t="shared" si="7"/>
        <v/>
      </c>
      <c r="J677" s="113"/>
    </row>
    <row r="678" spans="1:10" ht="14.1" customHeight="1" x14ac:dyDescent="0.25">
      <c r="A678" s="9"/>
      <c r="B678" s="10"/>
      <c r="C678" s="12"/>
      <c r="D678" s="12"/>
      <c r="E678" s="12"/>
      <c r="F678" s="12"/>
      <c r="G678" s="13"/>
      <c r="H678" s="10"/>
      <c r="I678" s="110" t="str">
        <f t="shared" si="7"/>
        <v/>
      </c>
      <c r="J678" s="113"/>
    </row>
    <row r="679" spans="1:10" ht="14.1" customHeight="1" x14ac:dyDescent="0.25">
      <c r="A679" s="9"/>
      <c r="B679" s="10"/>
      <c r="C679" s="12"/>
      <c r="D679" s="12"/>
      <c r="E679" s="12"/>
      <c r="F679" s="12"/>
      <c r="G679" s="13"/>
      <c r="H679" s="10"/>
      <c r="I679" s="110" t="str">
        <f t="shared" si="7"/>
        <v/>
      </c>
      <c r="J679" s="113"/>
    </row>
    <row r="680" spans="1:10" ht="14.1" customHeight="1" x14ac:dyDescent="0.25">
      <c r="A680" s="9"/>
      <c r="B680" s="10"/>
      <c r="C680" s="12"/>
      <c r="D680" s="12"/>
      <c r="E680" s="12"/>
      <c r="F680" s="12"/>
      <c r="G680" s="13"/>
      <c r="H680" s="10"/>
      <c r="I680" s="110" t="str">
        <f t="shared" si="7"/>
        <v/>
      </c>
      <c r="J680" s="113"/>
    </row>
    <row r="681" spans="1:10" ht="14.1" customHeight="1" x14ac:dyDescent="0.25">
      <c r="A681" s="9"/>
      <c r="B681" s="10"/>
      <c r="C681" s="12"/>
      <c r="D681" s="12"/>
      <c r="E681" s="12"/>
      <c r="F681" s="12"/>
      <c r="G681" s="13"/>
      <c r="H681" s="10"/>
      <c r="I681" s="110" t="str">
        <f t="shared" si="7"/>
        <v/>
      </c>
      <c r="J681" s="113"/>
    </row>
    <row r="682" spans="1:10" ht="14.1" customHeight="1" x14ac:dyDescent="0.25">
      <c r="A682" s="9"/>
      <c r="B682" s="10"/>
      <c r="C682" s="12"/>
      <c r="D682" s="12"/>
      <c r="E682" s="12"/>
      <c r="F682" s="12"/>
      <c r="G682" s="13"/>
      <c r="H682" s="10"/>
      <c r="I682" s="110" t="str">
        <f t="shared" si="7"/>
        <v/>
      </c>
      <c r="J682" s="113"/>
    </row>
    <row r="683" spans="1:10" ht="14.1" customHeight="1" x14ac:dyDescent="0.25">
      <c r="A683" s="9"/>
      <c r="B683" s="10"/>
      <c r="C683" s="12"/>
      <c r="D683" s="12"/>
      <c r="E683" s="12"/>
      <c r="F683" s="12"/>
      <c r="G683" s="13"/>
      <c r="H683" s="10"/>
      <c r="I683" s="110" t="str">
        <f t="shared" si="7"/>
        <v/>
      </c>
      <c r="J683" s="113"/>
    </row>
    <row r="684" spans="1:10" ht="14.1" customHeight="1" x14ac:dyDescent="0.25">
      <c r="A684" s="9"/>
      <c r="B684" s="10"/>
      <c r="C684" s="12"/>
      <c r="D684" s="12"/>
      <c r="E684" s="12"/>
      <c r="F684" s="12"/>
      <c r="G684" s="13"/>
      <c r="H684" s="10"/>
      <c r="I684" s="110" t="str">
        <f t="shared" si="7"/>
        <v/>
      </c>
      <c r="J684" s="113"/>
    </row>
    <row r="685" spans="1:10" ht="14.1" customHeight="1" x14ac:dyDescent="0.25">
      <c r="A685" s="9"/>
      <c r="B685" s="10"/>
      <c r="C685" s="12"/>
      <c r="D685" s="12"/>
      <c r="E685" s="12"/>
      <c r="F685" s="12"/>
      <c r="G685" s="13"/>
      <c r="H685" s="10"/>
      <c r="I685" s="110" t="str">
        <f t="shared" si="7"/>
        <v/>
      </c>
      <c r="J685" s="113"/>
    </row>
    <row r="686" spans="1:10" ht="14.1" customHeight="1" x14ac:dyDescent="0.25">
      <c r="A686" s="9"/>
      <c r="B686" s="10"/>
      <c r="C686" s="12"/>
      <c r="D686" s="12"/>
      <c r="E686" s="12"/>
      <c r="F686" s="12"/>
      <c r="G686" s="13"/>
      <c r="H686" s="10"/>
      <c r="I686" s="110" t="str">
        <f t="shared" si="7"/>
        <v/>
      </c>
      <c r="J686" s="113"/>
    </row>
    <row r="687" spans="1:10" ht="14.1" customHeight="1" x14ac:dyDescent="0.25">
      <c r="A687" s="9"/>
      <c r="B687" s="10"/>
      <c r="C687" s="12"/>
      <c r="D687" s="12"/>
      <c r="E687" s="12"/>
      <c r="F687" s="12"/>
      <c r="G687" s="13"/>
      <c r="H687" s="10"/>
      <c r="I687" s="110" t="str">
        <f t="shared" si="7"/>
        <v/>
      </c>
      <c r="J687" s="113"/>
    </row>
    <row r="688" spans="1:10" ht="14.1" customHeight="1" x14ac:dyDescent="0.25">
      <c r="A688" s="9"/>
      <c r="B688" s="10"/>
      <c r="C688" s="12"/>
      <c r="D688" s="12"/>
      <c r="E688" s="12"/>
      <c r="F688" s="12"/>
      <c r="G688" s="13"/>
      <c r="H688" s="10"/>
      <c r="I688" s="110" t="str">
        <f t="shared" si="7"/>
        <v/>
      </c>
      <c r="J688" s="113"/>
    </row>
    <row r="689" spans="1:10" ht="14.1" customHeight="1" x14ac:dyDescent="0.25">
      <c r="A689" s="9"/>
      <c r="B689" s="10"/>
      <c r="C689" s="12"/>
      <c r="D689" s="12"/>
      <c r="E689" s="12"/>
      <c r="F689" s="12"/>
      <c r="G689" s="13"/>
      <c r="H689" s="10"/>
      <c r="I689" s="110" t="str">
        <f t="shared" si="7"/>
        <v/>
      </c>
      <c r="J689" s="113"/>
    </row>
    <row r="690" spans="1:10" ht="14.1" customHeight="1" x14ac:dyDescent="0.25">
      <c r="A690" s="9"/>
      <c r="B690" s="10"/>
      <c r="C690" s="12"/>
      <c r="D690" s="12"/>
      <c r="E690" s="12"/>
      <c r="F690" s="12"/>
      <c r="G690" s="13"/>
      <c r="H690" s="10"/>
      <c r="I690" s="110" t="str">
        <f t="shared" si="7"/>
        <v/>
      </c>
      <c r="J690" s="113"/>
    </row>
    <row r="691" spans="1:10" ht="14.1" customHeight="1" x14ac:dyDescent="0.25">
      <c r="A691" s="9"/>
      <c r="B691" s="10"/>
      <c r="C691" s="12"/>
      <c r="D691" s="12"/>
      <c r="E691" s="12"/>
      <c r="F691" s="12"/>
      <c r="G691" s="13"/>
      <c r="H691" s="10"/>
      <c r="I691" s="110" t="str">
        <f t="shared" si="7"/>
        <v/>
      </c>
      <c r="J691" s="113"/>
    </row>
    <row r="692" spans="1:10" ht="14.1" customHeight="1" x14ac:dyDescent="0.25">
      <c r="A692" s="9"/>
      <c r="B692" s="10"/>
      <c r="C692" s="12"/>
      <c r="D692" s="12"/>
      <c r="E692" s="12"/>
      <c r="F692" s="12"/>
      <c r="G692" s="13"/>
      <c r="H692" s="10"/>
      <c r="I692" s="110" t="str">
        <f t="shared" si="7"/>
        <v/>
      </c>
      <c r="J692" s="113"/>
    </row>
    <row r="693" spans="1:10" ht="14.1" customHeight="1" x14ac:dyDescent="0.25">
      <c r="A693" s="9"/>
      <c r="B693" s="10"/>
      <c r="C693" s="12"/>
      <c r="D693" s="12"/>
      <c r="E693" s="12"/>
      <c r="F693" s="12"/>
      <c r="G693" s="13"/>
      <c r="H693" s="10"/>
      <c r="I693" s="110" t="str">
        <f t="shared" si="7"/>
        <v/>
      </c>
      <c r="J693" s="113"/>
    </row>
    <row r="694" spans="1:10" ht="14.1" customHeight="1" x14ac:dyDescent="0.25">
      <c r="A694" s="9"/>
      <c r="B694" s="10"/>
      <c r="C694" s="12"/>
      <c r="D694" s="12"/>
      <c r="E694" s="12"/>
      <c r="F694" s="12"/>
      <c r="G694" s="13"/>
      <c r="H694" s="10"/>
      <c r="I694" s="110" t="str">
        <f t="shared" si="7"/>
        <v/>
      </c>
      <c r="J694" s="113"/>
    </row>
    <row r="695" spans="1:10" ht="14.1" customHeight="1" x14ac:dyDescent="0.25">
      <c r="A695" s="9"/>
      <c r="B695" s="10"/>
      <c r="C695" s="12"/>
      <c r="D695" s="12"/>
      <c r="E695" s="12"/>
      <c r="F695" s="12"/>
      <c r="G695" s="13"/>
      <c r="H695" s="10"/>
      <c r="I695" s="110" t="str">
        <f t="shared" si="7"/>
        <v/>
      </c>
      <c r="J695" s="113"/>
    </row>
    <row r="696" spans="1:10" ht="14.1" customHeight="1" x14ac:dyDescent="0.25">
      <c r="A696" s="9"/>
      <c r="B696" s="10"/>
      <c r="C696" s="12"/>
      <c r="D696" s="12"/>
      <c r="E696" s="12"/>
      <c r="F696" s="12"/>
      <c r="G696" s="13"/>
      <c r="H696" s="10"/>
      <c r="I696" s="110" t="str">
        <f t="shared" si="7"/>
        <v/>
      </c>
      <c r="J696" s="113"/>
    </row>
    <row r="697" spans="1:10" ht="14.1" customHeight="1" x14ac:dyDescent="0.25">
      <c r="A697" s="9"/>
      <c r="B697" s="10"/>
      <c r="C697" s="12"/>
      <c r="D697" s="12"/>
      <c r="E697" s="12"/>
      <c r="F697" s="12"/>
      <c r="G697" s="13"/>
      <c r="H697" s="10"/>
      <c r="I697" s="110" t="str">
        <f t="shared" si="7"/>
        <v/>
      </c>
      <c r="J697" s="113"/>
    </row>
    <row r="698" spans="1:10" ht="14.1" customHeight="1" x14ac:dyDescent="0.25">
      <c r="A698" s="9"/>
      <c r="B698" s="10"/>
      <c r="C698" s="12"/>
      <c r="D698" s="12"/>
      <c r="E698" s="12"/>
      <c r="F698" s="12"/>
      <c r="G698" s="13"/>
      <c r="H698" s="10"/>
      <c r="I698" s="110" t="str">
        <f t="shared" si="7"/>
        <v/>
      </c>
      <c r="J698" s="113"/>
    </row>
    <row r="699" spans="1:10" ht="14.1" customHeight="1" x14ac:dyDescent="0.25">
      <c r="A699" s="9"/>
      <c r="B699" s="10"/>
      <c r="C699" s="12"/>
      <c r="D699" s="12"/>
      <c r="E699" s="12"/>
      <c r="F699" s="12"/>
      <c r="G699" s="13"/>
      <c r="H699" s="10"/>
      <c r="I699" s="110" t="str">
        <f t="shared" si="7"/>
        <v/>
      </c>
      <c r="J699" s="113"/>
    </row>
    <row r="700" spans="1:10" ht="14.1" customHeight="1" x14ac:dyDescent="0.25">
      <c r="A700" s="9"/>
      <c r="B700" s="10"/>
      <c r="C700" s="12"/>
      <c r="D700" s="12"/>
      <c r="E700" s="12"/>
      <c r="F700" s="12"/>
      <c r="G700" s="13"/>
      <c r="H700" s="10"/>
      <c r="I700" s="110" t="str">
        <f t="shared" si="7"/>
        <v/>
      </c>
      <c r="J700" s="113"/>
    </row>
    <row r="701" spans="1:10" ht="14.1" customHeight="1" x14ac:dyDescent="0.25">
      <c r="A701" s="9"/>
      <c r="B701" s="10"/>
      <c r="C701" s="12"/>
      <c r="D701" s="12"/>
      <c r="E701" s="12"/>
      <c r="F701" s="12"/>
      <c r="G701" s="13"/>
      <c r="H701" s="10"/>
      <c r="I701" s="110" t="str">
        <f t="shared" si="7"/>
        <v/>
      </c>
      <c r="J701" s="113"/>
    </row>
    <row r="702" spans="1:10" ht="14.1" customHeight="1" x14ac:dyDescent="0.25">
      <c r="A702" s="9"/>
      <c r="B702" s="10"/>
      <c r="C702" s="12"/>
      <c r="D702" s="12"/>
      <c r="E702" s="12"/>
      <c r="F702" s="12"/>
      <c r="G702" s="13"/>
      <c r="H702" s="10"/>
      <c r="I702" s="110" t="str">
        <f t="shared" si="7"/>
        <v/>
      </c>
      <c r="J702" s="113"/>
    </row>
    <row r="703" spans="1:10" ht="14.1" customHeight="1" x14ac:dyDescent="0.25">
      <c r="A703" s="9"/>
      <c r="B703" s="10"/>
      <c r="C703" s="12"/>
      <c r="D703" s="12"/>
      <c r="E703" s="12"/>
      <c r="F703" s="12"/>
      <c r="G703" s="13"/>
      <c r="H703" s="10"/>
      <c r="I703" s="110" t="str">
        <f t="shared" si="7"/>
        <v/>
      </c>
      <c r="J703" s="113"/>
    </row>
    <row r="704" spans="1:10" ht="14.1" customHeight="1" x14ac:dyDescent="0.25">
      <c r="A704" s="9"/>
      <c r="B704" s="10"/>
      <c r="C704" s="12"/>
      <c r="D704" s="12"/>
      <c r="E704" s="12"/>
      <c r="F704" s="12"/>
      <c r="G704" s="13"/>
      <c r="H704" s="10"/>
      <c r="I704" s="110" t="str">
        <f t="shared" si="7"/>
        <v/>
      </c>
      <c r="J704" s="113"/>
    </row>
    <row r="705" spans="1:10" ht="14.1" customHeight="1" x14ac:dyDescent="0.25">
      <c r="A705" s="9"/>
      <c r="B705" s="10"/>
      <c r="C705" s="12"/>
      <c r="D705" s="12"/>
      <c r="E705" s="12"/>
      <c r="F705" s="12"/>
      <c r="G705" s="13"/>
      <c r="H705" s="10"/>
      <c r="I705" s="110" t="str">
        <f t="shared" si="7"/>
        <v/>
      </c>
      <c r="J705" s="113"/>
    </row>
    <row r="706" spans="1:10" ht="14.1" customHeight="1" x14ac:dyDescent="0.25">
      <c r="A706" s="9"/>
      <c r="B706" s="10"/>
      <c r="C706" s="12"/>
      <c r="D706" s="12"/>
      <c r="E706" s="12"/>
      <c r="F706" s="12"/>
      <c r="G706" s="13"/>
      <c r="H706" s="10"/>
      <c r="I706" s="110" t="str">
        <f t="shared" si="7"/>
        <v/>
      </c>
      <c r="J706" s="113"/>
    </row>
    <row r="707" spans="1:10" ht="14.1" customHeight="1" x14ac:dyDescent="0.25">
      <c r="A707" s="9"/>
      <c r="B707" s="10"/>
      <c r="C707" s="12"/>
      <c r="D707" s="12"/>
      <c r="E707" s="12"/>
      <c r="F707" s="12"/>
      <c r="G707" s="13"/>
      <c r="H707" s="10"/>
      <c r="I707" s="110" t="str">
        <f t="shared" si="7"/>
        <v/>
      </c>
      <c r="J707" s="113"/>
    </row>
    <row r="708" spans="1:10" ht="14.1" customHeight="1" x14ac:dyDescent="0.25">
      <c r="A708" s="9"/>
      <c r="B708" s="10"/>
      <c r="C708" s="12"/>
      <c r="D708" s="12"/>
      <c r="E708" s="12"/>
      <c r="F708" s="12"/>
      <c r="G708" s="13"/>
      <c r="H708" s="10"/>
      <c r="I708" s="110" t="str">
        <f t="shared" si="7"/>
        <v/>
      </c>
      <c r="J708" s="113"/>
    </row>
    <row r="709" spans="1:10" ht="14.1" customHeight="1" x14ac:dyDescent="0.25">
      <c r="A709" s="9"/>
      <c r="B709" s="10"/>
      <c r="C709" s="12"/>
      <c r="D709" s="12"/>
      <c r="E709" s="12"/>
      <c r="F709" s="12"/>
      <c r="G709" s="13"/>
      <c r="H709" s="10"/>
      <c r="I709" s="110" t="str">
        <f t="shared" si="7"/>
        <v/>
      </c>
      <c r="J709" s="113"/>
    </row>
    <row r="710" spans="1:10" ht="14.1" customHeight="1" x14ac:dyDescent="0.25">
      <c r="A710" s="9"/>
      <c r="B710" s="10"/>
      <c r="C710" s="12"/>
      <c r="D710" s="12"/>
      <c r="E710" s="12"/>
      <c r="F710" s="12"/>
      <c r="G710" s="13"/>
      <c r="H710" s="10"/>
      <c r="I710" s="110" t="str">
        <f t="shared" si="7"/>
        <v/>
      </c>
      <c r="J710" s="113"/>
    </row>
    <row r="711" spans="1:10" ht="14.1" customHeight="1" x14ac:dyDescent="0.25">
      <c r="A711" s="9"/>
      <c r="B711" s="10"/>
      <c r="C711" s="12"/>
      <c r="D711" s="12"/>
      <c r="E711" s="12"/>
      <c r="F711" s="12"/>
      <c r="G711" s="13"/>
      <c r="H711" s="10"/>
      <c r="I711" s="110" t="str">
        <f t="shared" si="7"/>
        <v/>
      </c>
      <c r="J711" s="113"/>
    </row>
    <row r="712" spans="1:10" ht="14.1" customHeight="1" x14ac:dyDescent="0.25">
      <c r="A712" s="9"/>
      <c r="B712" s="10"/>
      <c r="C712" s="12"/>
      <c r="D712" s="12"/>
      <c r="E712" s="12"/>
      <c r="F712" s="12"/>
      <c r="G712" s="13"/>
      <c r="H712" s="10"/>
      <c r="I712" s="110" t="str">
        <f t="shared" si="7"/>
        <v/>
      </c>
      <c r="J712" s="113"/>
    </row>
    <row r="713" spans="1:10" ht="14.1" customHeight="1" x14ac:dyDescent="0.25">
      <c r="A713" s="9"/>
      <c r="B713" s="10"/>
      <c r="C713" s="12"/>
      <c r="D713" s="12"/>
      <c r="E713" s="12"/>
      <c r="F713" s="12"/>
      <c r="G713" s="13"/>
      <c r="H713" s="10"/>
      <c r="I713" s="110" t="str">
        <f t="shared" si="7"/>
        <v/>
      </c>
      <c r="J713" s="113"/>
    </row>
    <row r="714" spans="1:10" ht="14.1" customHeight="1" x14ac:dyDescent="0.25">
      <c r="A714" s="9"/>
      <c r="B714" s="10"/>
      <c r="C714" s="12"/>
      <c r="D714" s="12"/>
      <c r="E714" s="12"/>
      <c r="F714" s="12"/>
      <c r="G714" s="13"/>
      <c r="H714" s="10"/>
      <c r="I714" s="110" t="str">
        <f t="shared" si="7"/>
        <v/>
      </c>
      <c r="J714" s="113"/>
    </row>
    <row r="715" spans="1:10" ht="14.1" customHeight="1" x14ac:dyDescent="0.25">
      <c r="A715" s="9"/>
      <c r="B715" s="10"/>
      <c r="C715" s="12"/>
      <c r="D715" s="12"/>
      <c r="E715" s="12"/>
      <c r="F715" s="12"/>
      <c r="G715" s="13"/>
      <c r="H715" s="10"/>
      <c r="I715" s="110" t="str">
        <f t="shared" si="7"/>
        <v/>
      </c>
      <c r="J715" s="113"/>
    </row>
    <row r="716" spans="1:10" ht="14.1" customHeight="1" x14ac:dyDescent="0.25">
      <c r="A716" s="9"/>
      <c r="B716" s="10"/>
      <c r="C716" s="12"/>
      <c r="D716" s="12"/>
      <c r="E716" s="12"/>
      <c r="F716" s="12"/>
      <c r="G716" s="13"/>
      <c r="H716" s="10"/>
      <c r="I716" s="110" t="str">
        <f t="shared" si="7"/>
        <v/>
      </c>
      <c r="J716" s="113"/>
    </row>
    <row r="717" spans="1:10" ht="14.1" customHeight="1" x14ac:dyDescent="0.25">
      <c r="A717" s="9"/>
      <c r="B717" s="10"/>
      <c r="C717" s="12"/>
      <c r="D717" s="12"/>
      <c r="E717" s="12"/>
      <c r="F717" s="12"/>
      <c r="G717" s="13"/>
      <c r="H717" s="10"/>
      <c r="I717" s="110" t="str">
        <f t="shared" si="7"/>
        <v/>
      </c>
      <c r="J717" s="113"/>
    </row>
    <row r="718" spans="1:10" ht="14.1" customHeight="1" x14ac:dyDescent="0.25">
      <c r="A718" s="9"/>
      <c r="B718" s="10"/>
      <c r="C718" s="12"/>
      <c r="D718" s="12"/>
      <c r="E718" s="12"/>
      <c r="F718" s="12"/>
      <c r="G718" s="13"/>
      <c r="H718" s="10"/>
      <c r="I718" s="110" t="str">
        <f t="shared" si="7"/>
        <v/>
      </c>
      <c r="J718" s="113"/>
    </row>
    <row r="719" spans="1:10" ht="14.1" customHeight="1" x14ac:dyDescent="0.25">
      <c r="A719" s="9"/>
      <c r="B719" s="10"/>
      <c r="C719" s="12"/>
      <c r="D719" s="12"/>
      <c r="E719" s="12"/>
      <c r="F719" s="12"/>
      <c r="G719" s="13"/>
      <c r="H719" s="10"/>
      <c r="I719" s="110" t="str">
        <f t="shared" si="7"/>
        <v/>
      </c>
      <c r="J719" s="113"/>
    </row>
    <row r="720" spans="1:10" ht="14.1" customHeight="1" x14ac:dyDescent="0.25">
      <c r="A720" s="9"/>
      <c r="B720" s="10"/>
      <c r="C720" s="12"/>
      <c r="D720" s="12"/>
      <c r="E720" s="12"/>
      <c r="F720" s="12"/>
      <c r="G720" s="13"/>
      <c r="H720" s="10"/>
      <c r="I720" s="110" t="str">
        <f t="shared" si="7"/>
        <v/>
      </c>
      <c r="J720" s="113"/>
    </row>
    <row r="721" spans="1:10" ht="14.1" customHeight="1" x14ac:dyDescent="0.25">
      <c r="A721" s="9"/>
      <c r="B721" s="10"/>
      <c r="C721" s="12"/>
      <c r="D721" s="12"/>
      <c r="E721" s="12"/>
      <c r="F721" s="12"/>
      <c r="G721" s="13"/>
      <c r="H721" s="10"/>
      <c r="I721" s="110" t="str">
        <f t="shared" si="7"/>
        <v/>
      </c>
      <c r="J721" s="113"/>
    </row>
    <row r="722" spans="1:10" ht="14.1" customHeight="1" x14ac:dyDescent="0.25">
      <c r="A722" s="9"/>
      <c r="B722" s="10"/>
      <c r="C722" s="12"/>
      <c r="D722" s="12"/>
      <c r="E722" s="12"/>
      <c r="F722" s="12"/>
      <c r="G722" s="13"/>
      <c r="H722" s="10"/>
      <c r="I722" s="110" t="str">
        <f t="shared" si="7"/>
        <v/>
      </c>
      <c r="J722" s="113"/>
    </row>
    <row r="723" spans="1:10" ht="14.1" customHeight="1" x14ac:dyDescent="0.25">
      <c r="A723" s="9"/>
      <c r="B723" s="10"/>
      <c r="C723" s="12"/>
      <c r="D723" s="12"/>
      <c r="E723" s="12"/>
      <c r="F723" s="12"/>
      <c r="G723" s="13"/>
      <c r="H723" s="10"/>
      <c r="I723" s="110" t="str">
        <f t="shared" si="7"/>
        <v/>
      </c>
      <c r="J723" s="113"/>
    </row>
    <row r="724" spans="1:10" ht="14.1" customHeight="1" x14ac:dyDescent="0.25">
      <c r="A724" s="9"/>
      <c r="B724" s="10"/>
      <c r="C724" s="12"/>
      <c r="D724" s="12"/>
      <c r="E724" s="12"/>
      <c r="F724" s="12"/>
      <c r="G724" s="13"/>
      <c r="H724" s="10"/>
      <c r="I724" s="110" t="str">
        <f t="shared" si="7"/>
        <v/>
      </c>
      <c r="J724" s="113"/>
    </row>
    <row r="725" spans="1:10" ht="14.1" customHeight="1" x14ac:dyDescent="0.25">
      <c r="A725" s="9"/>
      <c r="B725" s="10"/>
      <c r="C725" s="12"/>
      <c r="D725" s="12"/>
      <c r="E725" s="12"/>
      <c r="F725" s="12"/>
      <c r="G725" s="13"/>
      <c r="H725" s="10"/>
      <c r="I725" s="110" t="str">
        <f t="shared" si="7"/>
        <v/>
      </c>
      <c r="J725" s="113"/>
    </row>
    <row r="726" spans="1:10" ht="14.1" customHeight="1" x14ac:dyDescent="0.25">
      <c r="A726" s="9"/>
      <c r="B726" s="10"/>
      <c r="C726" s="12"/>
      <c r="D726" s="12"/>
      <c r="E726" s="12"/>
      <c r="F726" s="12"/>
      <c r="G726" s="13"/>
      <c r="H726" s="10"/>
      <c r="I726" s="110" t="str">
        <f t="shared" si="7"/>
        <v/>
      </c>
      <c r="J726" s="113"/>
    </row>
    <row r="727" spans="1:10" ht="14.1" customHeight="1" x14ac:dyDescent="0.25">
      <c r="A727" s="9"/>
      <c r="B727" s="10"/>
      <c r="C727" s="12"/>
      <c r="D727" s="12"/>
      <c r="E727" s="12"/>
      <c r="F727" s="12"/>
      <c r="G727" s="13"/>
      <c r="H727" s="10"/>
      <c r="I727" s="110" t="str">
        <f t="shared" si="7"/>
        <v/>
      </c>
      <c r="J727" s="113"/>
    </row>
    <row r="728" spans="1:10" ht="14.1" customHeight="1" x14ac:dyDescent="0.25">
      <c r="A728" s="9"/>
      <c r="B728" s="10"/>
      <c r="C728" s="12"/>
      <c r="D728" s="12"/>
      <c r="E728" s="12"/>
      <c r="F728" s="12"/>
      <c r="G728" s="13"/>
      <c r="H728" s="10"/>
      <c r="I728" s="110" t="str">
        <f t="shared" si="7"/>
        <v/>
      </c>
      <c r="J728" s="113"/>
    </row>
    <row r="729" spans="1:10" ht="14.1" customHeight="1" x14ac:dyDescent="0.25">
      <c r="A729" s="9"/>
      <c r="B729" s="10"/>
      <c r="C729" s="12"/>
      <c r="D729" s="12"/>
      <c r="E729" s="12"/>
      <c r="F729" s="12"/>
      <c r="G729" s="13"/>
      <c r="H729" s="10"/>
      <c r="I729" s="110" t="str">
        <f t="shared" si="7"/>
        <v/>
      </c>
      <c r="J729" s="113"/>
    </row>
    <row r="730" spans="1:10" ht="14.1" customHeight="1" x14ac:dyDescent="0.25">
      <c r="A730" s="9"/>
      <c r="B730" s="10"/>
      <c r="C730" s="12"/>
      <c r="D730" s="12"/>
      <c r="E730" s="12"/>
      <c r="F730" s="12"/>
      <c r="G730" s="13"/>
      <c r="H730" s="10"/>
      <c r="I730" s="110" t="str">
        <f t="shared" si="7"/>
        <v/>
      </c>
      <c r="J730" s="113"/>
    </row>
    <row r="731" spans="1:10" ht="14.1" customHeight="1" x14ac:dyDescent="0.25">
      <c r="A731" s="9"/>
      <c r="B731" s="10"/>
      <c r="C731" s="12"/>
      <c r="D731" s="12"/>
      <c r="E731" s="12"/>
      <c r="F731" s="12"/>
      <c r="G731" s="13"/>
      <c r="H731" s="10"/>
      <c r="I731" s="110" t="str">
        <f t="shared" si="7"/>
        <v/>
      </c>
      <c r="J731" s="113"/>
    </row>
    <row r="732" spans="1:10" ht="14.1" customHeight="1" x14ac:dyDescent="0.25">
      <c r="A732" s="9"/>
      <c r="B732" s="10"/>
      <c r="C732" s="12"/>
      <c r="D732" s="12"/>
      <c r="E732" s="12"/>
      <c r="F732" s="12"/>
      <c r="G732" s="13"/>
      <c r="H732" s="10"/>
      <c r="I732" s="110" t="str">
        <f t="shared" si="7"/>
        <v/>
      </c>
      <c r="J732" s="113"/>
    </row>
    <row r="733" spans="1:10" ht="14.1" customHeight="1" x14ac:dyDescent="0.25">
      <c r="A733" s="9"/>
      <c r="B733" s="10"/>
      <c r="C733" s="12"/>
      <c r="D733" s="12"/>
      <c r="E733" s="12"/>
      <c r="F733" s="12"/>
      <c r="G733" s="13"/>
      <c r="H733" s="10"/>
      <c r="I733" s="110" t="str">
        <f t="shared" si="7"/>
        <v/>
      </c>
      <c r="J733" s="113"/>
    </row>
    <row r="734" spans="1:10" ht="14.1" customHeight="1" x14ac:dyDescent="0.25">
      <c r="A734" s="9"/>
      <c r="B734" s="10"/>
      <c r="C734" s="12"/>
      <c r="D734" s="12"/>
      <c r="E734" s="12"/>
      <c r="F734" s="12"/>
      <c r="G734" s="13"/>
      <c r="H734" s="10"/>
      <c r="I734" s="110" t="str">
        <f t="shared" si="7"/>
        <v/>
      </c>
      <c r="J734" s="113"/>
    </row>
    <row r="735" spans="1:10" ht="14.1" customHeight="1" x14ac:dyDescent="0.25">
      <c r="A735" s="9"/>
      <c r="B735" s="10"/>
      <c r="C735" s="12"/>
      <c r="D735" s="12"/>
      <c r="E735" s="12"/>
      <c r="F735" s="12"/>
      <c r="G735" s="13"/>
      <c r="H735" s="10"/>
      <c r="I735" s="110" t="str">
        <f t="shared" si="7"/>
        <v/>
      </c>
      <c r="J735" s="113"/>
    </row>
    <row r="736" spans="1:10" ht="14.1" customHeight="1" x14ac:dyDescent="0.25">
      <c r="A736" s="9"/>
      <c r="B736" s="10"/>
      <c r="C736" s="12"/>
      <c r="D736" s="12"/>
      <c r="E736" s="12"/>
      <c r="F736" s="12"/>
      <c r="G736" s="13"/>
      <c r="H736" s="10"/>
      <c r="I736" s="110" t="str">
        <f t="shared" si="7"/>
        <v/>
      </c>
      <c r="J736" s="113"/>
    </row>
    <row r="737" spans="1:10" ht="14.1" customHeight="1" x14ac:dyDescent="0.25">
      <c r="A737" s="9"/>
      <c r="B737" s="10"/>
      <c r="C737" s="12"/>
      <c r="D737" s="12"/>
      <c r="E737" s="12"/>
      <c r="F737" s="12"/>
      <c r="G737" s="13"/>
      <c r="H737" s="10"/>
      <c r="I737" s="110" t="str">
        <f t="shared" si="7"/>
        <v/>
      </c>
      <c r="J737" s="113"/>
    </row>
    <row r="738" spans="1:10" ht="14.1" customHeight="1" x14ac:dyDescent="0.25">
      <c r="A738" s="9"/>
      <c r="B738" s="10"/>
      <c r="C738" s="12"/>
      <c r="D738" s="12"/>
      <c r="E738" s="12"/>
      <c r="F738" s="12"/>
      <c r="G738" s="13"/>
      <c r="H738" s="10"/>
      <c r="I738" s="110" t="str">
        <f t="shared" si="7"/>
        <v/>
      </c>
      <c r="J738" s="113"/>
    </row>
    <row r="739" spans="1:10" ht="14.1" customHeight="1" x14ac:dyDescent="0.25">
      <c r="A739" s="9"/>
      <c r="B739" s="10"/>
      <c r="C739" s="12"/>
      <c r="D739" s="12"/>
      <c r="E739" s="12"/>
      <c r="F739" s="12"/>
      <c r="G739" s="13"/>
      <c r="H739" s="10"/>
      <c r="I739" s="110" t="str">
        <f t="shared" si="7"/>
        <v/>
      </c>
      <c r="J739" s="113"/>
    </row>
    <row r="740" spans="1:10" ht="14.1" customHeight="1" x14ac:dyDescent="0.25">
      <c r="A740" s="9"/>
      <c r="B740" s="10"/>
      <c r="C740" s="12"/>
      <c r="D740" s="12"/>
      <c r="E740" s="12"/>
      <c r="F740" s="12"/>
      <c r="G740" s="13"/>
      <c r="H740" s="10"/>
      <c r="I740" s="110" t="str">
        <f t="shared" si="7"/>
        <v/>
      </c>
      <c r="J740" s="113"/>
    </row>
    <row r="741" spans="1:10" ht="14.1" customHeight="1" x14ac:dyDescent="0.25">
      <c r="A741" s="9"/>
      <c r="B741" s="10"/>
      <c r="C741" s="12"/>
      <c r="D741" s="12"/>
      <c r="E741" s="12"/>
      <c r="F741" s="12"/>
      <c r="G741" s="13"/>
      <c r="H741" s="10"/>
      <c r="I741" s="110" t="str">
        <f t="shared" si="7"/>
        <v/>
      </c>
      <c r="J741" s="113"/>
    </row>
    <row r="742" spans="1:10" ht="14.1" customHeight="1" x14ac:dyDescent="0.25">
      <c r="A742" s="9"/>
      <c r="B742" s="10"/>
      <c r="C742" s="12"/>
      <c r="D742" s="12"/>
      <c r="E742" s="12"/>
      <c r="F742" s="12"/>
      <c r="G742" s="13"/>
      <c r="H742" s="10"/>
      <c r="I742" s="110" t="str">
        <f t="shared" ref="I742:I805" si="8">IF(G742="","",I741+G742)</f>
        <v/>
      </c>
      <c r="J742" s="113"/>
    </row>
    <row r="743" spans="1:10" ht="14.1" customHeight="1" x14ac:dyDescent="0.25">
      <c r="A743" s="9"/>
      <c r="B743" s="10"/>
      <c r="C743" s="12"/>
      <c r="D743" s="12"/>
      <c r="E743" s="12"/>
      <c r="F743" s="12"/>
      <c r="G743" s="13"/>
      <c r="H743" s="10"/>
      <c r="I743" s="110" t="str">
        <f t="shared" si="8"/>
        <v/>
      </c>
      <c r="J743" s="113"/>
    </row>
    <row r="744" spans="1:10" ht="14.1" customHeight="1" x14ac:dyDescent="0.25">
      <c r="A744" s="9"/>
      <c r="B744" s="10"/>
      <c r="C744" s="12"/>
      <c r="D744" s="12"/>
      <c r="E744" s="12"/>
      <c r="F744" s="12"/>
      <c r="G744" s="13"/>
      <c r="H744" s="10"/>
      <c r="I744" s="110" t="str">
        <f t="shared" si="8"/>
        <v/>
      </c>
      <c r="J744" s="113"/>
    </row>
    <row r="745" spans="1:10" ht="14.1" customHeight="1" x14ac:dyDescent="0.25">
      <c r="A745" s="9"/>
      <c r="B745" s="10"/>
      <c r="C745" s="12"/>
      <c r="D745" s="12"/>
      <c r="E745" s="12"/>
      <c r="F745" s="12"/>
      <c r="G745" s="13"/>
      <c r="H745" s="10"/>
      <c r="I745" s="110" t="str">
        <f t="shared" si="8"/>
        <v/>
      </c>
      <c r="J745" s="113"/>
    </row>
    <row r="746" spans="1:10" ht="14.1" customHeight="1" x14ac:dyDescent="0.25">
      <c r="A746" s="9"/>
      <c r="B746" s="10"/>
      <c r="C746" s="12"/>
      <c r="D746" s="12"/>
      <c r="E746" s="12"/>
      <c r="F746" s="12"/>
      <c r="G746" s="13"/>
      <c r="H746" s="10"/>
      <c r="I746" s="110" t="str">
        <f t="shared" si="8"/>
        <v/>
      </c>
      <c r="J746" s="113"/>
    </row>
    <row r="747" spans="1:10" ht="14.1" customHeight="1" x14ac:dyDescent="0.25">
      <c r="A747" s="9"/>
      <c r="B747" s="10"/>
      <c r="C747" s="12"/>
      <c r="D747" s="12"/>
      <c r="E747" s="12"/>
      <c r="F747" s="12"/>
      <c r="G747" s="13"/>
      <c r="H747" s="10"/>
      <c r="I747" s="110" t="str">
        <f t="shared" si="8"/>
        <v/>
      </c>
      <c r="J747" s="113"/>
    </row>
    <row r="748" spans="1:10" ht="14.1" customHeight="1" x14ac:dyDescent="0.25">
      <c r="A748" s="9"/>
      <c r="B748" s="10"/>
      <c r="C748" s="12"/>
      <c r="D748" s="12"/>
      <c r="E748" s="12"/>
      <c r="F748" s="12"/>
      <c r="G748" s="13"/>
      <c r="H748" s="10"/>
      <c r="I748" s="110" t="str">
        <f t="shared" si="8"/>
        <v/>
      </c>
      <c r="J748" s="113"/>
    </row>
    <row r="749" spans="1:10" ht="14.1" customHeight="1" x14ac:dyDescent="0.25">
      <c r="A749" s="9"/>
      <c r="B749" s="10"/>
      <c r="C749" s="12"/>
      <c r="D749" s="12"/>
      <c r="E749" s="12"/>
      <c r="F749" s="12"/>
      <c r="G749" s="13"/>
      <c r="H749" s="10"/>
      <c r="I749" s="110" t="str">
        <f t="shared" si="8"/>
        <v/>
      </c>
      <c r="J749" s="113"/>
    </row>
    <row r="750" spans="1:10" ht="14.1" customHeight="1" x14ac:dyDescent="0.25">
      <c r="A750" s="9"/>
      <c r="B750" s="10"/>
      <c r="C750" s="12"/>
      <c r="D750" s="12"/>
      <c r="E750" s="12"/>
      <c r="F750" s="12"/>
      <c r="G750" s="13"/>
      <c r="H750" s="10"/>
      <c r="I750" s="110" t="str">
        <f t="shared" si="8"/>
        <v/>
      </c>
      <c r="J750" s="113"/>
    </row>
    <row r="751" spans="1:10" ht="14.1" customHeight="1" x14ac:dyDescent="0.25">
      <c r="A751" s="9"/>
      <c r="B751" s="10"/>
      <c r="C751" s="12"/>
      <c r="D751" s="12"/>
      <c r="E751" s="12"/>
      <c r="F751" s="12"/>
      <c r="G751" s="13"/>
      <c r="H751" s="10"/>
      <c r="I751" s="110" t="str">
        <f t="shared" si="8"/>
        <v/>
      </c>
      <c r="J751" s="113"/>
    </row>
    <row r="752" spans="1:10" ht="14.1" customHeight="1" x14ac:dyDescent="0.25">
      <c r="A752" s="9"/>
      <c r="B752" s="10"/>
      <c r="C752" s="12"/>
      <c r="D752" s="12"/>
      <c r="E752" s="12"/>
      <c r="F752" s="12"/>
      <c r="G752" s="13"/>
      <c r="H752" s="10"/>
      <c r="I752" s="110" t="str">
        <f t="shared" si="8"/>
        <v/>
      </c>
      <c r="J752" s="113"/>
    </row>
    <row r="753" spans="1:10" ht="14.1" customHeight="1" x14ac:dyDescent="0.25">
      <c r="A753" s="9"/>
      <c r="B753" s="10"/>
      <c r="C753" s="12"/>
      <c r="D753" s="12"/>
      <c r="E753" s="12"/>
      <c r="F753" s="12"/>
      <c r="G753" s="13"/>
      <c r="H753" s="10"/>
      <c r="I753" s="110" t="str">
        <f t="shared" si="8"/>
        <v/>
      </c>
      <c r="J753" s="113"/>
    </row>
    <row r="754" spans="1:10" ht="14.1" customHeight="1" x14ac:dyDescent="0.25">
      <c r="A754" s="9"/>
      <c r="B754" s="10"/>
      <c r="C754" s="12"/>
      <c r="D754" s="12"/>
      <c r="E754" s="12"/>
      <c r="F754" s="12"/>
      <c r="G754" s="13"/>
      <c r="H754" s="10"/>
      <c r="I754" s="110" t="str">
        <f t="shared" si="8"/>
        <v/>
      </c>
      <c r="J754" s="113"/>
    </row>
    <row r="755" spans="1:10" ht="14.1" customHeight="1" x14ac:dyDescent="0.25">
      <c r="A755" s="9"/>
      <c r="B755" s="10"/>
      <c r="C755" s="12"/>
      <c r="D755" s="12"/>
      <c r="E755" s="12"/>
      <c r="F755" s="12"/>
      <c r="G755" s="13"/>
      <c r="H755" s="10"/>
      <c r="I755" s="110" t="str">
        <f t="shared" si="8"/>
        <v/>
      </c>
      <c r="J755" s="113"/>
    </row>
    <row r="756" spans="1:10" ht="14.1" customHeight="1" x14ac:dyDescent="0.25">
      <c r="A756" s="9"/>
      <c r="B756" s="10"/>
      <c r="C756" s="12"/>
      <c r="D756" s="12"/>
      <c r="E756" s="12"/>
      <c r="F756" s="12"/>
      <c r="G756" s="13"/>
      <c r="H756" s="10"/>
      <c r="I756" s="110" t="str">
        <f t="shared" si="8"/>
        <v/>
      </c>
      <c r="J756" s="113"/>
    </row>
    <row r="757" spans="1:10" ht="14.1" customHeight="1" x14ac:dyDescent="0.25">
      <c r="A757" s="9"/>
      <c r="B757" s="10"/>
      <c r="C757" s="12"/>
      <c r="D757" s="12"/>
      <c r="E757" s="12"/>
      <c r="F757" s="12"/>
      <c r="G757" s="13"/>
      <c r="H757" s="10"/>
      <c r="I757" s="110" t="str">
        <f t="shared" si="8"/>
        <v/>
      </c>
      <c r="J757" s="113"/>
    </row>
    <row r="758" spans="1:10" ht="14.1" customHeight="1" x14ac:dyDescent="0.25">
      <c r="A758" s="9"/>
      <c r="B758" s="10"/>
      <c r="C758" s="12"/>
      <c r="D758" s="12"/>
      <c r="E758" s="12"/>
      <c r="F758" s="12"/>
      <c r="G758" s="13"/>
      <c r="H758" s="10"/>
      <c r="I758" s="110" t="str">
        <f t="shared" si="8"/>
        <v/>
      </c>
      <c r="J758" s="113"/>
    </row>
    <row r="759" spans="1:10" ht="14.1" customHeight="1" x14ac:dyDescent="0.25">
      <c r="A759" s="9"/>
      <c r="B759" s="10"/>
      <c r="C759" s="12"/>
      <c r="D759" s="12"/>
      <c r="E759" s="12"/>
      <c r="F759" s="12"/>
      <c r="G759" s="13"/>
      <c r="H759" s="10"/>
      <c r="I759" s="110" t="str">
        <f t="shared" si="8"/>
        <v/>
      </c>
      <c r="J759" s="113"/>
    </row>
    <row r="760" spans="1:10" ht="14.1" customHeight="1" x14ac:dyDescent="0.25">
      <c r="A760" s="9"/>
      <c r="B760" s="10"/>
      <c r="C760" s="12"/>
      <c r="D760" s="12"/>
      <c r="E760" s="12"/>
      <c r="F760" s="12"/>
      <c r="G760" s="13"/>
      <c r="H760" s="10"/>
      <c r="I760" s="110" t="str">
        <f t="shared" si="8"/>
        <v/>
      </c>
      <c r="J760" s="113"/>
    </row>
    <row r="761" spans="1:10" ht="14.1" customHeight="1" x14ac:dyDescent="0.25">
      <c r="A761" s="9"/>
      <c r="B761" s="10"/>
      <c r="C761" s="12"/>
      <c r="D761" s="12"/>
      <c r="E761" s="12"/>
      <c r="F761" s="12"/>
      <c r="G761" s="13"/>
      <c r="H761" s="10"/>
      <c r="I761" s="110" t="str">
        <f t="shared" si="8"/>
        <v/>
      </c>
      <c r="J761" s="113"/>
    </row>
    <row r="762" spans="1:10" ht="14.1" customHeight="1" x14ac:dyDescent="0.25">
      <c r="A762" s="9"/>
      <c r="B762" s="10"/>
      <c r="C762" s="12"/>
      <c r="D762" s="12"/>
      <c r="E762" s="12"/>
      <c r="F762" s="12"/>
      <c r="G762" s="13"/>
      <c r="H762" s="10"/>
      <c r="I762" s="110" t="str">
        <f t="shared" si="8"/>
        <v/>
      </c>
      <c r="J762" s="113"/>
    </row>
    <row r="763" spans="1:10" ht="14.1" customHeight="1" x14ac:dyDescent="0.25">
      <c r="A763" s="9"/>
      <c r="B763" s="10"/>
      <c r="C763" s="12"/>
      <c r="D763" s="12"/>
      <c r="E763" s="12"/>
      <c r="F763" s="12"/>
      <c r="G763" s="13"/>
      <c r="H763" s="10"/>
      <c r="I763" s="110" t="str">
        <f t="shared" si="8"/>
        <v/>
      </c>
      <c r="J763" s="113"/>
    </row>
    <row r="764" spans="1:10" ht="14.1" customHeight="1" x14ac:dyDescent="0.25">
      <c r="A764" s="9"/>
      <c r="B764" s="10"/>
      <c r="C764" s="12"/>
      <c r="D764" s="12"/>
      <c r="E764" s="12"/>
      <c r="F764" s="12"/>
      <c r="G764" s="13"/>
      <c r="H764" s="10"/>
      <c r="I764" s="110" t="str">
        <f t="shared" si="8"/>
        <v/>
      </c>
      <c r="J764" s="113"/>
    </row>
    <row r="765" spans="1:10" ht="14.1" customHeight="1" x14ac:dyDescent="0.25">
      <c r="A765" s="9"/>
      <c r="B765" s="10"/>
      <c r="C765" s="12"/>
      <c r="D765" s="12"/>
      <c r="E765" s="12"/>
      <c r="F765" s="12"/>
      <c r="G765" s="13"/>
      <c r="H765" s="10"/>
      <c r="I765" s="110" t="str">
        <f t="shared" si="8"/>
        <v/>
      </c>
      <c r="J765" s="113"/>
    </row>
    <row r="766" spans="1:10" ht="14.1" customHeight="1" x14ac:dyDescent="0.25">
      <c r="A766" s="9"/>
      <c r="B766" s="10"/>
      <c r="C766" s="12"/>
      <c r="D766" s="12"/>
      <c r="E766" s="12"/>
      <c r="F766" s="12"/>
      <c r="G766" s="13"/>
      <c r="H766" s="10"/>
      <c r="I766" s="110" t="str">
        <f t="shared" si="8"/>
        <v/>
      </c>
      <c r="J766" s="113"/>
    </row>
    <row r="767" spans="1:10" ht="14.1" customHeight="1" x14ac:dyDescent="0.25">
      <c r="A767" s="9"/>
      <c r="B767" s="10"/>
      <c r="C767" s="12"/>
      <c r="D767" s="12"/>
      <c r="E767" s="12"/>
      <c r="F767" s="12"/>
      <c r="G767" s="13"/>
      <c r="H767" s="10"/>
      <c r="I767" s="110" t="str">
        <f t="shared" si="8"/>
        <v/>
      </c>
      <c r="J767" s="113"/>
    </row>
    <row r="768" spans="1:10" ht="14.1" customHeight="1" x14ac:dyDescent="0.25">
      <c r="A768" s="9"/>
      <c r="B768" s="10"/>
      <c r="C768" s="12"/>
      <c r="D768" s="12"/>
      <c r="E768" s="12"/>
      <c r="F768" s="12"/>
      <c r="G768" s="13"/>
      <c r="H768" s="10"/>
      <c r="I768" s="110" t="str">
        <f t="shared" si="8"/>
        <v/>
      </c>
      <c r="J768" s="113"/>
    </row>
    <row r="769" spans="1:10" ht="14.1" customHeight="1" x14ac:dyDescent="0.25">
      <c r="A769" s="9"/>
      <c r="B769" s="10"/>
      <c r="C769" s="12"/>
      <c r="D769" s="12"/>
      <c r="E769" s="12"/>
      <c r="F769" s="12"/>
      <c r="G769" s="13"/>
      <c r="H769" s="10"/>
      <c r="I769" s="110" t="str">
        <f t="shared" si="8"/>
        <v/>
      </c>
      <c r="J769" s="113"/>
    </row>
    <row r="770" spans="1:10" ht="14.1" customHeight="1" x14ac:dyDescent="0.25">
      <c r="A770" s="9"/>
      <c r="B770" s="10"/>
      <c r="C770" s="12"/>
      <c r="D770" s="12"/>
      <c r="E770" s="12"/>
      <c r="F770" s="12"/>
      <c r="G770" s="13"/>
      <c r="H770" s="10"/>
      <c r="I770" s="110" t="str">
        <f t="shared" si="8"/>
        <v/>
      </c>
      <c r="J770" s="113"/>
    </row>
    <row r="771" spans="1:10" ht="14.1" customHeight="1" x14ac:dyDescent="0.25">
      <c r="A771" s="9"/>
      <c r="B771" s="10"/>
      <c r="C771" s="12"/>
      <c r="D771" s="12"/>
      <c r="E771" s="12"/>
      <c r="F771" s="12"/>
      <c r="G771" s="13"/>
      <c r="H771" s="10"/>
      <c r="I771" s="110" t="str">
        <f t="shared" si="8"/>
        <v/>
      </c>
      <c r="J771" s="113"/>
    </row>
    <row r="772" spans="1:10" ht="14.1" customHeight="1" x14ac:dyDescent="0.25">
      <c r="A772" s="9"/>
      <c r="B772" s="10"/>
      <c r="C772" s="12"/>
      <c r="D772" s="12"/>
      <c r="E772" s="12"/>
      <c r="F772" s="12"/>
      <c r="G772" s="13"/>
      <c r="H772" s="10"/>
      <c r="I772" s="110" t="str">
        <f t="shared" si="8"/>
        <v/>
      </c>
      <c r="J772" s="113"/>
    </row>
    <row r="773" spans="1:10" ht="14.1" customHeight="1" x14ac:dyDescent="0.25">
      <c r="A773" s="9"/>
      <c r="B773" s="10"/>
      <c r="C773" s="12"/>
      <c r="D773" s="12"/>
      <c r="E773" s="12"/>
      <c r="F773" s="12"/>
      <c r="G773" s="13"/>
      <c r="H773" s="10"/>
      <c r="I773" s="110" t="str">
        <f t="shared" si="8"/>
        <v/>
      </c>
      <c r="J773" s="113"/>
    </row>
    <row r="774" spans="1:10" ht="14.1" customHeight="1" x14ac:dyDescent="0.25">
      <c r="A774" s="9"/>
      <c r="B774" s="10"/>
      <c r="C774" s="12"/>
      <c r="D774" s="12"/>
      <c r="E774" s="12"/>
      <c r="F774" s="12"/>
      <c r="G774" s="13"/>
      <c r="H774" s="10"/>
      <c r="I774" s="110" t="str">
        <f t="shared" si="8"/>
        <v/>
      </c>
      <c r="J774" s="113"/>
    </row>
    <row r="775" spans="1:10" ht="14.1" customHeight="1" x14ac:dyDescent="0.25">
      <c r="A775" s="9"/>
      <c r="B775" s="10"/>
      <c r="C775" s="12"/>
      <c r="D775" s="12"/>
      <c r="E775" s="12"/>
      <c r="F775" s="12"/>
      <c r="G775" s="13"/>
      <c r="H775" s="10"/>
      <c r="I775" s="110" t="str">
        <f t="shared" si="8"/>
        <v/>
      </c>
      <c r="J775" s="113"/>
    </row>
    <row r="776" spans="1:10" ht="14.1" customHeight="1" x14ac:dyDescent="0.25">
      <c r="A776" s="9"/>
      <c r="B776" s="10"/>
      <c r="C776" s="12"/>
      <c r="D776" s="12"/>
      <c r="E776" s="12"/>
      <c r="F776" s="12"/>
      <c r="G776" s="13"/>
      <c r="H776" s="10"/>
      <c r="I776" s="110" t="str">
        <f t="shared" si="8"/>
        <v/>
      </c>
      <c r="J776" s="113"/>
    </row>
    <row r="777" spans="1:10" ht="14.1" customHeight="1" x14ac:dyDescent="0.25">
      <c r="A777" s="9"/>
      <c r="B777" s="10"/>
      <c r="C777" s="12"/>
      <c r="D777" s="12"/>
      <c r="E777" s="12"/>
      <c r="F777" s="12"/>
      <c r="G777" s="13"/>
      <c r="H777" s="10"/>
      <c r="I777" s="110" t="str">
        <f t="shared" si="8"/>
        <v/>
      </c>
      <c r="J777" s="113"/>
    </row>
    <row r="778" spans="1:10" ht="14.1" customHeight="1" x14ac:dyDescent="0.25">
      <c r="A778" s="9"/>
      <c r="B778" s="10"/>
      <c r="C778" s="12"/>
      <c r="D778" s="12"/>
      <c r="E778" s="12"/>
      <c r="F778" s="12"/>
      <c r="G778" s="13"/>
      <c r="H778" s="10"/>
      <c r="I778" s="110" t="str">
        <f t="shared" si="8"/>
        <v/>
      </c>
      <c r="J778" s="113"/>
    </row>
    <row r="779" spans="1:10" ht="14.1" customHeight="1" x14ac:dyDescent="0.25">
      <c r="A779" s="9"/>
      <c r="B779" s="10"/>
      <c r="C779" s="12"/>
      <c r="D779" s="12"/>
      <c r="E779" s="12"/>
      <c r="F779" s="12"/>
      <c r="G779" s="13"/>
      <c r="H779" s="10"/>
      <c r="I779" s="110" t="str">
        <f t="shared" si="8"/>
        <v/>
      </c>
      <c r="J779" s="113"/>
    </row>
    <row r="780" spans="1:10" ht="14.1" customHeight="1" x14ac:dyDescent="0.25">
      <c r="A780" s="9"/>
      <c r="B780" s="10"/>
      <c r="C780" s="12"/>
      <c r="D780" s="12"/>
      <c r="E780" s="12"/>
      <c r="F780" s="12"/>
      <c r="G780" s="13"/>
      <c r="H780" s="10"/>
      <c r="I780" s="110" t="str">
        <f t="shared" si="8"/>
        <v/>
      </c>
      <c r="J780" s="113"/>
    </row>
    <row r="781" spans="1:10" ht="14.1" customHeight="1" x14ac:dyDescent="0.25">
      <c r="A781" s="9"/>
      <c r="B781" s="10"/>
      <c r="C781" s="12"/>
      <c r="D781" s="12"/>
      <c r="E781" s="12"/>
      <c r="F781" s="12"/>
      <c r="G781" s="13"/>
      <c r="H781" s="10"/>
      <c r="I781" s="110" t="str">
        <f t="shared" si="8"/>
        <v/>
      </c>
      <c r="J781" s="113"/>
    </row>
    <row r="782" spans="1:10" ht="14.1" customHeight="1" x14ac:dyDescent="0.25">
      <c r="A782" s="9"/>
      <c r="B782" s="10"/>
      <c r="C782" s="12"/>
      <c r="D782" s="12"/>
      <c r="E782" s="12"/>
      <c r="F782" s="12"/>
      <c r="G782" s="13"/>
      <c r="H782" s="10"/>
      <c r="I782" s="110" t="str">
        <f t="shared" si="8"/>
        <v/>
      </c>
      <c r="J782" s="113"/>
    </row>
    <row r="783" spans="1:10" ht="14.1" customHeight="1" x14ac:dyDescent="0.25">
      <c r="A783" s="9"/>
      <c r="B783" s="10"/>
      <c r="C783" s="12"/>
      <c r="D783" s="12"/>
      <c r="E783" s="12"/>
      <c r="F783" s="12"/>
      <c r="G783" s="13"/>
      <c r="H783" s="10"/>
      <c r="I783" s="110" t="str">
        <f t="shared" si="8"/>
        <v/>
      </c>
      <c r="J783" s="113"/>
    </row>
    <row r="784" spans="1:10" ht="14.1" customHeight="1" x14ac:dyDescent="0.25">
      <c r="A784" s="9"/>
      <c r="B784" s="10"/>
      <c r="C784" s="12"/>
      <c r="D784" s="12"/>
      <c r="E784" s="12"/>
      <c r="F784" s="12"/>
      <c r="G784" s="13"/>
      <c r="H784" s="10"/>
      <c r="I784" s="110" t="str">
        <f t="shared" si="8"/>
        <v/>
      </c>
      <c r="J784" s="113"/>
    </row>
    <row r="785" spans="1:10" ht="14.1" customHeight="1" x14ac:dyDescent="0.25">
      <c r="A785" s="9"/>
      <c r="B785" s="10"/>
      <c r="C785" s="12"/>
      <c r="D785" s="12"/>
      <c r="E785" s="12"/>
      <c r="F785" s="12"/>
      <c r="G785" s="13"/>
      <c r="H785" s="10"/>
      <c r="I785" s="110" t="str">
        <f t="shared" si="8"/>
        <v/>
      </c>
      <c r="J785" s="113"/>
    </row>
    <row r="786" spans="1:10" ht="14.1" customHeight="1" x14ac:dyDescent="0.25">
      <c r="A786" s="9"/>
      <c r="B786" s="10"/>
      <c r="C786" s="12"/>
      <c r="D786" s="12"/>
      <c r="E786" s="12"/>
      <c r="F786" s="12"/>
      <c r="G786" s="13"/>
      <c r="H786" s="10"/>
      <c r="I786" s="110" t="str">
        <f t="shared" si="8"/>
        <v/>
      </c>
      <c r="J786" s="113"/>
    </row>
    <row r="787" spans="1:10" ht="14.1" customHeight="1" x14ac:dyDescent="0.25">
      <c r="A787" s="9"/>
      <c r="B787" s="10"/>
      <c r="C787" s="12"/>
      <c r="D787" s="12"/>
      <c r="E787" s="12"/>
      <c r="F787" s="12"/>
      <c r="G787" s="13"/>
      <c r="H787" s="10"/>
      <c r="I787" s="110" t="str">
        <f t="shared" si="8"/>
        <v/>
      </c>
      <c r="J787" s="113"/>
    </row>
    <row r="788" spans="1:10" ht="14.1" customHeight="1" x14ac:dyDescent="0.25">
      <c r="A788" s="9"/>
      <c r="B788" s="10"/>
      <c r="C788" s="12"/>
      <c r="D788" s="12"/>
      <c r="E788" s="12"/>
      <c r="F788" s="12"/>
      <c r="G788" s="13"/>
      <c r="H788" s="10"/>
      <c r="I788" s="110" t="str">
        <f t="shared" si="8"/>
        <v/>
      </c>
      <c r="J788" s="113"/>
    </row>
    <row r="789" spans="1:10" ht="14.1" customHeight="1" x14ac:dyDescent="0.25">
      <c r="A789" s="9"/>
      <c r="B789" s="10"/>
      <c r="C789" s="12"/>
      <c r="D789" s="12"/>
      <c r="E789" s="12"/>
      <c r="F789" s="12"/>
      <c r="G789" s="13"/>
      <c r="H789" s="10"/>
      <c r="I789" s="110" t="str">
        <f t="shared" si="8"/>
        <v/>
      </c>
      <c r="J789" s="113"/>
    </row>
    <row r="790" spans="1:10" ht="14.1" customHeight="1" x14ac:dyDescent="0.25">
      <c r="A790" s="9"/>
      <c r="B790" s="10"/>
      <c r="C790" s="12"/>
      <c r="D790" s="12"/>
      <c r="E790" s="12"/>
      <c r="F790" s="12"/>
      <c r="G790" s="13"/>
      <c r="H790" s="10"/>
      <c r="I790" s="110" t="str">
        <f t="shared" si="8"/>
        <v/>
      </c>
      <c r="J790" s="113"/>
    </row>
    <row r="791" spans="1:10" ht="14.1" customHeight="1" x14ac:dyDescent="0.25">
      <c r="A791" s="9"/>
      <c r="B791" s="10"/>
      <c r="C791" s="12"/>
      <c r="D791" s="12"/>
      <c r="E791" s="12"/>
      <c r="F791" s="12"/>
      <c r="G791" s="13"/>
      <c r="H791" s="10"/>
      <c r="I791" s="110" t="str">
        <f t="shared" si="8"/>
        <v/>
      </c>
      <c r="J791" s="113"/>
    </row>
    <row r="792" spans="1:10" ht="14.1" customHeight="1" x14ac:dyDescent="0.25">
      <c r="A792" s="9"/>
      <c r="B792" s="10"/>
      <c r="C792" s="12"/>
      <c r="D792" s="12"/>
      <c r="E792" s="12"/>
      <c r="F792" s="12"/>
      <c r="G792" s="13"/>
      <c r="H792" s="10"/>
      <c r="I792" s="110" t="str">
        <f t="shared" si="8"/>
        <v/>
      </c>
      <c r="J792" s="113"/>
    </row>
    <row r="793" spans="1:10" ht="14.1" customHeight="1" x14ac:dyDescent="0.25">
      <c r="A793" s="9"/>
      <c r="B793" s="10"/>
      <c r="C793" s="12"/>
      <c r="D793" s="12"/>
      <c r="E793" s="12"/>
      <c r="F793" s="12"/>
      <c r="G793" s="13"/>
      <c r="H793" s="10"/>
      <c r="I793" s="110" t="str">
        <f t="shared" si="8"/>
        <v/>
      </c>
      <c r="J793" s="113"/>
    </row>
    <row r="794" spans="1:10" ht="14.1" customHeight="1" x14ac:dyDescent="0.25">
      <c r="A794" s="9"/>
      <c r="B794" s="10"/>
      <c r="C794" s="12"/>
      <c r="D794" s="12"/>
      <c r="E794" s="12"/>
      <c r="F794" s="12"/>
      <c r="G794" s="13"/>
      <c r="H794" s="10"/>
      <c r="I794" s="110" t="str">
        <f t="shared" si="8"/>
        <v/>
      </c>
      <c r="J794" s="113"/>
    </row>
    <row r="795" spans="1:10" ht="14.1" customHeight="1" x14ac:dyDescent="0.25">
      <c r="A795" s="9"/>
      <c r="B795" s="10"/>
      <c r="C795" s="12"/>
      <c r="D795" s="12"/>
      <c r="E795" s="12"/>
      <c r="F795" s="12"/>
      <c r="G795" s="13"/>
      <c r="H795" s="10"/>
      <c r="I795" s="110" t="str">
        <f t="shared" si="8"/>
        <v/>
      </c>
      <c r="J795" s="113"/>
    </row>
    <row r="796" spans="1:10" ht="14.1" customHeight="1" x14ac:dyDescent="0.25">
      <c r="A796" s="9"/>
      <c r="B796" s="10"/>
      <c r="C796" s="12"/>
      <c r="D796" s="12"/>
      <c r="E796" s="12"/>
      <c r="F796" s="12"/>
      <c r="G796" s="13"/>
      <c r="H796" s="10"/>
      <c r="I796" s="110" t="str">
        <f t="shared" si="8"/>
        <v/>
      </c>
      <c r="J796" s="113"/>
    </row>
    <row r="797" spans="1:10" ht="14.1" customHeight="1" x14ac:dyDescent="0.25">
      <c r="A797" s="9"/>
      <c r="B797" s="10"/>
      <c r="C797" s="12"/>
      <c r="D797" s="12"/>
      <c r="E797" s="12"/>
      <c r="F797" s="12"/>
      <c r="G797" s="13"/>
      <c r="H797" s="10"/>
      <c r="I797" s="110" t="str">
        <f t="shared" si="8"/>
        <v/>
      </c>
      <c r="J797" s="113"/>
    </row>
    <row r="798" spans="1:10" ht="14.1" customHeight="1" x14ac:dyDescent="0.25">
      <c r="A798" s="9"/>
      <c r="B798" s="10"/>
      <c r="C798" s="12"/>
      <c r="D798" s="12"/>
      <c r="E798" s="12"/>
      <c r="F798" s="12"/>
      <c r="G798" s="13"/>
      <c r="H798" s="10"/>
      <c r="I798" s="110" t="str">
        <f t="shared" si="8"/>
        <v/>
      </c>
      <c r="J798" s="113"/>
    </row>
    <row r="799" spans="1:10" ht="14.1" customHeight="1" x14ac:dyDescent="0.25">
      <c r="A799" s="9"/>
      <c r="B799" s="10"/>
      <c r="C799" s="12"/>
      <c r="D799" s="12"/>
      <c r="E799" s="12"/>
      <c r="F799" s="12"/>
      <c r="G799" s="13"/>
      <c r="H799" s="10"/>
      <c r="I799" s="110" t="str">
        <f t="shared" si="8"/>
        <v/>
      </c>
      <c r="J799" s="113"/>
    </row>
    <row r="800" spans="1:10" ht="14.1" customHeight="1" x14ac:dyDescent="0.25">
      <c r="A800" s="9"/>
      <c r="B800" s="10"/>
      <c r="C800" s="12"/>
      <c r="D800" s="12"/>
      <c r="E800" s="12"/>
      <c r="F800" s="12"/>
      <c r="G800" s="13"/>
      <c r="H800" s="10"/>
      <c r="I800" s="110" t="str">
        <f t="shared" si="8"/>
        <v/>
      </c>
      <c r="J800" s="113"/>
    </row>
    <row r="801" spans="1:10" ht="14.1" customHeight="1" x14ac:dyDescent="0.25">
      <c r="A801" s="9"/>
      <c r="B801" s="10"/>
      <c r="C801" s="12"/>
      <c r="D801" s="12"/>
      <c r="E801" s="12"/>
      <c r="F801" s="12"/>
      <c r="G801" s="13"/>
      <c r="H801" s="10"/>
      <c r="I801" s="110" t="str">
        <f t="shared" si="8"/>
        <v/>
      </c>
      <c r="J801" s="113"/>
    </row>
    <row r="802" spans="1:10" ht="14.1" customHeight="1" x14ac:dyDescent="0.25">
      <c r="A802" s="9"/>
      <c r="B802" s="10"/>
      <c r="C802" s="12"/>
      <c r="D802" s="12"/>
      <c r="E802" s="12"/>
      <c r="F802" s="12"/>
      <c r="G802" s="13"/>
      <c r="H802" s="10"/>
      <c r="I802" s="110" t="str">
        <f t="shared" si="8"/>
        <v/>
      </c>
      <c r="J802" s="113"/>
    </row>
    <row r="803" spans="1:10" ht="14.1" customHeight="1" x14ac:dyDescent="0.25">
      <c r="A803" s="9"/>
      <c r="B803" s="10"/>
      <c r="C803" s="12"/>
      <c r="D803" s="12"/>
      <c r="E803" s="12"/>
      <c r="F803" s="12"/>
      <c r="G803" s="13"/>
      <c r="H803" s="10"/>
      <c r="I803" s="110" t="str">
        <f t="shared" si="8"/>
        <v/>
      </c>
      <c r="J803" s="113"/>
    </row>
    <row r="804" spans="1:10" ht="14.1" customHeight="1" x14ac:dyDescent="0.25">
      <c r="A804" s="9"/>
      <c r="B804" s="10"/>
      <c r="C804" s="12"/>
      <c r="D804" s="12"/>
      <c r="E804" s="12"/>
      <c r="F804" s="12"/>
      <c r="G804" s="13"/>
      <c r="H804" s="10"/>
      <c r="I804" s="110" t="str">
        <f t="shared" si="8"/>
        <v/>
      </c>
      <c r="J804" s="113"/>
    </row>
    <row r="805" spans="1:10" ht="14.1" customHeight="1" x14ac:dyDescent="0.25">
      <c r="A805" s="9"/>
      <c r="B805" s="10"/>
      <c r="C805" s="12"/>
      <c r="D805" s="12"/>
      <c r="E805" s="12"/>
      <c r="F805" s="12"/>
      <c r="G805" s="13"/>
      <c r="H805" s="10"/>
      <c r="I805" s="110" t="str">
        <f t="shared" si="8"/>
        <v/>
      </c>
      <c r="J805" s="113"/>
    </row>
    <row r="806" spans="1:10" ht="14.1" customHeight="1" x14ac:dyDescent="0.25">
      <c r="A806" s="9"/>
      <c r="B806" s="10"/>
      <c r="C806" s="12"/>
      <c r="D806" s="12"/>
      <c r="E806" s="12"/>
      <c r="F806" s="12"/>
      <c r="G806" s="13"/>
      <c r="H806" s="10"/>
      <c r="I806" s="110" t="str">
        <f t="shared" ref="I806:I869" si="9">IF(G806="","",I805+G806)</f>
        <v/>
      </c>
      <c r="J806" s="113"/>
    </row>
    <row r="807" spans="1:10" ht="14.1" customHeight="1" x14ac:dyDescent="0.25">
      <c r="A807" s="9"/>
      <c r="B807" s="10"/>
      <c r="C807" s="12"/>
      <c r="D807" s="12"/>
      <c r="E807" s="12"/>
      <c r="F807" s="12"/>
      <c r="G807" s="13"/>
      <c r="H807" s="10"/>
      <c r="I807" s="110" t="str">
        <f t="shared" si="9"/>
        <v/>
      </c>
      <c r="J807" s="113"/>
    </row>
    <row r="808" spans="1:10" ht="14.1" customHeight="1" x14ac:dyDescent="0.25">
      <c r="A808" s="9"/>
      <c r="B808" s="10"/>
      <c r="C808" s="12"/>
      <c r="D808" s="12"/>
      <c r="E808" s="12"/>
      <c r="F808" s="12"/>
      <c r="G808" s="13"/>
      <c r="H808" s="10"/>
      <c r="I808" s="110" t="str">
        <f t="shared" si="9"/>
        <v/>
      </c>
      <c r="J808" s="113"/>
    </row>
    <row r="809" spans="1:10" ht="14.1" customHeight="1" x14ac:dyDescent="0.25">
      <c r="A809" s="9"/>
      <c r="B809" s="10"/>
      <c r="C809" s="12"/>
      <c r="D809" s="12"/>
      <c r="E809" s="12"/>
      <c r="F809" s="12"/>
      <c r="G809" s="13"/>
      <c r="H809" s="10"/>
      <c r="I809" s="110" t="str">
        <f t="shared" si="9"/>
        <v/>
      </c>
      <c r="J809" s="113"/>
    </row>
    <row r="810" spans="1:10" ht="14.1" customHeight="1" x14ac:dyDescent="0.25">
      <c r="A810" s="9"/>
      <c r="B810" s="10"/>
      <c r="C810" s="12"/>
      <c r="D810" s="12"/>
      <c r="E810" s="12"/>
      <c r="F810" s="12"/>
      <c r="G810" s="13"/>
      <c r="H810" s="10"/>
      <c r="I810" s="110" t="str">
        <f t="shared" si="9"/>
        <v/>
      </c>
      <c r="J810" s="113"/>
    </row>
    <row r="811" spans="1:10" ht="14.1" customHeight="1" x14ac:dyDescent="0.25">
      <c r="A811" s="9"/>
      <c r="B811" s="10"/>
      <c r="C811" s="12"/>
      <c r="D811" s="12"/>
      <c r="E811" s="12"/>
      <c r="F811" s="12"/>
      <c r="G811" s="13"/>
      <c r="H811" s="10"/>
      <c r="I811" s="110" t="str">
        <f t="shared" si="9"/>
        <v/>
      </c>
      <c r="J811" s="113"/>
    </row>
    <row r="812" spans="1:10" ht="14.1" customHeight="1" x14ac:dyDescent="0.25">
      <c r="A812" s="9"/>
      <c r="B812" s="10"/>
      <c r="C812" s="12"/>
      <c r="D812" s="12"/>
      <c r="E812" s="12"/>
      <c r="F812" s="12"/>
      <c r="G812" s="13"/>
      <c r="H812" s="10"/>
      <c r="I812" s="110" t="str">
        <f t="shared" si="9"/>
        <v/>
      </c>
      <c r="J812" s="113"/>
    </row>
    <row r="813" spans="1:10" ht="14.1" customHeight="1" x14ac:dyDescent="0.25">
      <c r="A813" s="9"/>
      <c r="B813" s="10"/>
      <c r="C813" s="12"/>
      <c r="D813" s="12"/>
      <c r="E813" s="12"/>
      <c r="F813" s="12"/>
      <c r="G813" s="13"/>
      <c r="H813" s="10"/>
      <c r="I813" s="110" t="str">
        <f t="shared" si="9"/>
        <v/>
      </c>
      <c r="J813" s="113"/>
    </row>
    <row r="814" spans="1:10" ht="14.1" customHeight="1" x14ac:dyDescent="0.25">
      <c r="A814" s="9"/>
      <c r="B814" s="10"/>
      <c r="C814" s="12"/>
      <c r="D814" s="12"/>
      <c r="E814" s="12"/>
      <c r="F814" s="12"/>
      <c r="G814" s="13"/>
      <c r="H814" s="10"/>
      <c r="I814" s="110" t="str">
        <f t="shared" si="9"/>
        <v/>
      </c>
      <c r="J814" s="113"/>
    </row>
    <row r="815" spans="1:10" ht="14.1" customHeight="1" x14ac:dyDescent="0.25">
      <c r="A815" s="9"/>
      <c r="B815" s="10"/>
      <c r="C815" s="12"/>
      <c r="D815" s="12"/>
      <c r="E815" s="12"/>
      <c r="F815" s="12"/>
      <c r="G815" s="13"/>
      <c r="H815" s="10"/>
      <c r="I815" s="110" t="str">
        <f t="shared" si="9"/>
        <v/>
      </c>
      <c r="J815" s="113"/>
    </row>
    <row r="816" spans="1:10" ht="14.1" customHeight="1" x14ac:dyDescent="0.25">
      <c r="A816" s="9"/>
      <c r="B816" s="10"/>
      <c r="C816" s="12"/>
      <c r="D816" s="12"/>
      <c r="E816" s="12"/>
      <c r="F816" s="12"/>
      <c r="G816" s="13"/>
      <c r="H816" s="10"/>
      <c r="I816" s="110" t="str">
        <f t="shared" si="9"/>
        <v/>
      </c>
      <c r="J816" s="113"/>
    </row>
    <row r="817" spans="1:10" ht="14.1" customHeight="1" x14ac:dyDescent="0.25">
      <c r="A817" s="9"/>
      <c r="B817" s="10"/>
      <c r="C817" s="12"/>
      <c r="D817" s="12"/>
      <c r="E817" s="12"/>
      <c r="F817" s="12"/>
      <c r="G817" s="13"/>
      <c r="H817" s="10"/>
      <c r="I817" s="110" t="str">
        <f t="shared" si="9"/>
        <v/>
      </c>
      <c r="J817" s="113"/>
    </row>
    <row r="818" spans="1:10" ht="14.1" customHeight="1" x14ac:dyDescent="0.25">
      <c r="A818" s="9"/>
      <c r="B818" s="10"/>
      <c r="C818" s="12"/>
      <c r="D818" s="12"/>
      <c r="E818" s="12"/>
      <c r="F818" s="12"/>
      <c r="G818" s="13"/>
      <c r="H818" s="10"/>
      <c r="I818" s="110" t="str">
        <f t="shared" si="9"/>
        <v/>
      </c>
      <c r="J818" s="113"/>
    </row>
    <row r="819" spans="1:10" ht="14.1" customHeight="1" x14ac:dyDescent="0.25">
      <c r="A819" s="9"/>
      <c r="B819" s="10"/>
      <c r="C819" s="12"/>
      <c r="D819" s="12"/>
      <c r="E819" s="12"/>
      <c r="F819" s="12"/>
      <c r="G819" s="13"/>
      <c r="H819" s="10"/>
      <c r="I819" s="110" t="str">
        <f t="shared" si="9"/>
        <v/>
      </c>
      <c r="J819" s="113"/>
    </row>
    <row r="820" spans="1:10" ht="14.1" customHeight="1" x14ac:dyDescent="0.25">
      <c r="A820" s="9"/>
      <c r="B820" s="10"/>
      <c r="C820" s="12"/>
      <c r="D820" s="12"/>
      <c r="E820" s="12"/>
      <c r="F820" s="12"/>
      <c r="G820" s="13"/>
      <c r="H820" s="10"/>
      <c r="I820" s="110" t="str">
        <f t="shared" si="9"/>
        <v/>
      </c>
      <c r="J820" s="113"/>
    </row>
    <row r="821" spans="1:10" ht="14.1" customHeight="1" x14ac:dyDescent="0.25">
      <c r="A821" s="9"/>
      <c r="B821" s="10"/>
      <c r="C821" s="12"/>
      <c r="D821" s="12"/>
      <c r="E821" s="12"/>
      <c r="F821" s="12"/>
      <c r="G821" s="13"/>
      <c r="H821" s="10"/>
      <c r="I821" s="110" t="str">
        <f t="shared" si="9"/>
        <v/>
      </c>
      <c r="J821" s="113"/>
    </row>
    <row r="822" spans="1:10" ht="14.1" customHeight="1" x14ac:dyDescent="0.25">
      <c r="A822" s="9"/>
      <c r="B822" s="10"/>
      <c r="C822" s="12"/>
      <c r="D822" s="12"/>
      <c r="E822" s="12"/>
      <c r="F822" s="12"/>
      <c r="G822" s="13"/>
      <c r="H822" s="10"/>
      <c r="I822" s="110" t="str">
        <f t="shared" si="9"/>
        <v/>
      </c>
      <c r="J822" s="113"/>
    </row>
    <row r="823" spans="1:10" ht="14.1" customHeight="1" x14ac:dyDescent="0.25">
      <c r="A823" s="9"/>
      <c r="B823" s="10"/>
      <c r="C823" s="12"/>
      <c r="D823" s="12"/>
      <c r="E823" s="12"/>
      <c r="F823" s="12"/>
      <c r="G823" s="13"/>
      <c r="H823" s="10"/>
      <c r="I823" s="110" t="str">
        <f t="shared" si="9"/>
        <v/>
      </c>
      <c r="J823" s="113"/>
    </row>
    <row r="824" spans="1:10" ht="14.1" customHeight="1" x14ac:dyDescent="0.25">
      <c r="A824" s="9"/>
      <c r="B824" s="10"/>
      <c r="C824" s="12"/>
      <c r="D824" s="12"/>
      <c r="E824" s="12"/>
      <c r="F824" s="12"/>
      <c r="G824" s="13"/>
      <c r="H824" s="10"/>
      <c r="I824" s="110" t="str">
        <f t="shared" si="9"/>
        <v/>
      </c>
      <c r="J824" s="113"/>
    </row>
    <row r="825" spans="1:10" ht="14.1" customHeight="1" x14ac:dyDescent="0.25">
      <c r="A825" s="9"/>
      <c r="B825" s="10"/>
      <c r="C825" s="12"/>
      <c r="D825" s="12"/>
      <c r="E825" s="12"/>
      <c r="F825" s="12"/>
      <c r="G825" s="13"/>
      <c r="H825" s="10"/>
      <c r="I825" s="110" t="str">
        <f t="shared" si="9"/>
        <v/>
      </c>
      <c r="J825" s="113"/>
    </row>
    <row r="826" spans="1:10" ht="14.1" customHeight="1" x14ac:dyDescent="0.25">
      <c r="A826" s="9"/>
      <c r="B826" s="10"/>
      <c r="C826" s="12"/>
      <c r="D826" s="12"/>
      <c r="E826" s="12"/>
      <c r="F826" s="12"/>
      <c r="G826" s="13"/>
      <c r="H826" s="10"/>
      <c r="I826" s="110" t="str">
        <f t="shared" si="9"/>
        <v/>
      </c>
      <c r="J826" s="113"/>
    </row>
    <row r="827" spans="1:10" ht="14.1" customHeight="1" x14ac:dyDescent="0.25">
      <c r="A827" s="9"/>
      <c r="B827" s="10"/>
      <c r="C827" s="12"/>
      <c r="D827" s="12"/>
      <c r="E827" s="12"/>
      <c r="F827" s="12"/>
      <c r="G827" s="13"/>
      <c r="H827" s="10"/>
      <c r="I827" s="110" t="str">
        <f t="shared" si="9"/>
        <v/>
      </c>
      <c r="J827" s="113"/>
    </row>
    <row r="828" spans="1:10" ht="14.1" customHeight="1" x14ac:dyDescent="0.25">
      <c r="A828" s="9"/>
      <c r="B828" s="10"/>
      <c r="C828" s="12"/>
      <c r="D828" s="12"/>
      <c r="E828" s="12"/>
      <c r="F828" s="12"/>
      <c r="G828" s="13"/>
      <c r="H828" s="10"/>
      <c r="I828" s="110" t="str">
        <f t="shared" si="9"/>
        <v/>
      </c>
      <c r="J828" s="113"/>
    </row>
    <row r="829" spans="1:10" ht="14.1" customHeight="1" x14ac:dyDescent="0.25">
      <c r="A829" s="9"/>
      <c r="B829" s="10"/>
      <c r="C829" s="12"/>
      <c r="D829" s="12"/>
      <c r="E829" s="12"/>
      <c r="F829" s="12"/>
      <c r="G829" s="13"/>
      <c r="H829" s="10"/>
      <c r="I829" s="110" t="str">
        <f t="shared" si="9"/>
        <v/>
      </c>
      <c r="J829" s="113"/>
    </row>
    <row r="830" spans="1:10" ht="14.1" customHeight="1" x14ac:dyDescent="0.25">
      <c r="A830" s="9"/>
      <c r="B830" s="10"/>
      <c r="C830" s="12"/>
      <c r="D830" s="12"/>
      <c r="E830" s="12"/>
      <c r="F830" s="12"/>
      <c r="G830" s="13"/>
      <c r="H830" s="10"/>
      <c r="I830" s="110" t="str">
        <f t="shared" si="9"/>
        <v/>
      </c>
      <c r="J830" s="113"/>
    </row>
    <row r="831" spans="1:10" ht="14.1" customHeight="1" x14ac:dyDescent="0.25">
      <c r="A831" s="9"/>
      <c r="B831" s="10"/>
      <c r="C831" s="12"/>
      <c r="D831" s="12"/>
      <c r="E831" s="12"/>
      <c r="F831" s="12"/>
      <c r="G831" s="13"/>
      <c r="H831" s="10"/>
      <c r="I831" s="110" t="str">
        <f t="shared" si="9"/>
        <v/>
      </c>
      <c r="J831" s="113"/>
    </row>
    <row r="832" spans="1:10" ht="14.1" customHeight="1" x14ac:dyDescent="0.25">
      <c r="A832" s="9"/>
      <c r="B832" s="10"/>
      <c r="C832" s="12"/>
      <c r="D832" s="12"/>
      <c r="E832" s="12"/>
      <c r="F832" s="12"/>
      <c r="G832" s="13"/>
      <c r="H832" s="10"/>
      <c r="I832" s="110" t="str">
        <f t="shared" si="9"/>
        <v/>
      </c>
      <c r="J832" s="113"/>
    </row>
    <row r="833" spans="1:10" ht="14.1" customHeight="1" x14ac:dyDescent="0.25">
      <c r="A833" s="9"/>
      <c r="B833" s="10"/>
      <c r="C833" s="12"/>
      <c r="D833" s="12"/>
      <c r="E833" s="12"/>
      <c r="F833" s="12"/>
      <c r="G833" s="13"/>
      <c r="H833" s="10"/>
      <c r="I833" s="110" t="str">
        <f t="shared" si="9"/>
        <v/>
      </c>
      <c r="J833" s="113"/>
    </row>
    <row r="834" spans="1:10" ht="14.1" customHeight="1" x14ac:dyDescent="0.25">
      <c r="A834" s="9"/>
      <c r="B834" s="10"/>
      <c r="C834" s="12"/>
      <c r="D834" s="12"/>
      <c r="E834" s="12"/>
      <c r="F834" s="12"/>
      <c r="G834" s="13"/>
      <c r="H834" s="10"/>
      <c r="I834" s="110" t="str">
        <f t="shared" si="9"/>
        <v/>
      </c>
      <c r="J834" s="113"/>
    </row>
    <row r="835" spans="1:10" ht="14.1" customHeight="1" x14ac:dyDescent="0.25">
      <c r="A835" s="9"/>
      <c r="B835" s="10"/>
      <c r="C835" s="12"/>
      <c r="D835" s="12"/>
      <c r="E835" s="12"/>
      <c r="F835" s="12"/>
      <c r="G835" s="13"/>
      <c r="H835" s="10"/>
      <c r="I835" s="110" t="str">
        <f t="shared" si="9"/>
        <v/>
      </c>
      <c r="J835" s="113"/>
    </row>
    <row r="836" spans="1:10" ht="14.1" customHeight="1" x14ac:dyDescent="0.25">
      <c r="A836" s="9"/>
      <c r="B836" s="10"/>
      <c r="C836" s="12"/>
      <c r="D836" s="12"/>
      <c r="E836" s="12"/>
      <c r="F836" s="12"/>
      <c r="G836" s="13"/>
      <c r="H836" s="10"/>
      <c r="I836" s="110" t="str">
        <f t="shared" si="9"/>
        <v/>
      </c>
      <c r="J836" s="113"/>
    </row>
    <row r="837" spans="1:10" ht="14.1" customHeight="1" x14ac:dyDescent="0.25">
      <c r="A837" s="9"/>
      <c r="B837" s="10"/>
      <c r="C837" s="12"/>
      <c r="D837" s="12"/>
      <c r="E837" s="12"/>
      <c r="F837" s="12"/>
      <c r="G837" s="13"/>
      <c r="H837" s="10"/>
      <c r="I837" s="110" t="str">
        <f t="shared" si="9"/>
        <v/>
      </c>
      <c r="J837" s="113"/>
    </row>
    <row r="838" spans="1:10" ht="14.1" customHeight="1" x14ac:dyDescent="0.25">
      <c r="A838" s="9"/>
      <c r="B838" s="10"/>
      <c r="C838" s="12"/>
      <c r="D838" s="12"/>
      <c r="E838" s="12"/>
      <c r="F838" s="12"/>
      <c r="G838" s="13"/>
      <c r="H838" s="10"/>
      <c r="I838" s="110" t="str">
        <f t="shared" si="9"/>
        <v/>
      </c>
      <c r="J838" s="113"/>
    </row>
    <row r="839" spans="1:10" ht="14.1" customHeight="1" x14ac:dyDescent="0.25">
      <c r="A839" s="9"/>
      <c r="B839" s="10"/>
      <c r="C839" s="12"/>
      <c r="D839" s="12"/>
      <c r="E839" s="12"/>
      <c r="F839" s="12"/>
      <c r="G839" s="13"/>
      <c r="H839" s="10"/>
      <c r="I839" s="110" t="str">
        <f t="shared" si="9"/>
        <v/>
      </c>
      <c r="J839" s="113"/>
    </row>
    <row r="840" spans="1:10" ht="14.1" customHeight="1" x14ac:dyDescent="0.25">
      <c r="A840" s="9"/>
      <c r="B840" s="10"/>
      <c r="C840" s="12"/>
      <c r="D840" s="12"/>
      <c r="E840" s="12"/>
      <c r="F840" s="12"/>
      <c r="G840" s="13"/>
      <c r="H840" s="10"/>
      <c r="I840" s="110" t="str">
        <f t="shared" si="9"/>
        <v/>
      </c>
      <c r="J840" s="113"/>
    </row>
    <row r="841" spans="1:10" ht="14.1" customHeight="1" x14ac:dyDescent="0.25">
      <c r="A841" s="9"/>
      <c r="B841" s="10"/>
      <c r="C841" s="12"/>
      <c r="D841" s="12"/>
      <c r="E841" s="12"/>
      <c r="F841" s="12"/>
      <c r="G841" s="13"/>
      <c r="H841" s="10"/>
      <c r="I841" s="110" t="str">
        <f t="shared" si="9"/>
        <v/>
      </c>
      <c r="J841" s="113"/>
    </row>
    <row r="842" spans="1:10" ht="14.1" customHeight="1" x14ac:dyDescent="0.25">
      <c r="A842" s="9"/>
      <c r="B842" s="10"/>
      <c r="C842" s="12"/>
      <c r="D842" s="12"/>
      <c r="E842" s="12"/>
      <c r="F842" s="12"/>
      <c r="G842" s="13"/>
      <c r="H842" s="10"/>
      <c r="I842" s="110" t="str">
        <f t="shared" si="9"/>
        <v/>
      </c>
      <c r="J842" s="113"/>
    </row>
    <row r="843" spans="1:10" ht="14.1" customHeight="1" x14ac:dyDescent="0.25">
      <c r="A843" s="9"/>
      <c r="B843" s="10"/>
      <c r="C843" s="12"/>
      <c r="D843" s="12"/>
      <c r="E843" s="12"/>
      <c r="F843" s="12"/>
      <c r="G843" s="13"/>
      <c r="H843" s="10"/>
      <c r="I843" s="110" t="str">
        <f t="shared" si="9"/>
        <v/>
      </c>
      <c r="J843" s="113"/>
    </row>
    <row r="844" spans="1:10" ht="14.1" customHeight="1" x14ac:dyDescent="0.25">
      <c r="A844" s="9"/>
      <c r="B844" s="10"/>
      <c r="C844" s="12"/>
      <c r="D844" s="12"/>
      <c r="E844" s="12"/>
      <c r="F844" s="12"/>
      <c r="G844" s="13"/>
      <c r="H844" s="10"/>
      <c r="I844" s="110" t="str">
        <f t="shared" si="9"/>
        <v/>
      </c>
      <c r="J844" s="113"/>
    </row>
    <row r="845" spans="1:10" ht="14.1" customHeight="1" x14ac:dyDescent="0.25">
      <c r="A845" s="9"/>
      <c r="B845" s="10"/>
      <c r="C845" s="12"/>
      <c r="D845" s="12"/>
      <c r="E845" s="12"/>
      <c r="F845" s="12"/>
      <c r="G845" s="13"/>
      <c r="H845" s="10"/>
      <c r="I845" s="110" t="str">
        <f t="shared" si="9"/>
        <v/>
      </c>
      <c r="J845" s="113"/>
    </row>
    <row r="846" spans="1:10" ht="14.1" customHeight="1" x14ac:dyDescent="0.25">
      <c r="A846" s="9"/>
      <c r="B846" s="10"/>
      <c r="C846" s="12"/>
      <c r="D846" s="12"/>
      <c r="E846" s="12"/>
      <c r="F846" s="12"/>
      <c r="G846" s="13"/>
      <c r="H846" s="10"/>
      <c r="I846" s="110" t="str">
        <f t="shared" si="9"/>
        <v/>
      </c>
      <c r="J846" s="113"/>
    </row>
    <row r="847" spans="1:10" ht="14.1" customHeight="1" x14ac:dyDescent="0.25">
      <c r="A847" s="9"/>
      <c r="B847" s="10"/>
      <c r="C847" s="12"/>
      <c r="D847" s="12"/>
      <c r="E847" s="12"/>
      <c r="F847" s="12"/>
      <c r="G847" s="13"/>
      <c r="H847" s="10"/>
      <c r="I847" s="110" t="str">
        <f t="shared" si="9"/>
        <v/>
      </c>
      <c r="J847" s="113"/>
    </row>
    <row r="848" spans="1:10" ht="14.1" customHeight="1" x14ac:dyDescent="0.25">
      <c r="A848" s="9"/>
      <c r="B848" s="10"/>
      <c r="C848" s="12"/>
      <c r="D848" s="12"/>
      <c r="E848" s="12"/>
      <c r="F848" s="12"/>
      <c r="G848" s="13"/>
      <c r="H848" s="10"/>
      <c r="I848" s="110" t="str">
        <f t="shared" si="9"/>
        <v/>
      </c>
      <c r="J848" s="113"/>
    </row>
    <row r="849" spans="1:10" ht="14.1" customHeight="1" x14ac:dyDescent="0.25">
      <c r="A849" s="9"/>
      <c r="B849" s="10"/>
      <c r="C849" s="12"/>
      <c r="D849" s="12"/>
      <c r="E849" s="12"/>
      <c r="F849" s="12"/>
      <c r="G849" s="13"/>
      <c r="H849" s="10"/>
      <c r="I849" s="110" t="str">
        <f t="shared" si="9"/>
        <v/>
      </c>
      <c r="J849" s="113"/>
    </row>
    <row r="850" spans="1:10" ht="14.1" customHeight="1" x14ac:dyDescent="0.25">
      <c r="A850" s="9"/>
      <c r="B850" s="10"/>
      <c r="C850" s="12"/>
      <c r="D850" s="12"/>
      <c r="E850" s="12"/>
      <c r="F850" s="12"/>
      <c r="G850" s="13"/>
      <c r="H850" s="10"/>
      <c r="I850" s="110" t="str">
        <f t="shared" si="9"/>
        <v/>
      </c>
      <c r="J850" s="113"/>
    </row>
    <row r="851" spans="1:10" ht="14.1" customHeight="1" x14ac:dyDescent="0.25">
      <c r="A851" s="9"/>
      <c r="B851" s="10"/>
      <c r="C851" s="12"/>
      <c r="D851" s="12"/>
      <c r="E851" s="12"/>
      <c r="F851" s="12"/>
      <c r="G851" s="13"/>
      <c r="H851" s="10"/>
      <c r="I851" s="110" t="str">
        <f t="shared" si="9"/>
        <v/>
      </c>
      <c r="J851" s="113"/>
    </row>
    <row r="852" spans="1:10" ht="14.1" customHeight="1" x14ac:dyDescent="0.25">
      <c r="A852" s="9"/>
      <c r="B852" s="10"/>
      <c r="C852" s="12"/>
      <c r="D852" s="12"/>
      <c r="E852" s="12"/>
      <c r="F852" s="12"/>
      <c r="G852" s="13"/>
      <c r="H852" s="10"/>
      <c r="I852" s="110" t="str">
        <f t="shared" si="9"/>
        <v/>
      </c>
      <c r="J852" s="113"/>
    </row>
    <row r="853" spans="1:10" ht="14.1" customHeight="1" x14ac:dyDescent="0.25">
      <c r="A853" s="9"/>
      <c r="B853" s="10"/>
      <c r="C853" s="12"/>
      <c r="D853" s="12"/>
      <c r="E853" s="12"/>
      <c r="F853" s="12"/>
      <c r="G853" s="13"/>
      <c r="H853" s="10"/>
      <c r="I853" s="110" t="str">
        <f t="shared" si="9"/>
        <v/>
      </c>
      <c r="J853" s="113"/>
    </row>
    <row r="854" spans="1:10" ht="14.1" customHeight="1" x14ac:dyDescent="0.25">
      <c r="A854" s="9"/>
      <c r="B854" s="10"/>
      <c r="C854" s="12"/>
      <c r="D854" s="12"/>
      <c r="E854" s="12"/>
      <c r="F854" s="12"/>
      <c r="G854" s="13"/>
      <c r="H854" s="10"/>
      <c r="I854" s="110" t="str">
        <f t="shared" si="9"/>
        <v/>
      </c>
      <c r="J854" s="113"/>
    </row>
    <row r="855" spans="1:10" ht="14.1" customHeight="1" x14ac:dyDescent="0.25">
      <c r="A855" s="9"/>
      <c r="B855" s="10"/>
      <c r="C855" s="12"/>
      <c r="D855" s="12"/>
      <c r="E855" s="12"/>
      <c r="F855" s="12"/>
      <c r="G855" s="13"/>
      <c r="H855" s="10"/>
      <c r="I855" s="110" t="str">
        <f t="shared" si="9"/>
        <v/>
      </c>
      <c r="J855" s="113"/>
    </row>
    <row r="856" spans="1:10" ht="14.1" customHeight="1" x14ac:dyDescent="0.25">
      <c r="A856" s="9"/>
      <c r="B856" s="10"/>
      <c r="C856" s="12"/>
      <c r="D856" s="12"/>
      <c r="E856" s="12"/>
      <c r="F856" s="12"/>
      <c r="G856" s="13"/>
      <c r="H856" s="10"/>
      <c r="I856" s="110" t="str">
        <f t="shared" si="9"/>
        <v/>
      </c>
      <c r="J856" s="113"/>
    </row>
    <row r="857" spans="1:10" ht="14.1" customHeight="1" x14ac:dyDescent="0.25">
      <c r="A857" s="9"/>
      <c r="B857" s="10"/>
      <c r="C857" s="12"/>
      <c r="D857" s="12"/>
      <c r="E857" s="12"/>
      <c r="F857" s="12"/>
      <c r="G857" s="13"/>
      <c r="H857" s="10"/>
      <c r="I857" s="110" t="str">
        <f t="shared" si="9"/>
        <v/>
      </c>
      <c r="J857" s="113"/>
    </row>
    <row r="858" spans="1:10" ht="14.1" customHeight="1" x14ac:dyDescent="0.25">
      <c r="A858" s="9"/>
      <c r="B858" s="10"/>
      <c r="C858" s="12"/>
      <c r="D858" s="12"/>
      <c r="E858" s="12"/>
      <c r="F858" s="12"/>
      <c r="G858" s="13"/>
      <c r="H858" s="10"/>
      <c r="I858" s="110" t="str">
        <f t="shared" si="9"/>
        <v/>
      </c>
      <c r="J858" s="113"/>
    </row>
    <row r="859" spans="1:10" ht="14.1" customHeight="1" x14ac:dyDescent="0.25">
      <c r="A859" s="9"/>
      <c r="B859" s="10"/>
      <c r="C859" s="12"/>
      <c r="D859" s="12"/>
      <c r="E859" s="12"/>
      <c r="F859" s="12"/>
      <c r="G859" s="13"/>
      <c r="H859" s="10"/>
      <c r="I859" s="110" t="str">
        <f t="shared" si="9"/>
        <v/>
      </c>
      <c r="J859" s="113"/>
    </row>
    <row r="860" spans="1:10" ht="14.1" customHeight="1" x14ac:dyDescent="0.25">
      <c r="A860" s="9"/>
      <c r="B860" s="10"/>
      <c r="C860" s="12"/>
      <c r="D860" s="12"/>
      <c r="E860" s="12"/>
      <c r="F860" s="12"/>
      <c r="G860" s="13"/>
      <c r="H860" s="10"/>
      <c r="I860" s="110" t="str">
        <f t="shared" si="9"/>
        <v/>
      </c>
      <c r="J860" s="113"/>
    </row>
    <row r="861" spans="1:10" ht="14.1" customHeight="1" x14ac:dyDescent="0.25">
      <c r="A861" s="9"/>
      <c r="B861" s="10"/>
      <c r="C861" s="12"/>
      <c r="D861" s="12"/>
      <c r="E861" s="12"/>
      <c r="F861" s="12"/>
      <c r="G861" s="13"/>
      <c r="H861" s="10"/>
      <c r="I861" s="110" t="str">
        <f t="shared" si="9"/>
        <v/>
      </c>
      <c r="J861" s="113"/>
    </row>
    <row r="862" spans="1:10" ht="14.1" customHeight="1" x14ac:dyDescent="0.25">
      <c r="A862" s="9"/>
      <c r="B862" s="10"/>
      <c r="C862" s="12"/>
      <c r="D862" s="12"/>
      <c r="E862" s="12"/>
      <c r="F862" s="12"/>
      <c r="G862" s="13"/>
      <c r="H862" s="10"/>
      <c r="I862" s="110" t="str">
        <f t="shared" si="9"/>
        <v/>
      </c>
      <c r="J862" s="113"/>
    </row>
    <row r="863" spans="1:10" ht="14.1" customHeight="1" x14ac:dyDescent="0.25">
      <c r="A863" s="9"/>
      <c r="B863" s="10"/>
      <c r="C863" s="12"/>
      <c r="D863" s="12"/>
      <c r="E863" s="12"/>
      <c r="F863" s="12"/>
      <c r="G863" s="13"/>
      <c r="H863" s="10"/>
      <c r="I863" s="110" t="str">
        <f t="shared" si="9"/>
        <v/>
      </c>
      <c r="J863" s="113"/>
    </row>
    <row r="864" spans="1:10" ht="14.1" customHeight="1" x14ac:dyDescent="0.25">
      <c r="A864" s="9"/>
      <c r="B864" s="10"/>
      <c r="C864" s="12"/>
      <c r="D864" s="12"/>
      <c r="E864" s="12"/>
      <c r="F864" s="12"/>
      <c r="G864" s="13"/>
      <c r="H864" s="10"/>
      <c r="I864" s="110" t="str">
        <f t="shared" si="9"/>
        <v/>
      </c>
      <c r="J864" s="113"/>
    </row>
    <row r="865" spans="1:10" ht="14.1" customHeight="1" x14ac:dyDescent="0.25">
      <c r="A865" s="9"/>
      <c r="B865" s="10"/>
      <c r="C865" s="12"/>
      <c r="D865" s="12"/>
      <c r="E865" s="12"/>
      <c r="F865" s="12"/>
      <c r="G865" s="13"/>
      <c r="H865" s="10"/>
      <c r="I865" s="110" t="str">
        <f t="shared" si="9"/>
        <v/>
      </c>
      <c r="J865" s="113"/>
    </row>
    <row r="866" spans="1:10" ht="14.1" customHeight="1" x14ac:dyDescent="0.25">
      <c r="A866" s="9"/>
      <c r="B866" s="10"/>
      <c r="C866" s="12"/>
      <c r="D866" s="12"/>
      <c r="E866" s="12"/>
      <c r="F866" s="12"/>
      <c r="G866" s="13"/>
      <c r="H866" s="10"/>
      <c r="I866" s="110" t="str">
        <f t="shared" si="9"/>
        <v/>
      </c>
      <c r="J866" s="113"/>
    </row>
    <row r="867" spans="1:10" ht="14.1" customHeight="1" x14ac:dyDescent="0.25">
      <c r="A867" s="9"/>
      <c r="B867" s="10"/>
      <c r="C867" s="12"/>
      <c r="D867" s="12"/>
      <c r="E867" s="12"/>
      <c r="F867" s="12"/>
      <c r="G867" s="13"/>
      <c r="H867" s="10"/>
      <c r="I867" s="110" t="str">
        <f t="shared" si="9"/>
        <v/>
      </c>
      <c r="J867" s="113"/>
    </row>
    <row r="868" spans="1:10" ht="14.1" customHeight="1" x14ac:dyDescent="0.25">
      <c r="A868" s="9"/>
      <c r="B868" s="10"/>
      <c r="C868" s="12"/>
      <c r="D868" s="12"/>
      <c r="E868" s="12"/>
      <c r="F868" s="12"/>
      <c r="G868" s="13"/>
      <c r="H868" s="10"/>
      <c r="I868" s="110" t="str">
        <f t="shared" si="9"/>
        <v/>
      </c>
      <c r="J868" s="113"/>
    </row>
    <row r="869" spans="1:10" ht="14.1" customHeight="1" x14ac:dyDescent="0.25">
      <c r="A869" s="9"/>
      <c r="B869" s="10"/>
      <c r="C869" s="12"/>
      <c r="D869" s="12"/>
      <c r="E869" s="12"/>
      <c r="F869" s="12"/>
      <c r="G869" s="13"/>
      <c r="H869" s="10"/>
      <c r="I869" s="110" t="str">
        <f t="shared" si="9"/>
        <v/>
      </c>
      <c r="J869" s="113"/>
    </row>
    <row r="870" spans="1:10" ht="14.1" customHeight="1" x14ac:dyDescent="0.25">
      <c r="A870" s="9"/>
      <c r="B870" s="10"/>
      <c r="C870" s="12"/>
      <c r="D870" s="12"/>
      <c r="E870" s="12"/>
      <c r="F870" s="12"/>
      <c r="G870" s="13"/>
      <c r="H870" s="10"/>
      <c r="I870" s="110" t="str">
        <f t="shared" ref="I870:I933" si="10">IF(G870="","",I869+G870)</f>
        <v/>
      </c>
      <c r="J870" s="113"/>
    </row>
    <row r="871" spans="1:10" ht="14.1" customHeight="1" x14ac:dyDescent="0.25">
      <c r="A871" s="9"/>
      <c r="B871" s="10"/>
      <c r="C871" s="12"/>
      <c r="D871" s="12"/>
      <c r="E871" s="12"/>
      <c r="F871" s="12"/>
      <c r="G871" s="13"/>
      <c r="H871" s="10"/>
      <c r="I871" s="110" t="str">
        <f t="shared" si="10"/>
        <v/>
      </c>
      <c r="J871" s="113"/>
    </row>
    <row r="872" spans="1:10" ht="14.1" customHeight="1" x14ac:dyDescent="0.25">
      <c r="A872" s="9"/>
      <c r="B872" s="10"/>
      <c r="C872" s="12"/>
      <c r="D872" s="12"/>
      <c r="E872" s="12"/>
      <c r="F872" s="12"/>
      <c r="G872" s="13"/>
      <c r="H872" s="10"/>
      <c r="I872" s="110" t="str">
        <f t="shared" si="10"/>
        <v/>
      </c>
      <c r="J872" s="113"/>
    </row>
    <row r="873" spans="1:10" ht="14.1" customHeight="1" x14ac:dyDescent="0.25">
      <c r="A873" s="9"/>
      <c r="B873" s="10"/>
      <c r="C873" s="12"/>
      <c r="D873" s="12"/>
      <c r="E873" s="12"/>
      <c r="F873" s="12"/>
      <c r="G873" s="13"/>
      <c r="H873" s="10"/>
      <c r="I873" s="110" t="str">
        <f t="shared" si="10"/>
        <v/>
      </c>
      <c r="J873" s="113"/>
    </row>
    <row r="874" spans="1:10" ht="14.1" customHeight="1" x14ac:dyDescent="0.25">
      <c r="A874" s="9"/>
      <c r="B874" s="10"/>
      <c r="C874" s="12"/>
      <c r="D874" s="12"/>
      <c r="E874" s="12"/>
      <c r="F874" s="12"/>
      <c r="G874" s="13"/>
      <c r="H874" s="10"/>
      <c r="I874" s="110" t="str">
        <f t="shared" si="10"/>
        <v/>
      </c>
      <c r="J874" s="113"/>
    </row>
    <row r="875" spans="1:10" ht="14.1" customHeight="1" x14ac:dyDescent="0.25">
      <c r="A875" s="9"/>
      <c r="B875" s="10"/>
      <c r="C875" s="12"/>
      <c r="D875" s="12"/>
      <c r="E875" s="12"/>
      <c r="F875" s="12"/>
      <c r="G875" s="13"/>
      <c r="H875" s="10"/>
      <c r="I875" s="110" t="str">
        <f t="shared" si="10"/>
        <v/>
      </c>
      <c r="J875" s="113"/>
    </row>
    <row r="876" spans="1:10" ht="14.1" customHeight="1" x14ac:dyDescent="0.25">
      <c r="A876" s="9"/>
      <c r="B876" s="10"/>
      <c r="C876" s="12"/>
      <c r="D876" s="12"/>
      <c r="E876" s="12"/>
      <c r="F876" s="12"/>
      <c r="G876" s="13"/>
      <c r="H876" s="10"/>
      <c r="I876" s="110" t="str">
        <f t="shared" si="10"/>
        <v/>
      </c>
      <c r="J876" s="113"/>
    </row>
    <row r="877" spans="1:10" ht="14.1" customHeight="1" x14ac:dyDescent="0.25">
      <c r="A877" s="9"/>
      <c r="B877" s="10"/>
      <c r="C877" s="12"/>
      <c r="D877" s="12"/>
      <c r="E877" s="12"/>
      <c r="F877" s="12"/>
      <c r="G877" s="13"/>
      <c r="H877" s="10"/>
      <c r="I877" s="110" t="str">
        <f t="shared" si="10"/>
        <v/>
      </c>
      <c r="J877" s="113"/>
    </row>
    <row r="878" spans="1:10" ht="14.1" customHeight="1" x14ac:dyDescent="0.25">
      <c r="A878" s="9"/>
      <c r="B878" s="10"/>
      <c r="C878" s="12"/>
      <c r="D878" s="12"/>
      <c r="E878" s="12"/>
      <c r="F878" s="12"/>
      <c r="G878" s="13"/>
      <c r="H878" s="10"/>
      <c r="I878" s="110" t="str">
        <f t="shared" si="10"/>
        <v/>
      </c>
      <c r="J878" s="113"/>
    </row>
    <row r="879" spans="1:10" ht="14.1" customHeight="1" x14ac:dyDescent="0.25">
      <c r="A879" s="9"/>
      <c r="B879" s="10"/>
      <c r="C879" s="12"/>
      <c r="D879" s="12"/>
      <c r="E879" s="12"/>
      <c r="F879" s="12"/>
      <c r="G879" s="13"/>
      <c r="H879" s="10"/>
      <c r="I879" s="110" t="str">
        <f t="shared" si="10"/>
        <v/>
      </c>
      <c r="J879" s="113"/>
    </row>
    <row r="880" spans="1:10" ht="14.1" customHeight="1" x14ac:dyDescent="0.25">
      <c r="A880" s="9"/>
      <c r="B880" s="10"/>
      <c r="C880" s="12"/>
      <c r="D880" s="12"/>
      <c r="E880" s="12"/>
      <c r="F880" s="12"/>
      <c r="G880" s="13"/>
      <c r="H880" s="10"/>
      <c r="I880" s="110" t="str">
        <f t="shared" si="10"/>
        <v/>
      </c>
      <c r="J880" s="113"/>
    </row>
    <row r="881" spans="1:10" ht="14.1" customHeight="1" x14ac:dyDescent="0.25">
      <c r="A881" s="9"/>
      <c r="B881" s="10"/>
      <c r="C881" s="12"/>
      <c r="D881" s="12"/>
      <c r="E881" s="12"/>
      <c r="F881" s="12"/>
      <c r="G881" s="13"/>
      <c r="H881" s="10"/>
      <c r="I881" s="110" t="str">
        <f t="shared" si="10"/>
        <v/>
      </c>
      <c r="J881" s="113"/>
    </row>
    <row r="882" spans="1:10" ht="14.1" customHeight="1" x14ac:dyDescent="0.25">
      <c r="A882" s="9"/>
      <c r="B882" s="10"/>
      <c r="C882" s="12"/>
      <c r="D882" s="12"/>
      <c r="E882" s="12"/>
      <c r="F882" s="12"/>
      <c r="G882" s="13"/>
      <c r="H882" s="10"/>
      <c r="I882" s="110" t="str">
        <f t="shared" si="10"/>
        <v/>
      </c>
      <c r="J882" s="113"/>
    </row>
    <row r="883" spans="1:10" ht="14.1" customHeight="1" x14ac:dyDescent="0.25">
      <c r="A883" s="9"/>
      <c r="B883" s="10"/>
      <c r="C883" s="12"/>
      <c r="D883" s="12"/>
      <c r="E883" s="12"/>
      <c r="F883" s="12"/>
      <c r="G883" s="13"/>
      <c r="H883" s="10"/>
      <c r="I883" s="110" t="str">
        <f t="shared" si="10"/>
        <v/>
      </c>
      <c r="J883" s="113"/>
    </row>
    <row r="884" spans="1:10" ht="14.1" customHeight="1" x14ac:dyDescent="0.25">
      <c r="A884" s="9"/>
      <c r="B884" s="10"/>
      <c r="C884" s="12"/>
      <c r="D884" s="12"/>
      <c r="E884" s="12"/>
      <c r="F884" s="12"/>
      <c r="G884" s="13"/>
      <c r="H884" s="10"/>
      <c r="I884" s="110" t="str">
        <f t="shared" si="10"/>
        <v/>
      </c>
      <c r="J884" s="113"/>
    </row>
    <row r="885" spans="1:10" ht="14.1" customHeight="1" x14ac:dyDescent="0.25">
      <c r="A885" s="9"/>
      <c r="B885" s="10"/>
      <c r="C885" s="12"/>
      <c r="D885" s="12"/>
      <c r="E885" s="12"/>
      <c r="F885" s="12"/>
      <c r="G885" s="13"/>
      <c r="H885" s="10"/>
      <c r="I885" s="110" t="str">
        <f t="shared" si="10"/>
        <v/>
      </c>
      <c r="J885" s="113"/>
    </row>
    <row r="886" spans="1:10" ht="14.1" customHeight="1" x14ac:dyDescent="0.25">
      <c r="A886" s="9"/>
      <c r="B886" s="10"/>
      <c r="C886" s="12"/>
      <c r="D886" s="12"/>
      <c r="E886" s="12"/>
      <c r="F886" s="12"/>
      <c r="G886" s="13"/>
      <c r="H886" s="10"/>
      <c r="I886" s="110" t="str">
        <f t="shared" si="10"/>
        <v/>
      </c>
      <c r="J886" s="113"/>
    </row>
    <row r="887" spans="1:10" ht="14.1" customHeight="1" x14ac:dyDescent="0.25">
      <c r="A887" s="9"/>
      <c r="B887" s="10"/>
      <c r="C887" s="12"/>
      <c r="D887" s="12"/>
      <c r="E887" s="12"/>
      <c r="F887" s="12"/>
      <c r="G887" s="13"/>
      <c r="H887" s="10"/>
      <c r="I887" s="110" t="str">
        <f t="shared" si="10"/>
        <v/>
      </c>
      <c r="J887" s="113"/>
    </row>
    <row r="888" spans="1:10" ht="14.1" customHeight="1" x14ac:dyDescent="0.25">
      <c r="A888" s="9"/>
      <c r="B888" s="10"/>
      <c r="C888" s="12"/>
      <c r="D888" s="12"/>
      <c r="E888" s="12"/>
      <c r="F888" s="12"/>
      <c r="G888" s="13"/>
      <c r="H888" s="10"/>
      <c r="I888" s="110" t="str">
        <f t="shared" si="10"/>
        <v/>
      </c>
      <c r="J888" s="113"/>
    </row>
    <row r="889" spans="1:10" ht="14.1" customHeight="1" x14ac:dyDescent="0.25">
      <c r="A889" s="9"/>
      <c r="B889" s="10"/>
      <c r="C889" s="12"/>
      <c r="D889" s="12"/>
      <c r="E889" s="12"/>
      <c r="F889" s="12"/>
      <c r="G889" s="13"/>
      <c r="H889" s="10"/>
      <c r="I889" s="110" t="str">
        <f t="shared" si="10"/>
        <v/>
      </c>
      <c r="J889" s="113"/>
    </row>
    <row r="890" spans="1:10" ht="14.1" customHeight="1" x14ac:dyDescent="0.25">
      <c r="A890" s="9"/>
      <c r="B890" s="10"/>
      <c r="C890" s="12"/>
      <c r="D890" s="12"/>
      <c r="E890" s="12"/>
      <c r="F890" s="12"/>
      <c r="G890" s="13"/>
      <c r="H890" s="10"/>
      <c r="I890" s="110" t="str">
        <f t="shared" si="10"/>
        <v/>
      </c>
      <c r="J890" s="113"/>
    </row>
    <row r="891" spans="1:10" ht="14.1" customHeight="1" x14ac:dyDescent="0.25">
      <c r="A891" s="9"/>
      <c r="B891" s="10"/>
      <c r="C891" s="12"/>
      <c r="D891" s="12"/>
      <c r="E891" s="12"/>
      <c r="F891" s="12"/>
      <c r="G891" s="13"/>
      <c r="H891" s="10"/>
      <c r="I891" s="110" t="str">
        <f t="shared" si="10"/>
        <v/>
      </c>
      <c r="J891" s="113"/>
    </row>
    <row r="892" spans="1:10" ht="14.1" customHeight="1" x14ac:dyDescent="0.25">
      <c r="A892" s="9"/>
      <c r="B892" s="10"/>
      <c r="C892" s="12"/>
      <c r="D892" s="12"/>
      <c r="E892" s="12"/>
      <c r="F892" s="12"/>
      <c r="G892" s="13"/>
      <c r="H892" s="10"/>
      <c r="I892" s="110" t="str">
        <f t="shared" si="10"/>
        <v/>
      </c>
      <c r="J892" s="113"/>
    </row>
    <row r="893" spans="1:10" ht="14.1" customHeight="1" x14ac:dyDescent="0.25">
      <c r="A893" s="9"/>
      <c r="B893" s="10"/>
      <c r="C893" s="12"/>
      <c r="D893" s="12"/>
      <c r="E893" s="12"/>
      <c r="F893" s="12"/>
      <c r="G893" s="13"/>
      <c r="H893" s="10"/>
      <c r="I893" s="110" t="str">
        <f t="shared" si="10"/>
        <v/>
      </c>
      <c r="J893" s="113"/>
    </row>
    <row r="894" spans="1:10" ht="14.1" customHeight="1" x14ac:dyDescent="0.25">
      <c r="A894" s="9"/>
      <c r="B894" s="10"/>
      <c r="C894" s="12"/>
      <c r="D894" s="12"/>
      <c r="E894" s="12"/>
      <c r="F894" s="12"/>
      <c r="G894" s="13"/>
      <c r="H894" s="10"/>
      <c r="I894" s="110" t="str">
        <f t="shared" si="10"/>
        <v/>
      </c>
      <c r="J894" s="113"/>
    </row>
    <row r="895" spans="1:10" ht="14.1" customHeight="1" x14ac:dyDescent="0.25">
      <c r="A895" s="9"/>
      <c r="B895" s="10"/>
      <c r="C895" s="12"/>
      <c r="D895" s="12"/>
      <c r="E895" s="12"/>
      <c r="F895" s="12"/>
      <c r="G895" s="13"/>
      <c r="H895" s="10"/>
      <c r="I895" s="110" t="str">
        <f t="shared" si="10"/>
        <v/>
      </c>
      <c r="J895" s="113"/>
    </row>
    <row r="896" spans="1:10" ht="14.1" customHeight="1" x14ac:dyDescent="0.25">
      <c r="A896" s="9"/>
      <c r="B896" s="10"/>
      <c r="C896" s="12"/>
      <c r="D896" s="12"/>
      <c r="E896" s="12"/>
      <c r="F896" s="12"/>
      <c r="G896" s="13"/>
      <c r="H896" s="10"/>
      <c r="I896" s="110" t="str">
        <f t="shared" si="10"/>
        <v/>
      </c>
      <c r="J896" s="113"/>
    </row>
    <row r="897" spans="1:10" ht="14.1" customHeight="1" x14ac:dyDescent="0.25">
      <c r="A897" s="9"/>
      <c r="B897" s="10"/>
      <c r="C897" s="12"/>
      <c r="D897" s="12"/>
      <c r="E897" s="12"/>
      <c r="F897" s="12"/>
      <c r="G897" s="13"/>
      <c r="H897" s="10"/>
      <c r="I897" s="110" t="str">
        <f t="shared" si="10"/>
        <v/>
      </c>
      <c r="J897" s="113"/>
    </row>
    <row r="898" spans="1:10" ht="14.1" customHeight="1" x14ac:dyDescent="0.25">
      <c r="A898" s="9"/>
      <c r="B898" s="10"/>
      <c r="C898" s="12"/>
      <c r="D898" s="12"/>
      <c r="E898" s="12"/>
      <c r="F898" s="12"/>
      <c r="G898" s="13"/>
      <c r="H898" s="10"/>
      <c r="I898" s="110" t="str">
        <f t="shared" si="10"/>
        <v/>
      </c>
      <c r="J898" s="113"/>
    </row>
    <row r="899" spans="1:10" ht="14.1" customHeight="1" x14ac:dyDescent="0.25">
      <c r="A899" s="9"/>
      <c r="B899" s="10"/>
      <c r="C899" s="12"/>
      <c r="D899" s="12"/>
      <c r="E899" s="12"/>
      <c r="F899" s="12"/>
      <c r="G899" s="13"/>
      <c r="H899" s="10"/>
      <c r="I899" s="110" t="str">
        <f t="shared" si="10"/>
        <v/>
      </c>
      <c r="J899" s="113"/>
    </row>
    <row r="900" spans="1:10" ht="14.1" customHeight="1" x14ac:dyDescent="0.25">
      <c r="A900" s="9"/>
      <c r="B900" s="10"/>
      <c r="C900" s="12"/>
      <c r="D900" s="12"/>
      <c r="E900" s="12"/>
      <c r="F900" s="12"/>
      <c r="G900" s="13"/>
      <c r="H900" s="10"/>
      <c r="I900" s="110" t="str">
        <f t="shared" si="10"/>
        <v/>
      </c>
      <c r="J900" s="113"/>
    </row>
    <row r="901" spans="1:10" ht="14.1" customHeight="1" x14ac:dyDescent="0.25">
      <c r="A901" s="9"/>
      <c r="B901" s="10"/>
      <c r="C901" s="12"/>
      <c r="D901" s="12"/>
      <c r="E901" s="12"/>
      <c r="F901" s="12"/>
      <c r="G901" s="13"/>
      <c r="H901" s="10"/>
      <c r="I901" s="110" t="str">
        <f t="shared" si="10"/>
        <v/>
      </c>
      <c r="J901" s="113"/>
    </row>
    <row r="902" spans="1:10" ht="14.1" customHeight="1" x14ac:dyDescent="0.25">
      <c r="A902" s="9"/>
      <c r="B902" s="10"/>
      <c r="C902" s="12"/>
      <c r="D902" s="12"/>
      <c r="E902" s="12"/>
      <c r="F902" s="12"/>
      <c r="G902" s="13"/>
      <c r="H902" s="10"/>
      <c r="I902" s="110" t="str">
        <f t="shared" si="10"/>
        <v/>
      </c>
      <c r="J902" s="113"/>
    </row>
    <row r="903" spans="1:10" ht="14.1" customHeight="1" x14ac:dyDescent="0.25">
      <c r="A903" s="9"/>
      <c r="B903" s="10"/>
      <c r="C903" s="12"/>
      <c r="D903" s="12"/>
      <c r="E903" s="12"/>
      <c r="F903" s="12"/>
      <c r="G903" s="13"/>
      <c r="H903" s="10"/>
      <c r="I903" s="110" t="str">
        <f t="shared" si="10"/>
        <v/>
      </c>
      <c r="J903" s="113"/>
    </row>
    <row r="904" spans="1:10" ht="14.1" customHeight="1" x14ac:dyDescent="0.25">
      <c r="A904" s="9"/>
      <c r="B904" s="10"/>
      <c r="C904" s="12"/>
      <c r="D904" s="12"/>
      <c r="E904" s="12"/>
      <c r="F904" s="12"/>
      <c r="G904" s="13"/>
      <c r="H904" s="10"/>
      <c r="I904" s="110" t="str">
        <f t="shared" si="10"/>
        <v/>
      </c>
      <c r="J904" s="113"/>
    </row>
    <row r="905" spans="1:10" ht="14.1" customHeight="1" x14ac:dyDescent="0.25">
      <c r="A905" s="9"/>
      <c r="B905" s="10"/>
      <c r="C905" s="12"/>
      <c r="D905" s="12"/>
      <c r="E905" s="12"/>
      <c r="F905" s="12"/>
      <c r="G905" s="13"/>
      <c r="H905" s="10"/>
      <c r="I905" s="110" t="str">
        <f t="shared" si="10"/>
        <v/>
      </c>
      <c r="J905" s="113"/>
    </row>
    <row r="906" spans="1:10" ht="14.1" customHeight="1" x14ac:dyDescent="0.25">
      <c r="A906" s="9"/>
      <c r="B906" s="10"/>
      <c r="C906" s="12"/>
      <c r="D906" s="12"/>
      <c r="E906" s="12"/>
      <c r="F906" s="12"/>
      <c r="G906" s="13"/>
      <c r="H906" s="10"/>
      <c r="I906" s="110" t="str">
        <f t="shared" si="10"/>
        <v/>
      </c>
      <c r="J906" s="113"/>
    </row>
    <row r="907" spans="1:10" ht="14.1" customHeight="1" x14ac:dyDescent="0.25">
      <c r="A907" s="9"/>
      <c r="B907" s="10"/>
      <c r="C907" s="12"/>
      <c r="D907" s="12"/>
      <c r="E907" s="12"/>
      <c r="F907" s="12"/>
      <c r="G907" s="13"/>
      <c r="H907" s="10"/>
      <c r="I907" s="110" t="str">
        <f t="shared" si="10"/>
        <v/>
      </c>
      <c r="J907" s="113"/>
    </row>
    <row r="908" spans="1:10" ht="14.1" customHeight="1" x14ac:dyDescent="0.25">
      <c r="A908" s="9"/>
      <c r="B908" s="10"/>
      <c r="C908" s="12"/>
      <c r="D908" s="12"/>
      <c r="E908" s="12"/>
      <c r="F908" s="12"/>
      <c r="G908" s="13"/>
      <c r="H908" s="10"/>
      <c r="I908" s="110" t="str">
        <f t="shared" si="10"/>
        <v/>
      </c>
      <c r="J908" s="113"/>
    </row>
    <row r="909" spans="1:10" ht="14.1" customHeight="1" x14ac:dyDescent="0.25">
      <c r="A909" s="9"/>
      <c r="B909" s="10"/>
      <c r="C909" s="12"/>
      <c r="D909" s="12"/>
      <c r="E909" s="12"/>
      <c r="F909" s="12"/>
      <c r="G909" s="13"/>
      <c r="H909" s="10"/>
      <c r="I909" s="110" t="str">
        <f t="shared" si="10"/>
        <v/>
      </c>
      <c r="J909" s="113"/>
    </row>
    <row r="910" spans="1:10" ht="14.1" customHeight="1" x14ac:dyDescent="0.25">
      <c r="A910" s="9"/>
      <c r="B910" s="10"/>
      <c r="C910" s="12"/>
      <c r="D910" s="12"/>
      <c r="E910" s="12"/>
      <c r="F910" s="12"/>
      <c r="G910" s="13"/>
      <c r="H910" s="10"/>
      <c r="I910" s="110" t="str">
        <f t="shared" si="10"/>
        <v/>
      </c>
      <c r="J910" s="113"/>
    </row>
    <row r="911" spans="1:10" ht="14.1" customHeight="1" x14ac:dyDescent="0.25">
      <c r="A911" s="9"/>
      <c r="B911" s="10"/>
      <c r="C911" s="12"/>
      <c r="D911" s="12"/>
      <c r="E911" s="12"/>
      <c r="F911" s="12"/>
      <c r="G911" s="13"/>
      <c r="H911" s="10"/>
      <c r="I911" s="110" t="str">
        <f t="shared" si="10"/>
        <v/>
      </c>
      <c r="J911" s="113"/>
    </row>
    <row r="912" spans="1:10" ht="14.1" customHeight="1" x14ac:dyDescent="0.25">
      <c r="A912" s="9"/>
      <c r="B912" s="10"/>
      <c r="C912" s="12"/>
      <c r="D912" s="12"/>
      <c r="E912" s="12"/>
      <c r="F912" s="12"/>
      <c r="G912" s="13"/>
      <c r="H912" s="10"/>
      <c r="I912" s="110" t="str">
        <f t="shared" si="10"/>
        <v/>
      </c>
      <c r="J912" s="113"/>
    </row>
    <row r="913" spans="1:10" ht="14.1" customHeight="1" x14ac:dyDescent="0.25">
      <c r="A913" s="9"/>
      <c r="B913" s="10"/>
      <c r="C913" s="12"/>
      <c r="D913" s="12"/>
      <c r="E913" s="12"/>
      <c r="F913" s="12"/>
      <c r="G913" s="13"/>
      <c r="H913" s="10"/>
      <c r="I913" s="110" t="str">
        <f t="shared" si="10"/>
        <v/>
      </c>
      <c r="J913" s="113"/>
    </row>
    <row r="914" spans="1:10" ht="14.1" customHeight="1" x14ac:dyDescent="0.25">
      <c r="A914" s="9"/>
      <c r="B914" s="10"/>
      <c r="C914" s="12"/>
      <c r="D914" s="12"/>
      <c r="E914" s="12"/>
      <c r="F914" s="12"/>
      <c r="G914" s="13"/>
      <c r="H914" s="10"/>
      <c r="I914" s="110" t="str">
        <f t="shared" si="10"/>
        <v/>
      </c>
      <c r="J914" s="113"/>
    </row>
    <row r="915" spans="1:10" ht="14.1" customHeight="1" x14ac:dyDescent="0.25">
      <c r="A915" s="9"/>
      <c r="B915" s="10"/>
      <c r="C915" s="12"/>
      <c r="D915" s="12"/>
      <c r="E915" s="12"/>
      <c r="F915" s="12"/>
      <c r="G915" s="13"/>
      <c r="H915" s="10"/>
      <c r="I915" s="110" t="str">
        <f t="shared" si="10"/>
        <v/>
      </c>
      <c r="J915" s="113"/>
    </row>
    <row r="916" spans="1:10" ht="14.1" customHeight="1" x14ac:dyDescent="0.25">
      <c r="A916" s="9"/>
      <c r="B916" s="10"/>
      <c r="C916" s="12"/>
      <c r="D916" s="12"/>
      <c r="E916" s="12"/>
      <c r="F916" s="12"/>
      <c r="G916" s="13"/>
      <c r="H916" s="10"/>
      <c r="I916" s="110" t="str">
        <f t="shared" si="10"/>
        <v/>
      </c>
      <c r="J916" s="113"/>
    </row>
    <row r="917" spans="1:10" ht="14.1" customHeight="1" x14ac:dyDescent="0.25">
      <c r="A917" s="9"/>
      <c r="B917" s="10"/>
      <c r="C917" s="12"/>
      <c r="D917" s="12"/>
      <c r="E917" s="12"/>
      <c r="F917" s="12"/>
      <c r="G917" s="13"/>
      <c r="H917" s="10"/>
      <c r="I917" s="110" t="str">
        <f t="shared" si="10"/>
        <v/>
      </c>
      <c r="J917" s="113"/>
    </row>
    <row r="918" spans="1:10" ht="14.1" customHeight="1" x14ac:dyDescent="0.25">
      <c r="A918" s="9"/>
      <c r="B918" s="10"/>
      <c r="C918" s="12"/>
      <c r="D918" s="12"/>
      <c r="E918" s="12"/>
      <c r="F918" s="12"/>
      <c r="G918" s="13"/>
      <c r="H918" s="10"/>
      <c r="I918" s="110" t="str">
        <f t="shared" si="10"/>
        <v/>
      </c>
      <c r="J918" s="113"/>
    </row>
    <row r="919" spans="1:10" ht="14.1" customHeight="1" x14ac:dyDescent="0.25">
      <c r="A919" s="9"/>
      <c r="B919" s="10"/>
      <c r="C919" s="12"/>
      <c r="D919" s="12"/>
      <c r="E919" s="12"/>
      <c r="F919" s="12"/>
      <c r="G919" s="13"/>
      <c r="H919" s="10"/>
      <c r="I919" s="110" t="str">
        <f t="shared" si="10"/>
        <v/>
      </c>
      <c r="J919" s="113"/>
    </row>
    <row r="920" spans="1:10" ht="14.1" customHeight="1" x14ac:dyDescent="0.25">
      <c r="A920" s="9"/>
      <c r="B920" s="10"/>
      <c r="C920" s="12"/>
      <c r="D920" s="12"/>
      <c r="E920" s="12"/>
      <c r="F920" s="12"/>
      <c r="G920" s="13"/>
      <c r="H920" s="10"/>
      <c r="I920" s="110" t="str">
        <f t="shared" si="10"/>
        <v/>
      </c>
      <c r="J920" s="113"/>
    </row>
    <row r="921" spans="1:10" ht="14.1" customHeight="1" x14ac:dyDescent="0.25">
      <c r="A921" s="9"/>
      <c r="B921" s="10"/>
      <c r="C921" s="12"/>
      <c r="D921" s="12"/>
      <c r="E921" s="12"/>
      <c r="F921" s="12"/>
      <c r="G921" s="13"/>
      <c r="H921" s="10"/>
      <c r="I921" s="110" t="str">
        <f t="shared" si="10"/>
        <v/>
      </c>
      <c r="J921" s="113"/>
    </row>
    <row r="922" spans="1:10" ht="14.1" customHeight="1" x14ac:dyDescent="0.25">
      <c r="A922" s="9"/>
      <c r="B922" s="10"/>
      <c r="C922" s="12"/>
      <c r="D922" s="12"/>
      <c r="E922" s="12"/>
      <c r="F922" s="12"/>
      <c r="G922" s="13"/>
      <c r="H922" s="10"/>
      <c r="I922" s="110" t="str">
        <f t="shared" si="10"/>
        <v/>
      </c>
      <c r="J922" s="113"/>
    </row>
    <row r="923" spans="1:10" ht="14.1" customHeight="1" x14ac:dyDescent="0.25">
      <c r="A923" s="9"/>
      <c r="B923" s="10"/>
      <c r="C923" s="12"/>
      <c r="D923" s="12"/>
      <c r="E923" s="12"/>
      <c r="F923" s="12"/>
      <c r="G923" s="13"/>
      <c r="H923" s="10"/>
      <c r="I923" s="110" t="str">
        <f t="shared" si="10"/>
        <v/>
      </c>
      <c r="J923" s="113"/>
    </row>
    <row r="924" spans="1:10" ht="14.1" customHeight="1" x14ac:dyDescent="0.25">
      <c r="A924" s="9"/>
      <c r="B924" s="10"/>
      <c r="C924" s="12"/>
      <c r="D924" s="12"/>
      <c r="E924" s="12"/>
      <c r="F924" s="12"/>
      <c r="G924" s="13"/>
      <c r="H924" s="10"/>
      <c r="I924" s="110" t="str">
        <f t="shared" si="10"/>
        <v/>
      </c>
      <c r="J924" s="113"/>
    </row>
    <row r="925" spans="1:10" ht="14.1" customHeight="1" x14ac:dyDescent="0.25">
      <c r="A925" s="9"/>
      <c r="B925" s="10"/>
      <c r="C925" s="12"/>
      <c r="D925" s="12"/>
      <c r="E925" s="12"/>
      <c r="F925" s="12"/>
      <c r="G925" s="13"/>
      <c r="H925" s="10"/>
      <c r="I925" s="110" t="str">
        <f t="shared" si="10"/>
        <v/>
      </c>
      <c r="J925" s="113"/>
    </row>
    <row r="926" spans="1:10" ht="14.1" customHeight="1" x14ac:dyDescent="0.25">
      <c r="A926" s="9"/>
      <c r="B926" s="10"/>
      <c r="C926" s="12"/>
      <c r="D926" s="12"/>
      <c r="E926" s="12"/>
      <c r="F926" s="12"/>
      <c r="G926" s="13"/>
      <c r="H926" s="10"/>
      <c r="I926" s="110" t="str">
        <f t="shared" si="10"/>
        <v/>
      </c>
      <c r="J926" s="113"/>
    </row>
    <row r="927" spans="1:10" ht="14.1" customHeight="1" x14ac:dyDescent="0.25">
      <c r="A927" s="9"/>
      <c r="B927" s="10"/>
      <c r="C927" s="12"/>
      <c r="D927" s="12"/>
      <c r="E927" s="12"/>
      <c r="F927" s="12"/>
      <c r="G927" s="13"/>
      <c r="H927" s="10"/>
      <c r="I927" s="110" t="str">
        <f t="shared" si="10"/>
        <v/>
      </c>
      <c r="J927" s="113"/>
    </row>
    <row r="928" spans="1:10" ht="14.1" customHeight="1" x14ac:dyDescent="0.25">
      <c r="A928" s="9"/>
      <c r="B928" s="10"/>
      <c r="C928" s="12"/>
      <c r="D928" s="12"/>
      <c r="E928" s="12"/>
      <c r="F928" s="12"/>
      <c r="G928" s="13"/>
      <c r="H928" s="10"/>
      <c r="I928" s="110" t="str">
        <f t="shared" si="10"/>
        <v/>
      </c>
      <c r="J928" s="113"/>
    </row>
    <row r="929" spans="1:10" ht="14.1" customHeight="1" x14ac:dyDescent="0.25">
      <c r="A929" s="9"/>
      <c r="B929" s="10"/>
      <c r="C929" s="12"/>
      <c r="D929" s="12"/>
      <c r="E929" s="12"/>
      <c r="F929" s="12"/>
      <c r="G929" s="13"/>
      <c r="H929" s="10"/>
      <c r="I929" s="110" t="str">
        <f t="shared" si="10"/>
        <v/>
      </c>
      <c r="J929" s="113"/>
    </row>
    <row r="930" spans="1:10" ht="14.1" customHeight="1" x14ac:dyDescent="0.25">
      <c r="A930" s="9"/>
      <c r="B930" s="10"/>
      <c r="C930" s="12"/>
      <c r="D930" s="12"/>
      <c r="E930" s="12"/>
      <c r="F930" s="12"/>
      <c r="G930" s="13"/>
      <c r="H930" s="10"/>
      <c r="I930" s="110" t="str">
        <f t="shared" si="10"/>
        <v/>
      </c>
      <c r="J930" s="113"/>
    </row>
    <row r="931" spans="1:10" ht="14.1" customHeight="1" x14ac:dyDescent="0.25">
      <c r="A931" s="9"/>
      <c r="B931" s="10"/>
      <c r="C931" s="12"/>
      <c r="D931" s="12"/>
      <c r="E931" s="12"/>
      <c r="F931" s="12"/>
      <c r="G931" s="13"/>
      <c r="H931" s="10"/>
      <c r="I931" s="110" t="str">
        <f t="shared" si="10"/>
        <v/>
      </c>
      <c r="J931" s="113"/>
    </row>
    <row r="932" spans="1:10" ht="14.1" customHeight="1" x14ac:dyDescent="0.25">
      <c r="A932" s="9"/>
      <c r="B932" s="10"/>
      <c r="C932" s="12"/>
      <c r="D932" s="12"/>
      <c r="E932" s="12"/>
      <c r="F932" s="12"/>
      <c r="G932" s="13"/>
      <c r="H932" s="10"/>
      <c r="I932" s="110" t="str">
        <f t="shared" si="10"/>
        <v/>
      </c>
      <c r="J932" s="113"/>
    </row>
    <row r="933" spans="1:10" ht="14.1" customHeight="1" x14ac:dyDescent="0.25">
      <c r="A933" s="9"/>
      <c r="B933" s="10"/>
      <c r="C933" s="12"/>
      <c r="D933" s="12"/>
      <c r="E933" s="12"/>
      <c r="F933" s="12"/>
      <c r="G933" s="13"/>
      <c r="H933" s="10"/>
      <c r="I933" s="110" t="str">
        <f t="shared" si="10"/>
        <v/>
      </c>
      <c r="J933" s="113"/>
    </row>
    <row r="934" spans="1:10" ht="14.1" customHeight="1" x14ac:dyDescent="0.25">
      <c r="A934" s="9"/>
      <c r="B934" s="10"/>
      <c r="C934" s="12"/>
      <c r="D934" s="12"/>
      <c r="E934" s="12"/>
      <c r="F934" s="12"/>
      <c r="G934" s="13"/>
      <c r="H934" s="10"/>
      <c r="I934" s="110" t="str">
        <f t="shared" ref="I934:I997" si="11">IF(G934="","",I933+G934)</f>
        <v/>
      </c>
      <c r="J934" s="113"/>
    </row>
    <row r="935" spans="1:10" ht="14.1" customHeight="1" x14ac:dyDescent="0.25">
      <c r="A935" s="9"/>
      <c r="B935" s="10"/>
      <c r="C935" s="12"/>
      <c r="D935" s="12"/>
      <c r="E935" s="12"/>
      <c r="F935" s="12"/>
      <c r="G935" s="13"/>
      <c r="H935" s="10"/>
      <c r="I935" s="110" t="str">
        <f t="shared" si="11"/>
        <v/>
      </c>
      <c r="J935" s="113"/>
    </row>
    <row r="936" spans="1:10" ht="14.1" customHeight="1" x14ac:dyDescent="0.25">
      <c r="A936" s="9"/>
      <c r="B936" s="10"/>
      <c r="C936" s="12"/>
      <c r="D936" s="12"/>
      <c r="E936" s="12"/>
      <c r="F936" s="12"/>
      <c r="G936" s="13"/>
      <c r="H936" s="10"/>
      <c r="I936" s="110" t="str">
        <f t="shared" si="11"/>
        <v/>
      </c>
      <c r="J936" s="113"/>
    </row>
    <row r="937" spans="1:10" ht="14.1" customHeight="1" x14ac:dyDescent="0.25">
      <c r="A937" s="9"/>
      <c r="B937" s="10"/>
      <c r="C937" s="12"/>
      <c r="D937" s="12"/>
      <c r="E937" s="12"/>
      <c r="F937" s="12"/>
      <c r="G937" s="13"/>
      <c r="H937" s="10"/>
      <c r="I937" s="110" t="str">
        <f t="shared" si="11"/>
        <v/>
      </c>
      <c r="J937" s="113"/>
    </row>
    <row r="938" spans="1:10" ht="14.1" customHeight="1" x14ac:dyDescent="0.25">
      <c r="A938" s="9"/>
      <c r="B938" s="10"/>
      <c r="C938" s="12"/>
      <c r="D938" s="12"/>
      <c r="E938" s="12"/>
      <c r="F938" s="12"/>
      <c r="G938" s="13"/>
      <c r="H938" s="10"/>
      <c r="I938" s="110" t="str">
        <f t="shared" si="11"/>
        <v/>
      </c>
      <c r="J938" s="113"/>
    </row>
    <row r="939" spans="1:10" ht="14.1" customHeight="1" x14ac:dyDescent="0.25">
      <c r="A939" s="9"/>
      <c r="B939" s="10"/>
      <c r="C939" s="12"/>
      <c r="D939" s="12"/>
      <c r="E939" s="12"/>
      <c r="F939" s="12"/>
      <c r="G939" s="13"/>
      <c r="H939" s="10"/>
      <c r="I939" s="110" t="str">
        <f t="shared" si="11"/>
        <v/>
      </c>
      <c r="J939" s="113"/>
    </row>
    <row r="940" spans="1:10" ht="14.1" customHeight="1" x14ac:dyDescent="0.25">
      <c r="A940" s="9"/>
      <c r="B940" s="10"/>
      <c r="C940" s="12"/>
      <c r="D940" s="12"/>
      <c r="E940" s="12"/>
      <c r="F940" s="12"/>
      <c r="G940" s="13"/>
      <c r="H940" s="10"/>
      <c r="I940" s="110" t="str">
        <f t="shared" si="11"/>
        <v/>
      </c>
      <c r="J940" s="113"/>
    </row>
    <row r="941" spans="1:10" ht="14.1" customHeight="1" x14ac:dyDescent="0.25">
      <c r="A941" s="9"/>
      <c r="B941" s="10"/>
      <c r="C941" s="12"/>
      <c r="D941" s="12"/>
      <c r="E941" s="12"/>
      <c r="F941" s="12"/>
      <c r="G941" s="13"/>
      <c r="H941" s="10"/>
      <c r="I941" s="110" t="str">
        <f t="shared" si="11"/>
        <v/>
      </c>
      <c r="J941" s="113"/>
    </row>
    <row r="942" spans="1:10" ht="14.1" customHeight="1" x14ac:dyDescent="0.25">
      <c r="A942" s="9"/>
      <c r="B942" s="10"/>
      <c r="C942" s="12"/>
      <c r="D942" s="12"/>
      <c r="E942" s="12"/>
      <c r="F942" s="12"/>
      <c r="G942" s="13"/>
      <c r="H942" s="10"/>
      <c r="I942" s="110" t="str">
        <f t="shared" si="11"/>
        <v/>
      </c>
      <c r="J942" s="113"/>
    </row>
    <row r="943" spans="1:10" ht="14.1" customHeight="1" x14ac:dyDescent="0.25">
      <c r="A943" s="9"/>
      <c r="B943" s="10"/>
      <c r="C943" s="12"/>
      <c r="D943" s="12"/>
      <c r="E943" s="12"/>
      <c r="F943" s="12"/>
      <c r="G943" s="13"/>
      <c r="H943" s="10"/>
      <c r="I943" s="110" t="str">
        <f t="shared" si="11"/>
        <v/>
      </c>
      <c r="J943" s="113"/>
    </row>
    <row r="944" spans="1:10" ht="14.1" customHeight="1" x14ac:dyDescent="0.25">
      <c r="A944" s="9"/>
      <c r="B944" s="10"/>
      <c r="C944" s="12"/>
      <c r="D944" s="12"/>
      <c r="E944" s="12"/>
      <c r="F944" s="12"/>
      <c r="G944" s="13"/>
      <c r="H944" s="10"/>
      <c r="I944" s="110" t="str">
        <f t="shared" si="11"/>
        <v/>
      </c>
      <c r="J944" s="113"/>
    </row>
    <row r="945" spans="1:10" ht="14.1" customHeight="1" x14ac:dyDescent="0.25">
      <c r="A945" s="9"/>
      <c r="B945" s="10"/>
      <c r="C945" s="12"/>
      <c r="D945" s="12"/>
      <c r="E945" s="12"/>
      <c r="F945" s="12"/>
      <c r="G945" s="13"/>
      <c r="H945" s="10"/>
      <c r="I945" s="110" t="str">
        <f t="shared" si="11"/>
        <v/>
      </c>
      <c r="J945" s="113"/>
    </row>
    <row r="946" spans="1:10" ht="14.1" customHeight="1" x14ac:dyDescent="0.25">
      <c r="A946" s="9"/>
      <c r="B946" s="10"/>
      <c r="C946" s="12"/>
      <c r="D946" s="12"/>
      <c r="E946" s="12"/>
      <c r="F946" s="12"/>
      <c r="G946" s="13"/>
      <c r="H946" s="10"/>
      <c r="I946" s="110" t="str">
        <f t="shared" si="11"/>
        <v/>
      </c>
      <c r="J946" s="113"/>
    </row>
    <row r="947" spans="1:10" ht="14.1" customHeight="1" x14ac:dyDescent="0.25">
      <c r="A947" s="9"/>
      <c r="B947" s="10"/>
      <c r="C947" s="12"/>
      <c r="D947" s="12"/>
      <c r="E947" s="12"/>
      <c r="F947" s="12"/>
      <c r="G947" s="13"/>
      <c r="H947" s="10"/>
      <c r="I947" s="110" t="str">
        <f t="shared" si="11"/>
        <v/>
      </c>
      <c r="J947" s="113"/>
    </row>
    <row r="948" spans="1:10" ht="14.1" customHeight="1" x14ac:dyDescent="0.25">
      <c r="A948" s="9"/>
      <c r="B948" s="10"/>
      <c r="C948" s="12"/>
      <c r="D948" s="12"/>
      <c r="E948" s="12"/>
      <c r="F948" s="12"/>
      <c r="G948" s="13"/>
      <c r="H948" s="10"/>
      <c r="I948" s="110" t="str">
        <f t="shared" si="11"/>
        <v/>
      </c>
      <c r="J948" s="113"/>
    </row>
    <row r="949" spans="1:10" ht="14.1" customHeight="1" x14ac:dyDescent="0.25">
      <c r="A949" s="9"/>
      <c r="B949" s="10"/>
      <c r="C949" s="12"/>
      <c r="D949" s="12"/>
      <c r="E949" s="12"/>
      <c r="F949" s="12"/>
      <c r="G949" s="13"/>
      <c r="H949" s="10"/>
      <c r="I949" s="110" t="str">
        <f t="shared" si="11"/>
        <v/>
      </c>
      <c r="J949" s="113"/>
    </row>
    <row r="950" spans="1:10" ht="14.1" customHeight="1" x14ac:dyDescent="0.25">
      <c r="A950" s="9"/>
      <c r="B950" s="10"/>
      <c r="C950" s="12"/>
      <c r="D950" s="12"/>
      <c r="E950" s="12"/>
      <c r="F950" s="12"/>
      <c r="G950" s="13"/>
      <c r="H950" s="10"/>
      <c r="I950" s="110" t="str">
        <f t="shared" si="11"/>
        <v/>
      </c>
      <c r="J950" s="113"/>
    </row>
    <row r="951" spans="1:10" ht="14.1" customHeight="1" x14ac:dyDescent="0.25">
      <c r="A951" s="9"/>
      <c r="B951" s="10"/>
      <c r="C951" s="12"/>
      <c r="D951" s="12"/>
      <c r="E951" s="12"/>
      <c r="F951" s="12"/>
      <c r="G951" s="13"/>
      <c r="H951" s="10"/>
      <c r="I951" s="110" t="str">
        <f t="shared" si="11"/>
        <v/>
      </c>
      <c r="J951" s="113"/>
    </row>
    <row r="952" spans="1:10" ht="14.1" customHeight="1" x14ac:dyDescent="0.25">
      <c r="A952" s="9"/>
      <c r="B952" s="10"/>
      <c r="C952" s="12"/>
      <c r="D952" s="12"/>
      <c r="E952" s="12"/>
      <c r="F952" s="12"/>
      <c r="G952" s="13"/>
      <c r="H952" s="10"/>
      <c r="I952" s="110" t="str">
        <f t="shared" si="11"/>
        <v/>
      </c>
      <c r="J952" s="113"/>
    </row>
    <row r="953" spans="1:10" ht="14.1" customHeight="1" x14ac:dyDescent="0.25">
      <c r="A953" s="9"/>
      <c r="B953" s="10"/>
      <c r="C953" s="12"/>
      <c r="D953" s="12"/>
      <c r="E953" s="12"/>
      <c r="F953" s="12"/>
      <c r="G953" s="13"/>
      <c r="H953" s="10"/>
      <c r="I953" s="110" t="str">
        <f t="shared" si="11"/>
        <v/>
      </c>
      <c r="J953" s="113"/>
    </row>
    <row r="954" spans="1:10" ht="14.1" customHeight="1" x14ac:dyDescent="0.25">
      <c r="A954" s="9"/>
      <c r="B954" s="10"/>
      <c r="C954" s="12"/>
      <c r="D954" s="12"/>
      <c r="E954" s="12"/>
      <c r="F954" s="12"/>
      <c r="G954" s="13"/>
      <c r="H954" s="10"/>
      <c r="I954" s="110" t="str">
        <f t="shared" si="11"/>
        <v/>
      </c>
      <c r="J954" s="113"/>
    </row>
    <row r="955" spans="1:10" ht="14.1" customHeight="1" x14ac:dyDescent="0.25">
      <c r="A955" s="9"/>
      <c r="B955" s="10"/>
      <c r="C955" s="12"/>
      <c r="D955" s="12"/>
      <c r="E955" s="12"/>
      <c r="F955" s="12"/>
      <c r="G955" s="13"/>
      <c r="H955" s="10"/>
      <c r="I955" s="110" t="str">
        <f t="shared" si="11"/>
        <v/>
      </c>
      <c r="J955" s="113"/>
    </row>
    <row r="956" spans="1:10" ht="14.1" customHeight="1" x14ac:dyDescent="0.25">
      <c r="A956" s="9"/>
      <c r="B956" s="10"/>
      <c r="C956" s="12"/>
      <c r="D956" s="12"/>
      <c r="E956" s="12"/>
      <c r="F956" s="12"/>
      <c r="G956" s="13"/>
      <c r="H956" s="10"/>
      <c r="I956" s="110" t="str">
        <f t="shared" si="11"/>
        <v/>
      </c>
      <c r="J956" s="113"/>
    </row>
    <row r="957" spans="1:10" ht="14.1" customHeight="1" x14ac:dyDescent="0.25">
      <c r="A957" s="9"/>
      <c r="B957" s="10"/>
      <c r="C957" s="12"/>
      <c r="D957" s="12"/>
      <c r="E957" s="12"/>
      <c r="F957" s="12"/>
      <c r="G957" s="13"/>
      <c r="H957" s="10"/>
      <c r="I957" s="110" t="str">
        <f t="shared" si="11"/>
        <v/>
      </c>
      <c r="J957" s="113"/>
    </row>
    <row r="958" spans="1:10" ht="14.1" customHeight="1" x14ac:dyDescent="0.25">
      <c r="A958" s="9"/>
      <c r="B958" s="10"/>
      <c r="C958" s="12"/>
      <c r="D958" s="12"/>
      <c r="E958" s="12"/>
      <c r="F958" s="12"/>
      <c r="G958" s="13"/>
      <c r="H958" s="10"/>
      <c r="I958" s="110" t="str">
        <f t="shared" si="11"/>
        <v/>
      </c>
      <c r="J958" s="113"/>
    </row>
    <row r="959" spans="1:10" ht="14.1" customHeight="1" x14ac:dyDescent="0.25">
      <c r="A959" s="9"/>
      <c r="B959" s="10"/>
      <c r="C959" s="12"/>
      <c r="D959" s="12"/>
      <c r="E959" s="12"/>
      <c r="F959" s="12"/>
      <c r="G959" s="13"/>
      <c r="H959" s="10"/>
      <c r="I959" s="110" t="str">
        <f t="shared" si="11"/>
        <v/>
      </c>
      <c r="J959" s="113"/>
    </row>
    <row r="960" spans="1:10" ht="14.1" customHeight="1" x14ac:dyDescent="0.25">
      <c r="A960" s="9"/>
      <c r="B960" s="10"/>
      <c r="C960" s="12"/>
      <c r="D960" s="12"/>
      <c r="E960" s="12"/>
      <c r="F960" s="12"/>
      <c r="G960" s="13"/>
      <c r="H960" s="10"/>
      <c r="I960" s="110" t="str">
        <f t="shared" si="11"/>
        <v/>
      </c>
      <c r="J960" s="113"/>
    </row>
    <row r="961" spans="1:10" ht="14.1" customHeight="1" x14ac:dyDescent="0.25">
      <c r="A961" s="9"/>
      <c r="B961" s="10"/>
      <c r="C961" s="12"/>
      <c r="D961" s="12"/>
      <c r="E961" s="12"/>
      <c r="F961" s="12"/>
      <c r="G961" s="13"/>
      <c r="H961" s="10"/>
      <c r="I961" s="110" t="str">
        <f t="shared" si="11"/>
        <v/>
      </c>
      <c r="J961" s="113"/>
    </row>
    <row r="962" spans="1:10" ht="14.1" customHeight="1" x14ac:dyDescent="0.25">
      <c r="A962" s="9"/>
      <c r="B962" s="10"/>
      <c r="C962" s="12"/>
      <c r="D962" s="12"/>
      <c r="E962" s="12"/>
      <c r="F962" s="12"/>
      <c r="G962" s="13"/>
      <c r="H962" s="10"/>
      <c r="I962" s="110" t="str">
        <f t="shared" si="11"/>
        <v/>
      </c>
      <c r="J962" s="113"/>
    </row>
    <row r="963" spans="1:10" ht="14.1" customHeight="1" x14ac:dyDescent="0.25">
      <c r="A963" s="9"/>
      <c r="B963" s="10"/>
      <c r="C963" s="12"/>
      <c r="D963" s="12"/>
      <c r="E963" s="12"/>
      <c r="F963" s="12"/>
      <c r="G963" s="13"/>
      <c r="H963" s="10"/>
      <c r="I963" s="110" t="str">
        <f t="shared" si="11"/>
        <v/>
      </c>
      <c r="J963" s="113"/>
    </row>
    <row r="964" spans="1:10" ht="14.1" customHeight="1" x14ac:dyDescent="0.25">
      <c r="A964" s="9"/>
      <c r="B964" s="10"/>
      <c r="C964" s="12"/>
      <c r="D964" s="12"/>
      <c r="E964" s="12"/>
      <c r="F964" s="12"/>
      <c r="G964" s="13"/>
      <c r="H964" s="10"/>
      <c r="I964" s="110" t="str">
        <f t="shared" si="11"/>
        <v/>
      </c>
      <c r="J964" s="113"/>
    </row>
    <row r="965" spans="1:10" ht="14.1" customHeight="1" x14ac:dyDescent="0.25">
      <c r="A965" s="9"/>
      <c r="B965" s="10"/>
      <c r="C965" s="12"/>
      <c r="D965" s="12"/>
      <c r="E965" s="12"/>
      <c r="F965" s="12"/>
      <c r="G965" s="13"/>
      <c r="H965" s="10"/>
      <c r="I965" s="110" t="str">
        <f t="shared" si="11"/>
        <v/>
      </c>
      <c r="J965" s="113"/>
    </row>
    <row r="966" spans="1:10" ht="14.1" customHeight="1" x14ac:dyDescent="0.25">
      <c r="A966" s="9"/>
      <c r="B966" s="10"/>
      <c r="C966" s="12"/>
      <c r="D966" s="12"/>
      <c r="E966" s="12"/>
      <c r="F966" s="12"/>
      <c r="G966" s="13"/>
      <c r="H966" s="10"/>
      <c r="I966" s="110" t="str">
        <f t="shared" si="11"/>
        <v/>
      </c>
      <c r="J966" s="113"/>
    </row>
    <row r="967" spans="1:10" ht="14.1" customHeight="1" x14ac:dyDescent="0.25">
      <c r="A967" s="9"/>
      <c r="B967" s="10"/>
      <c r="C967" s="12"/>
      <c r="D967" s="12"/>
      <c r="E967" s="12"/>
      <c r="F967" s="12"/>
      <c r="G967" s="13"/>
      <c r="H967" s="10"/>
      <c r="I967" s="110" t="str">
        <f t="shared" si="11"/>
        <v/>
      </c>
      <c r="J967" s="113"/>
    </row>
    <row r="968" spans="1:10" ht="14.1" customHeight="1" x14ac:dyDescent="0.25">
      <c r="A968" s="9"/>
      <c r="B968" s="10"/>
      <c r="C968" s="12"/>
      <c r="D968" s="12"/>
      <c r="E968" s="12"/>
      <c r="F968" s="12"/>
      <c r="G968" s="13"/>
      <c r="H968" s="10"/>
      <c r="I968" s="110" t="str">
        <f t="shared" si="11"/>
        <v/>
      </c>
      <c r="J968" s="113"/>
    </row>
    <row r="969" spans="1:10" ht="14.1" customHeight="1" x14ac:dyDescent="0.25">
      <c r="A969" s="9"/>
      <c r="B969" s="10"/>
      <c r="C969" s="12"/>
      <c r="D969" s="12"/>
      <c r="E969" s="12"/>
      <c r="F969" s="12"/>
      <c r="G969" s="13"/>
      <c r="H969" s="10"/>
      <c r="I969" s="110" t="str">
        <f t="shared" si="11"/>
        <v/>
      </c>
      <c r="J969" s="113"/>
    </row>
    <row r="970" spans="1:10" ht="14.1" customHeight="1" x14ac:dyDescent="0.25">
      <c r="A970" s="9"/>
      <c r="B970" s="10"/>
      <c r="C970" s="12"/>
      <c r="D970" s="12"/>
      <c r="E970" s="12"/>
      <c r="F970" s="12"/>
      <c r="G970" s="13"/>
      <c r="H970" s="10"/>
      <c r="I970" s="110" t="str">
        <f t="shared" si="11"/>
        <v/>
      </c>
      <c r="J970" s="113"/>
    </row>
    <row r="971" spans="1:10" ht="14.1" customHeight="1" x14ac:dyDescent="0.25">
      <c r="A971" s="9"/>
      <c r="B971" s="10"/>
      <c r="C971" s="12"/>
      <c r="D971" s="12"/>
      <c r="E971" s="12"/>
      <c r="F971" s="12"/>
      <c r="G971" s="13"/>
      <c r="H971" s="10"/>
      <c r="I971" s="110" t="str">
        <f t="shared" si="11"/>
        <v/>
      </c>
      <c r="J971" s="113"/>
    </row>
    <row r="972" spans="1:10" ht="14.1" customHeight="1" x14ac:dyDescent="0.25">
      <c r="A972" s="9"/>
      <c r="B972" s="10"/>
      <c r="C972" s="12"/>
      <c r="D972" s="12"/>
      <c r="E972" s="12"/>
      <c r="F972" s="12"/>
      <c r="G972" s="13"/>
      <c r="H972" s="10"/>
      <c r="I972" s="110" t="str">
        <f t="shared" si="11"/>
        <v/>
      </c>
      <c r="J972" s="113"/>
    </row>
    <row r="973" spans="1:10" ht="14.1" customHeight="1" x14ac:dyDescent="0.25">
      <c r="A973" s="9"/>
      <c r="B973" s="10"/>
      <c r="C973" s="12"/>
      <c r="D973" s="12"/>
      <c r="E973" s="12"/>
      <c r="F973" s="12"/>
      <c r="G973" s="13"/>
      <c r="H973" s="10"/>
      <c r="I973" s="110" t="str">
        <f t="shared" si="11"/>
        <v/>
      </c>
      <c r="J973" s="113"/>
    </row>
    <row r="974" spans="1:10" ht="14.1" customHeight="1" x14ac:dyDescent="0.25">
      <c r="A974" s="9"/>
      <c r="B974" s="10"/>
      <c r="C974" s="12"/>
      <c r="D974" s="12"/>
      <c r="E974" s="12"/>
      <c r="F974" s="12"/>
      <c r="G974" s="13"/>
      <c r="H974" s="10"/>
      <c r="I974" s="110" t="str">
        <f t="shared" si="11"/>
        <v/>
      </c>
      <c r="J974" s="113"/>
    </row>
    <row r="975" spans="1:10" ht="14.1" customHeight="1" x14ac:dyDescent="0.25">
      <c r="A975" s="9"/>
      <c r="B975" s="10"/>
      <c r="C975" s="12"/>
      <c r="D975" s="12"/>
      <c r="E975" s="12"/>
      <c r="F975" s="12"/>
      <c r="G975" s="13"/>
      <c r="H975" s="10"/>
      <c r="I975" s="110" t="str">
        <f t="shared" si="11"/>
        <v/>
      </c>
      <c r="J975" s="113"/>
    </row>
    <row r="976" spans="1:10" ht="14.1" customHeight="1" x14ac:dyDescent="0.25">
      <c r="A976" s="9"/>
      <c r="B976" s="10"/>
      <c r="C976" s="12"/>
      <c r="D976" s="12"/>
      <c r="E976" s="12"/>
      <c r="F976" s="12"/>
      <c r="G976" s="13"/>
      <c r="H976" s="10"/>
      <c r="I976" s="110" t="str">
        <f t="shared" si="11"/>
        <v/>
      </c>
      <c r="J976" s="113"/>
    </row>
    <row r="977" spans="1:10" ht="14.1" customHeight="1" x14ac:dyDescent="0.25">
      <c r="A977" s="9"/>
      <c r="B977" s="10"/>
      <c r="C977" s="12"/>
      <c r="D977" s="12"/>
      <c r="E977" s="12"/>
      <c r="F977" s="12"/>
      <c r="G977" s="13"/>
      <c r="H977" s="10"/>
      <c r="I977" s="110" t="str">
        <f t="shared" si="11"/>
        <v/>
      </c>
      <c r="J977" s="113"/>
    </row>
    <row r="978" spans="1:10" ht="14.1" customHeight="1" x14ac:dyDescent="0.25">
      <c r="A978" s="9"/>
      <c r="B978" s="10"/>
      <c r="C978" s="12"/>
      <c r="D978" s="12"/>
      <c r="E978" s="12"/>
      <c r="F978" s="12"/>
      <c r="G978" s="13"/>
      <c r="H978" s="10"/>
      <c r="I978" s="110" t="str">
        <f t="shared" si="11"/>
        <v/>
      </c>
      <c r="J978" s="113"/>
    </row>
    <row r="979" spans="1:10" ht="14.1" customHeight="1" x14ac:dyDescent="0.25">
      <c r="A979" s="9"/>
      <c r="B979" s="10"/>
      <c r="C979" s="12"/>
      <c r="D979" s="12"/>
      <c r="E979" s="12"/>
      <c r="F979" s="12"/>
      <c r="G979" s="13"/>
      <c r="H979" s="10"/>
      <c r="I979" s="110" t="str">
        <f t="shared" si="11"/>
        <v/>
      </c>
      <c r="J979" s="113"/>
    </row>
    <row r="980" spans="1:10" ht="14.1" customHeight="1" x14ac:dyDescent="0.25">
      <c r="A980" s="9"/>
      <c r="B980" s="10"/>
      <c r="C980" s="12"/>
      <c r="D980" s="12"/>
      <c r="E980" s="12"/>
      <c r="F980" s="12"/>
      <c r="G980" s="13"/>
      <c r="H980" s="10"/>
      <c r="I980" s="110" t="str">
        <f t="shared" si="11"/>
        <v/>
      </c>
      <c r="J980" s="113"/>
    </row>
    <row r="981" spans="1:10" ht="14.1" customHeight="1" x14ac:dyDescent="0.25">
      <c r="A981" s="9"/>
      <c r="B981" s="10"/>
      <c r="C981" s="12"/>
      <c r="D981" s="12"/>
      <c r="E981" s="12"/>
      <c r="F981" s="12"/>
      <c r="G981" s="13"/>
      <c r="H981" s="10"/>
      <c r="I981" s="110" t="str">
        <f t="shared" si="11"/>
        <v/>
      </c>
      <c r="J981" s="113"/>
    </row>
    <row r="982" spans="1:10" ht="14.1" customHeight="1" x14ac:dyDescent="0.25">
      <c r="A982" s="9"/>
      <c r="B982" s="10"/>
      <c r="C982" s="12"/>
      <c r="D982" s="12"/>
      <c r="E982" s="12"/>
      <c r="F982" s="12"/>
      <c r="G982" s="13"/>
      <c r="H982" s="10"/>
      <c r="I982" s="110" t="str">
        <f t="shared" si="11"/>
        <v/>
      </c>
      <c r="J982" s="113"/>
    </row>
    <row r="983" spans="1:10" ht="14.1" customHeight="1" x14ac:dyDescent="0.25">
      <c r="A983" s="9"/>
      <c r="B983" s="10"/>
      <c r="C983" s="12"/>
      <c r="D983" s="12"/>
      <c r="E983" s="12"/>
      <c r="F983" s="12"/>
      <c r="G983" s="13"/>
      <c r="H983" s="10"/>
      <c r="I983" s="110" t="str">
        <f t="shared" si="11"/>
        <v/>
      </c>
      <c r="J983" s="113"/>
    </row>
    <row r="984" spans="1:10" ht="14.1" customHeight="1" x14ac:dyDescent="0.25">
      <c r="A984" s="9"/>
      <c r="B984" s="10"/>
      <c r="C984" s="12"/>
      <c r="D984" s="12"/>
      <c r="E984" s="12"/>
      <c r="F984" s="12"/>
      <c r="G984" s="13"/>
      <c r="H984" s="10"/>
      <c r="I984" s="110" t="str">
        <f t="shared" si="11"/>
        <v/>
      </c>
      <c r="J984" s="113"/>
    </row>
    <row r="985" spans="1:10" ht="14.1" customHeight="1" x14ac:dyDescent="0.25">
      <c r="A985" s="9"/>
      <c r="B985" s="10"/>
      <c r="C985" s="12"/>
      <c r="D985" s="12"/>
      <c r="E985" s="12"/>
      <c r="F985" s="12"/>
      <c r="G985" s="13"/>
      <c r="H985" s="10"/>
      <c r="I985" s="110" t="str">
        <f t="shared" si="11"/>
        <v/>
      </c>
      <c r="J985" s="113"/>
    </row>
    <row r="986" spans="1:10" ht="14.1" customHeight="1" x14ac:dyDescent="0.25">
      <c r="A986" s="9"/>
      <c r="B986" s="10"/>
      <c r="C986" s="12"/>
      <c r="D986" s="12"/>
      <c r="E986" s="12"/>
      <c r="F986" s="12"/>
      <c r="G986" s="13"/>
      <c r="H986" s="10"/>
      <c r="I986" s="110" t="str">
        <f t="shared" si="11"/>
        <v/>
      </c>
      <c r="J986" s="113"/>
    </row>
    <row r="987" spans="1:10" ht="14.1" customHeight="1" x14ac:dyDescent="0.25">
      <c r="A987" s="9"/>
      <c r="B987" s="10"/>
      <c r="C987" s="12"/>
      <c r="D987" s="12"/>
      <c r="E987" s="12"/>
      <c r="F987" s="12"/>
      <c r="G987" s="13"/>
      <c r="H987" s="10"/>
      <c r="I987" s="110" t="str">
        <f t="shared" si="11"/>
        <v/>
      </c>
      <c r="J987" s="113"/>
    </row>
    <row r="988" spans="1:10" ht="14.1" customHeight="1" x14ac:dyDescent="0.25">
      <c r="A988" s="9"/>
      <c r="B988" s="10"/>
      <c r="C988" s="12"/>
      <c r="D988" s="12"/>
      <c r="E988" s="12"/>
      <c r="F988" s="12"/>
      <c r="G988" s="13"/>
      <c r="H988" s="10"/>
      <c r="I988" s="110" t="str">
        <f t="shared" si="11"/>
        <v/>
      </c>
      <c r="J988" s="113"/>
    </row>
    <row r="989" spans="1:10" ht="14.1" customHeight="1" x14ac:dyDescent="0.25">
      <c r="A989" s="9"/>
      <c r="B989" s="10"/>
      <c r="C989" s="12"/>
      <c r="D989" s="12"/>
      <c r="E989" s="12"/>
      <c r="F989" s="12"/>
      <c r="G989" s="13"/>
      <c r="H989" s="10"/>
      <c r="I989" s="110" t="str">
        <f t="shared" si="11"/>
        <v/>
      </c>
      <c r="J989" s="113"/>
    </row>
    <row r="990" spans="1:10" ht="14.1" customHeight="1" x14ac:dyDescent="0.25">
      <c r="A990" s="9"/>
      <c r="B990" s="10"/>
      <c r="C990" s="12"/>
      <c r="D990" s="12"/>
      <c r="E990" s="12"/>
      <c r="F990" s="12"/>
      <c r="G990" s="13"/>
      <c r="H990" s="10"/>
      <c r="I990" s="110" t="str">
        <f t="shared" si="11"/>
        <v/>
      </c>
      <c r="J990" s="113"/>
    </row>
    <row r="991" spans="1:10" ht="14.1" customHeight="1" x14ac:dyDescent="0.25">
      <c r="A991" s="9"/>
      <c r="B991" s="10"/>
      <c r="C991" s="12"/>
      <c r="D991" s="12"/>
      <c r="E991" s="12"/>
      <c r="F991" s="12"/>
      <c r="G991" s="13"/>
      <c r="H991" s="10"/>
      <c r="I991" s="110" t="str">
        <f t="shared" si="11"/>
        <v/>
      </c>
      <c r="J991" s="113"/>
    </row>
    <row r="992" spans="1:10" ht="14.1" customHeight="1" x14ac:dyDescent="0.25">
      <c r="A992" s="9"/>
      <c r="B992" s="10"/>
      <c r="C992" s="12"/>
      <c r="D992" s="12"/>
      <c r="E992" s="12"/>
      <c r="F992" s="12"/>
      <c r="G992" s="13"/>
      <c r="H992" s="10"/>
      <c r="I992" s="110" t="str">
        <f t="shared" si="11"/>
        <v/>
      </c>
      <c r="J992" s="113"/>
    </row>
    <row r="993" spans="1:10" ht="14.1" customHeight="1" x14ac:dyDescent="0.25">
      <c r="A993" s="9"/>
      <c r="B993" s="10"/>
      <c r="C993" s="12"/>
      <c r="D993" s="12"/>
      <c r="E993" s="12"/>
      <c r="F993" s="12"/>
      <c r="G993" s="13"/>
      <c r="H993" s="10"/>
      <c r="I993" s="110" t="str">
        <f t="shared" si="11"/>
        <v/>
      </c>
      <c r="J993" s="113"/>
    </row>
    <row r="994" spans="1:10" ht="14.1" customHeight="1" x14ac:dyDescent="0.25">
      <c r="A994" s="9"/>
      <c r="B994" s="10"/>
      <c r="C994" s="12"/>
      <c r="D994" s="12"/>
      <c r="E994" s="12"/>
      <c r="F994" s="12"/>
      <c r="G994" s="13"/>
      <c r="H994" s="10"/>
      <c r="I994" s="110" t="str">
        <f t="shared" si="11"/>
        <v/>
      </c>
      <c r="J994" s="113"/>
    </row>
    <row r="995" spans="1:10" ht="14.1" customHeight="1" x14ac:dyDescent="0.25">
      <c r="A995" s="9"/>
      <c r="B995" s="10"/>
      <c r="C995" s="12"/>
      <c r="D995" s="12"/>
      <c r="E995" s="12"/>
      <c r="F995" s="12"/>
      <c r="G995" s="13"/>
      <c r="H995" s="10"/>
      <c r="I995" s="110" t="str">
        <f t="shared" si="11"/>
        <v/>
      </c>
      <c r="J995" s="113"/>
    </row>
    <row r="996" spans="1:10" ht="14.1" customHeight="1" x14ac:dyDescent="0.25">
      <c r="A996" s="9"/>
      <c r="B996" s="10"/>
      <c r="C996" s="12"/>
      <c r="D996" s="12"/>
      <c r="E996" s="12"/>
      <c r="F996" s="12"/>
      <c r="G996" s="13"/>
      <c r="H996" s="10"/>
      <c r="I996" s="110" t="str">
        <f t="shared" si="11"/>
        <v/>
      </c>
      <c r="J996" s="113"/>
    </row>
    <row r="997" spans="1:10" ht="14.1" customHeight="1" x14ac:dyDescent="0.25">
      <c r="A997" s="9"/>
      <c r="B997" s="10"/>
      <c r="C997" s="12"/>
      <c r="D997" s="12"/>
      <c r="E997" s="12"/>
      <c r="F997" s="12"/>
      <c r="G997" s="13"/>
      <c r="H997" s="10"/>
      <c r="I997" s="110" t="str">
        <f t="shared" si="11"/>
        <v/>
      </c>
      <c r="J997" s="113"/>
    </row>
    <row r="998" spans="1:10" ht="14.1" customHeight="1" x14ac:dyDescent="0.25">
      <c r="A998" s="9"/>
      <c r="B998" s="10"/>
      <c r="C998" s="12"/>
      <c r="D998" s="12"/>
      <c r="E998" s="12"/>
      <c r="F998" s="12"/>
      <c r="G998" s="13"/>
      <c r="H998" s="10"/>
      <c r="I998" s="110" t="str">
        <f t="shared" ref="I998:I1061" si="12">IF(G998="","",I997+G998)</f>
        <v/>
      </c>
      <c r="J998" s="113"/>
    </row>
    <row r="999" spans="1:10" ht="14.1" customHeight="1" x14ac:dyDescent="0.25">
      <c r="A999" s="9"/>
      <c r="B999" s="10"/>
      <c r="C999" s="12"/>
      <c r="D999" s="12"/>
      <c r="E999" s="12"/>
      <c r="F999" s="12"/>
      <c r="G999" s="13"/>
      <c r="H999" s="10"/>
      <c r="I999" s="110" t="str">
        <f t="shared" si="12"/>
        <v/>
      </c>
      <c r="J999" s="113"/>
    </row>
    <row r="1000" spans="1:10" ht="14.1" customHeight="1" x14ac:dyDescent="0.25">
      <c r="A1000" s="9"/>
      <c r="B1000" s="10"/>
      <c r="C1000" s="12"/>
      <c r="D1000" s="12"/>
      <c r="E1000" s="12"/>
      <c r="F1000" s="12"/>
      <c r="G1000" s="13"/>
      <c r="H1000" s="10"/>
      <c r="I1000" s="110" t="str">
        <f t="shared" si="12"/>
        <v/>
      </c>
      <c r="J1000" s="113"/>
    </row>
    <row r="1001" spans="1:10" ht="14.1" customHeight="1" x14ac:dyDescent="0.25">
      <c r="A1001" s="9"/>
      <c r="B1001" s="10"/>
      <c r="C1001" s="12"/>
      <c r="D1001" s="12"/>
      <c r="E1001" s="12"/>
      <c r="F1001" s="12"/>
      <c r="G1001" s="13"/>
      <c r="H1001" s="10"/>
      <c r="I1001" s="110" t="str">
        <f t="shared" si="12"/>
        <v/>
      </c>
      <c r="J1001" s="113"/>
    </row>
    <row r="1002" spans="1:10" ht="14.1" customHeight="1" x14ac:dyDescent="0.25">
      <c r="A1002" s="9"/>
      <c r="B1002" s="10"/>
      <c r="C1002" s="12"/>
      <c r="D1002" s="12"/>
      <c r="E1002" s="12"/>
      <c r="F1002" s="12"/>
      <c r="G1002" s="13"/>
      <c r="H1002" s="10"/>
      <c r="I1002" s="110" t="str">
        <f t="shared" si="12"/>
        <v/>
      </c>
      <c r="J1002" s="113"/>
    </row>
    <row r="1003" spans="1:10" ht="14.1" customHeight="1" x14ac:dyDescent="0.25">
      <c r="A1003" s="9"/>
      <c r="B1003" s="10"/>
      <c r="C1003" s="12"/>
      <c r="D1003" s="12"/>
      <c r="E1003" s="12"/>
      <c r="F1003" s="12"/>
      <c r="G1003" s="13"/>
      <c r="H1003" s="10"/>
      <c r="I1003" s="110" t="str">
        <f t="shared" si="12"/>
        <v/>
      </c>
      <c r="J1003" s="113"/>
    </row>
    <row r="1004" spans="1:10" ht="14.1" customHeight="1" x14ac:dyDescent="0.25">
      <c r="A1004" s="9"/>
      <c r="B1004" s="10"/>
      <c r="C1004" s="12"/>
      <c r="D1004" s="12"/>
      <c r="E1004" s="12"/>
      <c r="F1004" s="12"/>
      <c r="G1004" s="13"/>
      <c r="H1004" s="10"/>
      <c r="I1004" s="110" t="str">
        <f t="shared" si="12"/>
        <v/>
      </c>
      <c r="J1004" s="113"/>
    </row>
    <row r="1005" spans="1:10" ht="14.1" customHeight="1" x14ac:dyDescent="0.25">
      <c r="A1005" s="9"/>
      <c r="B1005" s="10"/>
      <c r="C1005" s="12"/>
      <c r="D1005" s="12"/>
      <c r="E1005" s="12"/>
      <c r="F1005" s="12"/>
      <c r="G1005" s="13"/>
      <c r="H1005" s="10"/>
      <c r="I1005" s="110" t="str">
        <f t="shared" si="12"/>
        <v/>
      </c>
      <c r="J1005" s="113"/>
    </row>
    <row r="1006" spans="1:10" ht="14.1" customHeight="1" x14ac:dyDescent="0.25">
      <c r="A1006" s="9"/>
      <c r="B1006" s="10"/>
      <c r="C1006" s="12"/>
      <c r="D1006" s="12"/>
      <c r="E1006" s="12"/>
      <c r="F1006" s="12"/>
      <c r="G1006" s="13"/>
      <c r="H1006" s="10"/>
      <c r="I1006" s="110" t="str">
        <f t="shared" si="12"/>
        <v/>
      </c>
      <c r="J1006" s="113"/>
    </row>
    <row r="1007" spans="1:10" ht="14.1" customHeight="1" x14ac:dyDescent="0.25">
      <c r="A1007" s="9"/>
      <c r="B1007" s="10"/>
      <c r="C1007" s="12"/>
      <c r="D1007" s="12"/>
      <c r="E1007" s="12"/>
      <c r="F1007" s="12"/>
      <c r="G1007" s="13"/>
      <c r="H1007" s="10"/>
      <c r="I1007" s="110" t="str">
        <f t="shared" si="12"/>
        <v/>
      </c>
      <c r="J1007" s="113"/>
    </row>
    <row r="1008" spans="1:10" ht="14.1" customHeight="1" x14ac:dyDescent="0.25">
      <c r="A1008" s="9"/>
      <c r="B1008" s="10"/>
      <c r="C1008" s="12"/>
      <c r="D1008" s="12"/>
      <c r="E1008" s="12"/>
      <c r="F1008" s="12"/>
      <c r="G1008" s="13"/>
      <c r="H1008" s="10"/>
      <c r="I1008" s="110" t="str">
        <f t="shared" si="12"/>
        <v/>
      </c>
      <c r="J1008" s="113"/>
    </row>
    <row r="1009" spans="1:10" ht="14.1" customHeight="1" x14ac:dyDescent="0.25">
      <c r="A1009" s="9"/>
      <c r="B1009" s="10"/>
      <c r="C1009" s="12"/>
      <c r="D1009" s="12"/>
      <c r="E1009" s="12"/>
      <c r="F1009" s="12"/>
      <c r="G1009" s="13"/>
      <c r="H1009" s="10"/>
      <c r="I1009" s="110" t="str">
        <f t="shared" si="12"/>
        <v/>
      </c>
      <c r="J1009" s="113"/>
    </row>
    <row r="1010" spans="1:10" ht="14.1" customHeight="1" x14ac:dyDescent="0.25">
      <c r="A1010" s="9"/>
      <c r="B1010" s="10"/>
      <c r="C1010" s="12"/>
      <c r="D1010" s="12"/>
      <c r="E1010" s="12"/>
      <c r="F1010" s="12"/>
      <c r="G1010" s="13"/>
      <c r="H1010" s="10"/>
      <c r="I1010" s="110" t="str">
        <f t="shared" si="12"/>
        <v/>
      </c>
      <c r="J1010" s="113"/>
    </row>
    <row r="1011" spans="1:10" ht="14.1" customHeight="1" x14ac:dyDescent="0.25">
      <c r="A1011" s="9"/>
      <c r="B1011" s="10"/>
      <c r="C1011" s="12"/>
      <c r="D1011" s="12"/>
      <c r="E1011" s="12"/>
      <c r="F1011" s="12"/>
      <c r="G1011" s="13"/>
      <c r="H1011" s="10"/>
      <c r="I1011" s="110" t="str">
        <f t="shared" si="12"/>
        <v/>
      </c>
      <c r="J1011" s="113"/>
    </row>
    <row r="1012" spans="1:10" ht="14.1" customHeight="1" x14ac:dyDescent="0.25">
      <c r="A1012" s="9"/>
      <c r="B1012" s="10"/>
      <c r="C1012" s="12"/>
      <c r="D1012" s="12"/>
      <c r="E1012" s="12"/>
      <c r="F1012" s="12"/>
      <c r="G1012" s="13"/>
      <c r="H1012" s="10"/>
      <c r="I1012" s="110" t="str">
        <f t="shared" si="12"/>
        <v/>
      </c>
      <c r="J1012" s="113"/>
    </row>
    <row r="1013" spans="1:10" ht="14.1" customHeight="1" x14ac:dyDescent="0.25">
      <c r="A1013" s="9"/>
      <c r="B1013" s="10"/>
      <c r="C1013" s="12"/>
      <c r="D1013" s="12"/>
      <c r="E1013" s="12"/>
      <c r="F1013" s="12"/>
      <c r="G1013" s="13"/>
      <c r="H1013" s="10"/>
      <c r="I1013" s="110" t="str">
        <f t="shared" si="12"/>
        <v/>
      </c>
      <c r="J1013" s="113"/>
    </row>
    <row r="1014" spans="1:10" ht="14.1" customHeight="1" x14ac:dyDescent="0.25">
      <c r="A1014" s="9"/>
      <c r="B1014" s="10"/>
      <c r="C1014" s="12"/>
      <c r="D1014" s="12"/>
      <c r="E1014" s="12"/>
      <c r="F1014" s="12"/>
      <c r="G1014" s="13"/>
      <c r="H1014" s="10"/>
      <c r="I1014" s="110" t="str">
        <f t="shared" si="12"/>
        <v/>
      </c>
      <c r="J1014" s="113"/>
    </row>
    <row r="1015" spans="1:10" ht="14.1" customHeight="1" x14ac:dyDescent="0.25">
      <c r="A1015" s="9"/>
      <c r="B1015" s="10"/>
      <c r="C1015" s="12"/>
      <c r="D1015" s="12"/>
      <c r="E1015" s="12"/>
      <c r="F1015" s="12"/>
      <c r="G1015" s="13"/>
      <c r="H1015" s="10"/>
      <c r="I1015" s="110" t="str">
        <f t="shared" si="12"/>
        <v/>
      </c>
      <c r="J1015" s="113"/>
    </row>
    <row r="1016" spans="1:10" ht="14.1" customHeight="1" x14ac:dyDescent="0.25">
      <c r="A1016" s="9"/>
      <c r="B1016" s="10"/>
      <c r="C1016" s="12"/>
      <c r="D1016" s="12"/>
      <c r="E1016" s="12"/>
      <c r="F1016" s="12"/>
      <c r="G1016" s="13"/>
      <c r="H1016" s="10"/>
      <c r="I1016" s="110" t="str">
        <f t="shared" si="12"/>
        <v/>
      </c>
      <c r="J1016" s="113"/>
    </row>
    <row r="1017" spans="1:10" ht="14.1" customHeight="1" x14ac:dyDescent="0.25">
      <c r="A1017" s="9"/>
      <c r="B1017" s="10"/>
      <c r="C1017" s="12"/>
      <c r="D1017" s="12"/>
      <c r="E1017" s="12"/>
      <c r="F1017" s="12"/>
      <c r="G1017" s="13"/>
      <c r="H1017" s="10"/>
      <c r="I1017" s="110" t="str">
        <f t="shared" si="12"/>
        <v/>
      </c>
      <c r="J1017" s="113"/>
    </row>
    <row r="1018" spans="1:10" ht="14.1" customHeight="1" x14ac:dyDescent="0.25">
      <c r="A1018" s="9"/>
      <c r="B1018" s="10"/>
      <c r="C1018" s="12"/>
      <c r="D1018" s="12"/>
      <c r="E1018" s="12"/>
      <c r="F1018" s="12"/>
      <c r="G1018" s="13"/>
      <c r="H1018" s="10"/>
      <c r="I1018" s="110" t="str">
        <f t="shared" si="12"/>
        <v/>
      </c>
      <c r="J1018" s="113"/>
    </row>
    <row r="1019" spans="1:10" ht="14.1" customHeight="1" x14ac:dyDescent="0.25">
      <c r="A1019" s="9"/>
      <c r="B1019" s="10"/>
      <c r="C1019" s="12"/>
      <c r="D1019" s="12"/>
      <c r="E1019" s="12"/>
      <c r="F1019" s="12"/>
      <c r="G1019" s="13"/>
      <c r="H1019" s="10"/>
      <c r="I1019" s="110" t="str">
        <f t="shared" si="12"/>
        <v/>
      </c>
      <c r="J1019" s="113"/>
    </row>
    <row r="1020" spans="1:10" ht="14.1" customHeight="1" x14ac:dyDescent="0.25">
      <c r="A1020" s="9"/>
      <c r="B1020" s="10"/>
      <c r="C1020" s="12"/>
      <c r="D1020" s="12"/>
      <c r="E1020" s="12"/>
      <c r="F1020" s="12"/>
      <c r="G1020" s="13"/>
      <c r="H1020" s="10"/>
      <c r="I1020" s="110" t="str">
        <f t="shared" si="12"/>
        <v/>
      </c>
      <c r="J1020" s="113"/>
    </row>
    <row r="1021" spans="1:10" ht="14.1" customHeight="1" x14ac:dyDescent="0.25">
      <c r="A1021" s="9"/>
      <c r="B1021" s="10"/>
      <c r="C1021" s="12"/>
      <c r="D1021" s="12"/>
      <c r="E1021" s="12"/>
      <c r="F1021" s="12"/>
      <c r="G1021" s="13"/>
      <c r="H1021" s="10"/>
      <c r="I1021" s="110" t="str">
        <f t="shared" si="12"/>
        <v/>
      </c>
      <c r="J1021" s="113"/>
    </row>
    <row r="1022" spans="1:10" ht="14.1" customHeight="1" x14ac:dyDescent="0.25">
      <c r="A1022" s="9"/>
      <c r="B1022" s="10"/>
      <c r="C1022" s="12"/>
      <c r="D1022" s="12"/>
      <c r="E1022" s="12"/>
      <c r="F1022" s="12"/>
      <c r="G1022" s="13"/>
      <c r="H1022" s="10"/>
      <c r="I1022" s="110" t="str">
        <f t="shared" si="12"/>
        <v/>
      </c>
      <c r="J1022" s="113"/>
    </row>
    <row r="1023" spans="1:10" ht="14.1" customHeight="1" x14ac:dyDescent="0.25">
      <c r="A1023" s="9"/>
      <c r="B1023" s="10"/>
      <c r="C1023" s="12"/>
      <c r="D1023" s="12"/>
      <c r="E1023" s="12"/>
      <c r="F1023" s="12"/>
      <c r="G1023" s="13"/>
      <c r="H1023" s="10"/>
      <c r="I1023" s="110" t="str">
        <f t="shared" si="12"/>
        <v/>
      </c>
      <c r="J1023" s="113"/>
    </row>
    <row r="1024" spans="1:10" ht="14.1" customHeight="1" x14ac:dyDescent="0.25">
      <c r="A1024" s="9"/>
      <c r="B1024" s="10"/>
      <c r="C1024" s="12"/>
      <c r="D1024" s="12"/>
      <c r="E1024" s="12"/>
      <c r="F1024" s="12"/>
      <c r="G1024" s="13"/>
      <c r="H1024" s="10"/>
      <c r="I1024" s="110" t="str">
        <f t="shared" si="12"/>
        <v/>
      </c>
      <c r="J1024" s="113"/>
    </row>
    <row r="1025" spans="1:10" ht="14.1" customHeight="1" x14ac:dyDescent="0.25">
      <c r="A1025" s="9"/>
      <c r="B1025" s="10"/>
      <c r="C1025" s="12"/>
      <c r="D1025" s="12"/>
      <c r="E1025" s="12"/>
      <c r="F1025" s="12"/>
      <c r="G1025" s="13"/>
      <c r="H1025" s="10"/>
      <c r="I1025" s="110" t="str">
        <f t="shared" si="12"/>
        <v/>
      </c>
      <c r="J1025" s="113"/>
    </row>
    <row r="1026" spans="1:10" ht="14.1" customHeight="1" x14ac:dyDescent="0.25">
      <c r="A1026" s="9"/>
      <c r="B1026" s="10"/>
      <c r="C1026" s="12"/>
      <c r="D1026" s="12"/>
      <c r="E1026" s="12"/>
      <c r="F1026" s="12"/>
      <c r="G1026" s="13"/>
      <c r="H1026" s="10"/>
      <c r="I1026" s="110" t="str">
        <f t="shared" si="12"/>
        <v/>
      </c>
      <c r="J1026" s="113"/>
    </row>
    <row r="1027" spans="1:10" ht="14.1" customHeight="1" x14ac:dyDescent="0.25">
      <c r="A1027" s="9"/>
      <c r="B1027" s="10"/>
      <c r="C1027" s="12"/>
      <c r="D1027" s="12"/>
      <c r="E1027" s="12"/>
      <c r="F1027" s="12"/>
      <c r="G1027" s="13"/>
      <c r="H1027" s="10"/>
      <c r="I1027" s="110" t="str">
        <f t="shared" si="12"/>
        <v/>
      </c>
      <c r="J1027" s="113"/>
    </row>
    <row r="1028" spans="1:10" ht="14.1" customHeight="1" x14ac:dyDescent="0.25">
      <c r="A1028" s="9"/>
      <c r="B1028" s="10"/>
      <c r="C1028" s="12"/>
      <c r="D1028" s="12"/>
      <c r="E1028" s="12"/>
      <c r="F1028" s="12"/>
      <c r="G1028" s="13"/>
      <c r="H1028" s="10"/>
      <c r="I1028" s="110" t="str">
        <f t="shared" si="12"/>
        <v/>
      </c>
      <c r="J1028" s="113"/>
    </row>
    <row r="1029" spans="1:10" ht="14.1" customHeight="1" x14ac:dyDescent="0.25">
      <c r="A1029" s="9"/>
      <c r="B1029" s="10"/>
      <c r="C1029" s="12"/>
      <c r="D1029" s="12"/>
      <c r="E1029" s="12"/>
      <c r="F1029" s="12"/>
      <c r="G1029" s="13"/>
      <c r="H1029" s="10"/>
      <c r="I1029" s="110" t="str">
        <f t="shared" si="12"/>
        <v/>
      </c>
      <c r="J1029" s="113"/>
    </row>
    <row r="1030" spans="1:10" ht="14.1" customHeight="1" x14ac:dyDescent="0.25">
      <c r="A1030" s="9"/>
      <c r="B1030" s="10"/>
      <c r="C1030" s="12"/>
      <c r="D1030" s="12"/>
      <c r="E1030" s="12"/>
      <c r="F1030" s="12"/>
      <c r="G1030" s="13"/>
      <c r="H1030" s="10"/>
      <c r="I1030" s="110" t="str">
        <f t="shared" si="12"/>
        <v/>
      </c>
      <c r="J1030" s="113"/>
    </row>
    <row r="1031" spans="1:10" ht="14.1" customHeight="1" x14ac:dyDescent="0.25">
      <c r="A1031" s="9"/>
      <c r="B1031" s="10"/>
      <c r="C1031" s="12"/>
      <c r="D1031" s="12"/>
      <c r="E1031" s="12"/>
      <c r="F1031" s="12"/>
      <c r="G1031" s="13"/>
      <c r="H1031" s="10"/>
      <c r="I1031" s="110" t="str">
        <f t="shared" si="12"/>
        <v/>
      </c>
      <c r="J1031" s="113"/>
    </row>
    <row r="1032" spans="1:10" ht="14.1" customHeight="1" x14ac:dyDescent="0.25">
      <c r="A1032" s="9"/>
      <c r="B1032" s="10"/>
      <c r="C1032" s="12"/>
      <c r="D1032" s="12"/>
      <c r="E1032" s="12"/>
      <c r="F1032" s="12"/>
      <c r="G1032" s="13"/>
      <c r="H1032" s="10"/>
      <c r="I1032" s="110" t="str">
        <f t="shared" si="12"/>
        <v/>
      </c>
      <c r="J1032" s="113"/>
    </row>
    <row r="1033" spans="1:10" ht="14.1" customHeight="1" x14ac:dyDescent="0.25">
      <c r="A1033" s="9"/>
      <c r="B1033" s="10"/>
      <c r="C1033" s="12"/>
      <c r="D1033" s="12"/>
      <c r="E1033" s="12"/>
      <c r="F1033" s="12"/>
      <c r="G1033" s="13"/>
      <c r="H1033" s="10"/>
      <c r="I1033" s="110" t="str">
        <f t="shared" si="12"/>
        <v/>
      </c>
      <c r="J1033" s="113"/>
    </row>
    <row r="1034" spans="1:10" ht="14.1" customHeight="1" x14ac:dyDescent="0.25">
      <c r="A1034" s="9"/>
      <c r="B1034" s="10"/>
      <c r="C1034" s="12"/>
      <c r="D1034" s="12"/>
      <c r="E1034" s="12"/>
      <c r="F1034" s="12"/>
      <c r="G1034" s="13"/>
      <c r="H1034" s="10"/>
      <c r="I1034" s="110" t="str">
        <f t="shared" si="12"/>
        <v/>
      </c>
      <c r="J1034" s="113"/>
    </row>
    <row r="1035" spans="1:10" ht="14.1" customHeight="1" x14ac:dyDescent="0.25">
      <c r="A1035" s="9"/>
      <c r="B1035" s="10"/>
      <c r="C1035" s="12"/>
      <c r="D1035" s="12"/>
      <c r="E1035" s="12"/>
      <c r="F1035" s="12"/>
      <c r="G1035" s="13"/>
      <c r="H1035" s="10"/>
      <c r="I1035" s="110" t="str">
        <f t="shared" si="12"/>
        <v/>
      </c>
      <c r="J1035" s="113"/>
    </row>
    <row r="1036" spans="1:10" ht="14.1" customHeight="1" x14ac:dyDescent="0.25">
      <c r="A1036" s="9"/>
      <c r="B1036" s="10"/>
      <c r="C1036" s="12"/>
      <c r="D1036" s="12"/>
      <c r="E1036" s="12"/>
      <c r="F1036" s="12"/>
      <c r="G1036" s="13"/>
      <c r="H1036" s="10"/>
      <c r="I1036" s="110" t="str">
        <f t="shared" si="12"/>
        <v/>
      </c>
      <c r="J1036" s="113"/>
    </row>
    <row r="1037" spans="1:10" ht="14.1" customHeight="1" x14ac:dyDescent="0.25">
      <c r="A1037" s="9"/>
      <c r="B1037" s="10"/>
      <c r="C1037" s="12"/>
      <c r="D1037" s="12"/>
      <c r="E1037" s="12"/>
      <c r="F1037" s="12"/>
      <c r="G1037" s="13"/>
      <c r="H1037" s="10"/>
      <c r="I1037" s="110" t="str">
        <f t="shared" si="12"/>
        <v/>
      </c>
      <c r="J1037" s="113"/>
    </row>
    <row r="1038" spans="1:10" ht="14.1" customHeight="1" x14ac:dyDescent="0.25">
      <c r="A1038" s="9"/>
      <c r="B1038" s="10"/>
      <c r="C1038" s="12"/>
      <c r="D1038" s="12"/>
      <c r="E1038" s="12"/>
      <c r="F1038" s="12"/>
      <c r="G1038" s="13"/>
      <c r="H1038" s="10"/>
      <c r="I1038" s="110" t="str">
        <f t="shared" si="12"/>
        <v/>
      </c>
      <c r="J1038" s="113"/>
    </row>
    <row r="1039" spans="1:10" ht="14.1" customHeight="1" x14ac:dyDescent="0.25">
      <c r="A1039" s="9"/>
      <c r="B1039" s="10"/>
      <c r="C1039" s="12"/>
      <c r="D1039" s="12"/>
      <c r="E1039" s="12"/>
      <c r="F1039" s="12"/>
      <c r="G1039" s="13"/>
      <c r="H1039" s="10"/>
      <c r="I1039" s="110" t="str">
        <f t="shared" si="12"/>
        <v/>
      </c>
      <c r="J1039" s="113"/>
    </row>
    <row r="1040" spans="1:10" ht="14.1" customHeight="1" x14ac:dyDescent="0.25">
      <c r="A1040" s="9"/>
      <c r="B1040" s="10"/>
      <c r="C1040" s="12"/>
      <c r="D1040" s="12"/>
      <c r="E1040" s="12"/>
      <c r="F1040" s="12"/>
      <c r="G1040" s="13"/>
      <c r="H1040" s="10"/>
      <c r="I1040" s="110" t="str">
        <f t="shared" si="12"/>
        <v/>
      </c>
      <c r="J1040" s="113"/>
    </row>
    <row r="1041" spans="1:10" ht="14.1" customHeight="1" x14ac:dyDescent="0.25">
      <c r="A1041" s="9"/>
      <c r="B1041" s="10"/>
      <c r="C1041" s="12"/>
      <c r="D1041" s="12"/>
      <c r="E1041" s="12"/>
      <c r="F1041" s="12"/>
      <c r="G1041" s="13"/>
      <c r="H1041" s="10"/>
      <c r="I1041" s="110" t="str">
        <f t="shared" si="12"/>
        <v/>
      </c>
      <c r="J1041" s="113"/>
    </row>
    <row r="1042" spans="1:10" ht="14.1" customHeight="1" x14ac:dyDescent="0.25">
      <c r="A1042" s="9"/>
      <c r="B1042" s="10"/>
      <c r="C1042" s="12"/>
      <c r="D1042" s="12"/>
      <c r="E1042" s="12"/>
      <c r="F1042" s="12"/>
      <c r="G1042" s="13"/>
      <c r="H1042" s="10"/>
      <c r="I1042" s="110" t="str">
        <f t="shared" si="12"/>
        <v/>
      </c>
      <c r="J1042" s="113"/>
    </row>
    <row r="1043" spans="1:10" ht="14.1" customHeight="1" x14ac:dyDescent="0.25">
      <c r="A1043" s="9"/>
      <c r="B1043" s="10"/>
      <c r="C1043" s="12"/>
      <c r="D1043" s="12"/>
      <c r="E1043" s="12"/>
      <c r="F1043" s="12"/>
      <c r="G1043" s="13"/>
      <c r="H1043" s="10"/>
      <c r="I1043" s="110" t="str">
        <f t="shared" si="12"/>
        <v/>
      </c>
      <c r="J1043" s="113"/>
    </row>
    <row r="1044" spans="1:10" ht="14.1" customHeight="1" x14ac:dyDescent="0.25">
      <c r="A1044" s="9"/>
      <c r="B1044" s="10"/>
      <c r="C1044" s="12"/>
      <c r="D1044" s="12"/>
      <c r="E1044" s="12"/>
      <c r="F1044" s="12"/>
      <c r="G1044" s="13"/>
      <c r="H1044" s="10"/>
      <c r="I1044" s="110" t="str">
        <f t="shared" si="12"/>
        <v/>
      </c>
      <c r="J1044" s="113"/>
    </row>
    <row r="1045" spans="1:10" ht="14.1" customHeight="1" x14ac:dyDescent="0.25">
      <c r="A1045" s="9"/>
      <c r="B1045" s="10"/>
      <c r="C1045" s="12"/>
      <c r="D1045" s="12"/>
      <c r="E1045" s="12"/>
      <c r="F1045" s="12"/>
      <c r="G1045" s="13"/>
      <c r="H1045" s="10"/>
      <c r="I1045" s="110" t="str">
        <f t="shared" si="12"/>
        <v/>
      </c>
      <c r="J1045" s="113"/>
    </row>
    <row r="1046" spans="1:10" ht="14.1" customHeight="1" x14ac:dyDescent="0.25">
      <c r="A1046" s="9"/>
      <c r="B1046" s="10"/>
      <c r="C1046" s="12"/>
      <c r="D1046" s="12"/>
      <c r="E1046" s="12"/>
      <c r="F1046" s="12"/>
      <c r="G1046" s="13"/>
      <c r="H1046" s="10"/>
      <c r="I1046" s="110" t="str">
        <f t="shared" si="12"/>
        <v/>
      </c>
      <c r="J1046" s="113"/>
    </row>
    <row r="1047" spans="1:10" ht="14.1" customHeight="1" x14ac:dyDescent="0.25">
      <c r="A1047" s="9"/>
      <c r="B1047" s="10"/>
      <c r="C1047" s="12"/>
      <c r="D1047" s="12"/>
      <c r="E1047" s="12"/>
      <c r="F1047" s="12"/>
      <c r="G1047" s="13"/>
      <c r="H1047" s="10"/>
      <c r="I1047" s="110" t="str">
        <f t="shared" si="12"/>
        <v/>
      </c>
      <c r="J1047" s="113"/>
    </row>
    <row r="1048" spans="1:10" ht="14.1" customHeight="1" x14ac:dyDescent="0.25">
      <c r="A1048" s="9"/>
      <c r="B1048" s="10"/>
      <c r="C1048" s="12"/>
      <c r="D1048" s="12"/>
      <c r="E1048" s="12"/>
      <c r="F1048" s="12"/>
      <c r="G1048" s="13"/>
      <c r="H1048" s="10"/>
      <c r="I1048" s="110" t="str">
        <f t="shared" si="12"/>
        <v/>
      </c>
      <c r="J1048" s="113"/>
    </row>
    <row r="1049" spans="1:10" ht="14.1" customHeight="1" x14ac:dyDescent="0.25">
      <c r="A1049" s="9"/>
      <c r="B1049" s="10"/>
      <c r="C1049" s="12"/>
      <c r="D1049" s="12"/>
      <c r="E1049" s="12"/>
      <c r="F1049" s="12"/>
      <c r="G1049" s="13"/>
      <c r="H1049" s="10"/>
      <c r="I1049" s="110" t="str">
        <f t="shared" si="12"/>
        <v/>
      </c>
      <c r="J1049" s="113"/>
    </row>
    <row r="1050" spans="1:10" ht="14.1" customHeight="1" x14ac:dyDescent="0.25">
      <c r="A1050" s="9"/>
      <c r="B1050" s="10"/>
      <c r="C1050" s="12"/>
      <c r="D1050" s="12"/>
      <c r="E1050" s="12"/>
      <c r="F1050" s="12"/>
      <c r="G1050" s="13"/>
      <c r="H1050" s="10"/>
      <c r="I1050" s="110" t="str">
        <f t="shared" si="12"/>
        <v/>
      </c>
      <c r="J1050" s="113"/>
    </row>
    <row r="1051" spans="1:10" ht="14.1" customHeight="1" x14ac:dyDescent="0.25">
      <c r="A1051" s="9"/>
      <c r="B1051" s="10"/>
      <c r="C1051" s="12"/>
      <c r="D1051" s="12"/>
      <c r="E1051" s="12"/>
      <c r="F1051" s="12"/>
      <c r="G1051" s="13"/>
      <c r="H1051" s="10"/>
      <c r="I1051" s="110" t="str">
        <f t="shared" si="12"/>
        <v/>
      </c>
      <c r="J1051" s="113"/>
    </row>
    <row r="1052" spans="1:10" ht="14.1" customHeight="1" x14ac:dyDescent="0.25">
      <c r="A1052" s="9"/>
      <c r="B1052" s="10"/>
      <c r="C1052" s="12"/>
      <c r="D1052" s="12"/>
      <c r="E1052" s="12"/>
      <c r="F1052" s="12"/>
      <c r="G1052" s="13"/>
      <c r="H1052" s="10"/>
      <c r="I1052" s="110" t="str">
        <f t="shared" si="12"/>
        <v/>
      </c>
      <c r="J1052" s="113"/>
    </row>
    <row r="1053" spans="1:10" ht="14.1" customHeight="1" x14ac:dyDescent="0.25">
      <c r="A1053" s="9"/>
      <c r="B1053" s="10"/>
      <c r="C1053" s="12"/>
      <c r="D1053" s="12"/>
      <c r="E1053" s="12"/>
      <c r="F1053" s="12"/>
      <c r="G1053" s="13"/>
      <c r="H1053" s="10"/>
      <c r="I1053" s="110" t="str">
        <f t="shared" si="12"/>
        <v/>
      </c>
      <c r="J1053" s="113"/>
    </row>
    <row r="1054" spans="1:10" ht="14.1" customHeight="1" x14ac:dyDescent="0.25">
      <c r="A1054" s="9"/>
      <c r="B1054" s="10"/>
      <c r="C1054" s="12"/>
      <c r="D1054" s="12"/>
      <c r="E1054" s="12"/>
      <c r="F1054" s="12"/>
      <c r="G1054" s="13"/>
      <c r="H1054" s="10"/>
      <c r="I1054" s="110" t="str">
        <f t="shared" si="12"/>
        <v/>
      </c>
      <c r="J1054" s="113"/>
    </row>
    <row r="1055" spans="1:10" ht="14.1" customHeight="1" x14ac:dyDescent="0.25">
      <c r="A1055" s="9"/>
      <c r="B1055" s="10"/>
      <c r="C1055" s="12"/>
      <c r="D1055" s="12"/>
      <c r="E1055" s="12"/>
      <c r="F1055" s="12"/>
      <c r="G1055" s="13"/>
      <c r="H1055" s="10"/>
      <c r="I1055" s="110" t="str">
        <f t="shared" si="12"/>
        <v/>
      </c>
      <c r="J1055" s="113"/>
    </row>
    <row r="1056" spans="1:10" ht="14.1" customHeight="1" x14ac:dyDescent="0.25">
      <c r="A1056" s="9"/>
      <c r="B1056" s="10"/>
      <c r="C1056" s="12"/>
      <c r="D1056" s="12"/>
      <c r="E1056" s="12"/>
      <c r="F1056" s="12"/>
      <c r="G1056" s="13"/>
      <c r="H1056" s="10"/>
      <c r="I1056" s="110" t="str">
        <f t="shared" si="12"/>
        <v/>
      </c>
      <c r="J1056" s="113"/>
    </row>
    <row r="1057" spans="1:10" ht="14.1" customHeight="1" x14ac:dyDescent="0.25">
      <c r="A1057" s="9"/>
      <c r="B1057" s="10"/>
      <c r="C1057" s="12"/>
      <c r="D1057" s="12"/>
      <c r="E1057" s="12"/>
      <c r="F1057" s="12"/>
      <c r="G1057" s="13"/>
      <c r="H1057" s="10"/>
      <c r="I1057" s="110" t="str">
        <f t="shared" si="12"/>
        <v/>
      </c>
      <c r="J1057" s="113"/>
    </row>
    <row r="1058" spans="1:10" ht="14.1" customHeight="1" x14ac:dyDescent="0.25">
      <c r="A1058" s="9"/>
      <c r="B1058" s="10"/>
      <c r="C1058" s="12"/>
      <c r="D1058" s="12"/>
      <c r="E1058" s="12"/>
      <c r="F1058" s="12"/>
      <c r="G1058" s="13"/>
      <c r="H1058" s="10"/>
      <c r="I1058" s="110" t="str">
        <f t="shared" si="12"/>
        <v/>
      </c>
      <c r="J1058" s="113"/>
    </row>
    <row r="1059" spans="1:10" ht="14.1" customHeight="1" x14ac:dyDescent="0.25">
      <c r="A1059" s="9"/>
      <c r="B1059" s="10"/>
      <c r="C1059" s="12"/>
      <c r="D1059" s="12"/>
      <c r="E1059" s="12"/>
      <c r="F1059" s="12"/>
      <c r="G1059" s="13"/>
      <c r="H1059" s="10"/>
      <c r="I1059" s="110" t="str">
        <f t="shared" si="12"/>
        <v/>
      </c>
      <c r="J1059" s="113"/>
    </row>
    <row r="1060" spans="1:10" ht="14.1" customHeight="1" x14ac:dyDescent="0.25">
      <c r="A1060" s="9"/>
      <c r="B1060" s="10"/>
      <c r="C1060" s="12"/>
      <c r="D1060" s="12"/>
      <c r="E1060" s="12"/>
      <c r="F1060" s="12"/>
      <c r="G1060" s="13"/>
      <c r="H1060" s="10"/>
      <c r="I1060" s="110" t="str">
        <f t="shared" si="12"/>
        <v/>
      </c>
      <c r="J1060" s="113"/>
    </row>
    <row r="1061" spans="1:10" ht="14.1" customHeight="1" x14ac:dyDescent="0.25">
      <c r="A1061" s="9"/>
      <c r="B1061" s="10"/>
      <c r="C1061" s="12"/>
      <c r="D1061" s="12"/>
      <c r="E1061" s="12"/>
      <c r="F1061" s="12"/>
      <c r="G1061" s="13"/>
      <c r="H1061" s="10"/>
      <c r="I1061" s="110" t="str">
        <f t="shared" si="12"/>
        <v/>
      </c>
      <c r="J1061" s="113"/>
    </row>
    <row r="1062" spans="1:10" ht="14.1" customHeight="1" x14ac:dyDescent="0.25">
      <c r="A1062" s="9"/>
      <c r="B1062" s="10"/>
      <c r="C1062" s="12"/>
      <c r="D1062" s="12"/>
      <c r="E1062" s="12"/>
      <c r="F1062" s="12"/>
      <c r="G1062" s="13"/>
      <c r="H1062" s="10"/>
      <c r="I1062" s="110" t="str">
        <f t="shared" ref="I1062:I1125" si="13">IF(G1062="","",I1061+G1062)</f>
        <v/>
      </c>
      <c r="J1062" s="113"/>
    </row>
    <row r="1063" spans="1:10" ht="14.1" customHeight="1" x14ac:dyDescent="0.25">
      <c r="A1063" s="9"/>
      <c r="B1063" s="10"/>
      <c r="C1063" s="12"/>
      <c r="D1063" s="12"/>
      <c r="E1063" s="12"/>
      <c r="F1063" s="12"/>
      <c r="G1063" s="13"/>
      <c r="H1063" s="10"/>
      <c r="I1063" s="110" t="str">
        <f t="shared" si="13"/>
        <v/>
      </c>
      <c r="J1063" s="113"/>
    </row>
    <row r="1064" spans="1:10" ht="14.1" customHeight="1" x14ac:dyDescent="0.25">
      <c r="A1064" s="9"/>
      <c r="B1064" s="10"/>
      <c r="C1064" s="12"/>
      <c r="D1064" s="12"/>
      <c r="E1064" s="12"/>
      <c r="F1064" s="12"/>
      <c r="G1064" s="13"/>
      <c r="H1064" s="10"/>
      <c r="I1064" s="110" t="str">
        <f t="shared" si="13"/>
        <v/>
      </c>
      <c r="J1064" s="113"/>
    </row>
    <row r="1065" spans="1:10" ht="14.1" customHeight="1" x14ac:dyDescent="0.25">
      <c r="A1065" s="9"/>
      <c r="B1065" s="10"/>
      <c r="C1065" s="12"/>
      <c r="D1065" s="12"/>
      <c r="E1065" s="12"/>
      <c r="F1065" s="12"/>
      <c r="G1065" s="13"/>
      <c r="H1065" s="10"/>
      <c r="I1065" s="110" t="str">
        <f t="shared" si="13"/>
        <v/>
      </c>
      <c r="J1065" s="113"/>
    </row>
    <row r="1066" spans="1:10" ht="14.1" customHeight="1" x14ac:dyDescent="0.25">
      <c r="A1066" s="9"/>
      <c r="B1066" s="10"/>
      <c r="C1066" s="12"/>
      <c r="D1066" s="12"/>
      <c r="E1066" s="12"/>
      <c r="F1066" s="12"/>
      <c r="G1066" s="13"/>
      <c r="H1066" s="10"/>
      <c r="I1066" s="110" t="str">
        <f t="shared" si="13"/>
        <v/>
      </c>
      <c r="J1066" s="113"/>
    </row>
    <row r="1067" spans="1:10" ht="14.1" customHeight="1" x14ac:dyDescent="0.25">
      <c r="A1067" s="9"/>
      <c r="B1067" s="10"/>
      <c r="C1067" s="12"/>
      <c r="D1067" s="12"/>
      <c r="E1067" s="12"/>
      <c r="F1067" s="12"/>
      <c r="G1067" s="13"/>
      <c r="H1067" s="10"/>
      <c r="I1067" s="110" t="str">
        <f t="shared" si="13"/>
        <v/>
      </c>
      <c r="J1067" s="113"/>
    </row>
    <row r="1068" spans="1:10" ht="14.1" customHeight="1" x14ac:dyDescent="0.25">
      <c r="A1068" s="9"/>
      <c r="B1068" s="10"/>
      <c r="C1068" s="12"/>
      <c r="D1068" s="12"/>
      <c r="E1068" s="12"/>
      <c r="F1068" s="12"/>
      <c r="G1068" s="13"/>
      <c r="H1068" s="10"/>
      <c r="I1068" s="110" t="str">
        <f t="shared" si="13"/>
        <v/>
      </c>
      <c r="J1068" s="113"/>
    </row>
    <row r="1069" spans="1:10" ht="14.1" customHeight="1" x14ac:dyDescent="0.25">
      <c r="A1069" s="9"/>
      <c r="B1069" s="10"/>
      <c r="C1069" s="12"/>
      <c r="D1069" s="12"/>
      <c r="E1069" s="12"/>
      <c r="F1069" s="12"/>
      <c r="G1069" s="13"/>
      <c r="H1069" s="10"/>
      <c r="I1069" s="110" t="str">
        <f t="shared" si="13"/>
        <v/>
      </c>
      <c r="J1069" s="113"/>
    </row>
    <row r="1070" spans="1:10" ht="14.1" customHeight="1" x14ac:dyDescent="0.25">
      <c r="A1070" s="9"/>
      <c r="B1070" s="10"/>
      <c r="C1070" s="12"/>
      <c r="D1070" s="12"/>
      <c r="E1070" s="12"/>
      <c r="F1070" s="12"/>
      <c r="G1070" s="13"/>
      <c r="H1070" s="10"/>
      <c r="I1070" s="110" t="str">
        <f t="shared" si="13"/>
        <v/>
      </c>
      <c r="J1070" s="113"/>
    </row>
    <row r="1071" spans="1:10" ht="14.1" customHeight="1" x14ac:dyDescent="0.25">
      <c r="A1071" s="9"/>
      <c r="B1071" s="10"/>
      <c r="C1071" s="12"/>
      <c r="D1071" s="12"/>
      <c r="E1071" s="12"/>
      <c r="F1071" s="12"/>
      <c r="G1071" s="13"/>
      <c r="H1071" s="10"/>
      <c r="I1071" s="110" t="str">
        <f t="shared" si="13"/>
        <v/>
      </c>
      <c r="J1071" s="113"/>
    </row>
    <row r="1072" spans="1:10" ht="14.1" customHeight="1" x14ac:dyDescent="0.25">
      <c r="A1072" s="9"/>
      <c r="B1072" s="10"/>
      <c r="C1072" s="12"/>
      <c r="D1072" s="12"/>
      <c r="E1072" s="12"/>
      <c r="F1072" s="12"/>
      <c r="G1072" s="13"/>
      <c r="H1072" s="10"/>
      <c r="I1072" s="110" t="str">
        <f t="shared" si="13"/>
        <v/>
      </c>
      <c r="J1072" s="113"/>
    </row>
    <row r="1073" spans="1:10" ht="14.1" customHeight="1" x14ac:dyDescent="0.25">
      <c r="A1073" s="9"/>
      <c r="B1073" s="10"/>
      <c r="C1073" s="12"/>
      <c r="D1073" s="12"/>
      <c r="E1073" s="12"/>
      <c r="F1073" s="12"/>
      <c r="G1073" s="13"/>
      <c r="H1073" s="10"/>
      <c r="I1073" s="110" t="str">
        <f t="shared" si="13"/>
        <v/>
      </c>
      <c r="J1073" s="113"/>
    </row>
    <row r="1074" spans="1:10" ht="14.1" customHeight="1" x14ac:dyDescent="0.25">
      <c r="A1074" s="9"/>
      <c r="B1074" s="10"/>
      <c r="C1074" s="12"/>
      <c r="D1074" s="12"/>
      <c r="E1074" s="12"/>
      <c r="F1074" s="12"/>
      <c r="G1074" s="13"/>
      <c r="H1074" s="10"/>
      <c r="I1074" s="110" t="str">
        <f t="shared" si="13"/>
        <v/>
      </c>
      <c r="J1074" s="113"/>
    </row>
    <row r="1075" spans="1:10" ht="14.1" customHeight="1" x14ac:dyDescent="0.25">
      <c r="A1075" s="9"/>
      <c r="B1075" s="10"/>
      <c r="C1075" s="12"/>
      <c r="D1075" s="12"/>
      <c r="E1075" s="12"/>
      <c r="F1075" s="12"/>
      <c r="G1075" s="13"/>
      <c r="H1075" s="10"/>
      <c r="I1075" s="110" t="str">
        <f t="shared" si="13"/>
        <v/>
      </c>
      <c r="J1075" s="113"/>
    </row>
    <row r="1076" spans="1:10" ht="14.1" customHeight="1" x14ac:dyDescent="0.25">
      <c r="A1076" s="9"/>
      <c r="B1076" s="10"/>
      <c r="C1076" s="12"/>
      <c r="D1076" s="12"/>
      <c r="E1076" s="12"/>
      <c r="F1076" s="12"/>
      <c r="G1076" s="13"/>
      <c r="H1076" s="10"/>
      <c r="I1076" s="110" t="str">
        <f t="shared" si="13"/>
        <v/>
      </c>
      <c r="J1076" s="113"/>
    </row>
    <row r="1077" spans="1:10" ht="14.1" customHeight="1" x14ac:dyDescent="0.25">
      <c r="A1077" s="9"/>
      <c r="B1077" s="10"/>
      <c r="C1077" s="12"/>
      <c r="D1077" s="12"/>
      <c r="E1077" s="12"/>
      <c r="F1077" s="12"/>
      <c r="G1077" s="13"/>
      <c r="H1077" s="10"/>
      <c r="I1077" s="110" t="str">
        <f t="shared" si="13"/>
        <v/>
      </c>
      <c r="J1077" s="113"/>
    </row>
    <row r="1078" spans="1:10" ht="14.1" customHeight="1" x14ac:dyDescent="0.25">
      <c r="A1078" s="9"/>
      <c r="B1078" s="10"/>
      <c r="C1078" s="12"/>
      <c r="D1078" s="12"/>
      <c r="E1078" s="12"/>
      <c r="F1078" s="12"/>
      <c r="G1078" s="13"/>
      <c r="H1078" s="10"/>
      <c r="I1078" s="110" t="str">
        <f t="shared" si="13"/>
        <v/>
      </c>
      <c r="J1078" s="113"/>
    </row>
    <row r="1079" spans="1:10" ht="14.1" customHeight="1" x14ac:dyDescent="0.25">
      <c r="A1079" s="9"/>
      <c r="B1079" s="10"/>
      <c r="C1079" s="12"/>
      <c r="D1079" s="12"/>
      <c r="E1079" s="12"/>
      <c r="F1079" s="12"/>
      <c r="G1079" s="13"/>
      <c r="H1079" s="10"/>
      <c r="I1079" s="110" t="str">
        <f t="shared" si="13"/>
        <v/>
      </c>
      <c r="J1079" s="113"/>
    </row>
    <row r="1080" spans="1:10" ht="14.1" customHeight="1" x14ac:dyDescent="0.25">
      <c r="A1080" s="9"/>
      <c r="B1080" s="10"/>
      <c r="C1080" s="12"/>
      <c r="D1080" s="12"/>
      <c r="E1080" s="12"/>
      <c r="F1080" s="12"/>
      <c r="G1080" s="13"/>
      <c r="H1080" s="10"/>
      <c r="I1080" s="110" t="str">
        <f t="shared" si="13"/>
        <v/>
      </c>
      <c r="J1080" s="113"/>
    </row>
    <row r="1081" spans="1:10" ht="14.1" customHeight="1" x14ac:dyDescent="0.25">
      <c r="A1081" s="9"/>
      <c r="B1081" s="10"/>
      <c r="C1081" s="12"/>
      <c r="D1081" s="12"/>
      <c r="E1081" s="12"/>
      <c r="F1081" s="12"/>
      <c r="G1081" s="13"/>
      <c r="H1081" s="10"/>
      <c r="I1081" s="110" t="str">
        <f t="shared" si="13"/>
        <v/>
      </c>
      <c r="J1081" s="113"/>
    </row>
    <row r="1082" spans="1:10" ht="14.1" customHeight="1" x14ac:dyDescent="0.25">
      <c r="A1082" s="9"/>
      <c r="B1082" s="10"/>
      <c r="C1082" s="12"/>
      <c r="D1082" s="12"/>
      <c r="E1082" s="12"/>
      <c r="F1082" s="12"/>
      <c r="G1082" s="13"/>
      <c r="H1082" s="10"/>
      <c r="I1082" s="110" t="str">
        <f t="shared" si="13"/>
        <v/>
      </c>
      <c r="J1082" s="113"/>
    </row>
    <row r="1083" spans="1:10" ht="14.1" customHeight="1" x14ac:dyDescent="0.25">
      <c r="A1083" s="9"/>
      <c r="B1083" s="10"/>
      <c r="C1083" s="12"/>
      <c r="D1083" s="12"/>
      <c r="E1083" s="12"/>
      <c r="F1083" s="12"/>
      <c r="G1083" s="13"/>
      <c r="H1083" s="10"/>
      <c r="I1083" s="110" t="str">
        <f t="shared" si="13"/>
        <v/>
      </c>
      <c r="J1083" s="113"/>
    </row>
    <row r="1084" spans="1:10" ht="14.1" customHeight="1" x14ac:dyDescent="0.25">
      <c r="A1084" s="9"/>
      <c r="B1084" s="10"/>
      <c r="C1084" s="12"/>
      <c r="D1084" s="12"/>
      <c r="E1084" s="12"/>
      <c r="F1084" s="12"/>
      <c r="G1084" s="13"/>
      <c r="H1084" s="10"/>
      <c r="I1084" s="110" t="str">
        <f t="shared" si="13"/>
        <v/>
      </c>
      <c r="J1084" s="113"/>
    </row>
    <row r="1085" spans="1:10" ht="14.1" customHeight="1" x14ac:dyDescent="0.25">
      <c r="A1085" s="9"/>
      <c r="B1085" s="10"/>
      <c r="C1085" s="12"/>
      <c r="D1085" s="12"/>
      <c r="E1085" s="12"/>
      <c r="F1085" s="12"/>
      <c r="G1085" s="13"/>
      <c r="H1085" s="10"/>
      <c r="I1085" s="110" t="str">
        <f t="shared" si="13"/>
        <v/>
      </c>
      <c r="J1085" s="113"/>
    </row>
    <row r="1086" spans="1:10" ht="14.1" customHeight="1" x14ac:dyDescent="0.25">
      <c r="A1086" s="9"/>
      <c r="B1086" s="10"/>
      <c r="C1086" s="12"/>
      <c r="D1086" s="12"/>
      <c r="E1086" s="12"/>
      <c r="F1086" s="12"/>
      <c r="G1086" s="13"/>
      <c r="H1086" s="10"/>
      <c r="I1086" s="110" t="str">
        <f t="shared" si="13"/>
        <v/>
      </c>
      <c r="J1086" s="113"/>
    </row>
    <row r="1087" spans="1:10" ht="14.1" customHeight="1" x14ac:dyDescent="0.25">
      <c r="A1087" s="9"/>
      <c r="B1087" s="10"/>
      <c r="C1087" s="12"/>
      <c r="D1087" s="12"/>
      <c r="E1087" s="12"/>
      <c r="F1087" s="12"/>
      <c r="G1087" s="13"/>
      <c r="H1087" s="10"/>
      <c r="I1087" s="110" t="str">
        <f t="shared" si="13"/>
        <v/>
      </c>
      <c r="J1087" s="113"/>
    </row>
    <row r="1088" spans="1:10" ht="14.1" customHeight="1" x14ac:dyDescent="0.25">
      <c r="A1088" s="9"/>
      <c r="B1088" s="10"/>
      <c r="C1088" s="12"/>
      <c r="D1088" s="12"/>
      <c r="E1088" s="12"/>
      <c r="F1088" s="12"/>
      <c r="G1088" s="13"/>
      <c r="H1088" s="10"/>
      <c r="I1088" s="110" t="str">
        <f t="shared" si="13"/>
        <v/>
      </c>
      <c r="J1088" s="113"/>
    </row>
    <row r="1089" spans="1:10" ht="14.1" customHeight="1" x14ac:dyDescent="0.25">
      <c r="A1089" s="9"/>
      <c r="B1089" s="10"/>
      <c r="C1089" s="12"/>
      <c r="D1089" s="12"/>
      <c r="E1089" s="12"/>
      <c r="F1089" s="12"/>
      <c r="G1089" s="13"/>
      <c r="H1089" s="10"/>
      <c r="I1089" s="110" t="str">
        <f t="shared" si="13"/>
        <v/>
      </c>
      <c r="J1089" s="113"/>
    </row>
    <row r="1090" spans="1:10" ht="14.1" customHeight="1" x14ac:dyDescent="0.25">
      <c r="A1090" s="9"/>
      <c r="B1090" s="10"/>
      <c r="C1090" s="12"/>
      <c r="D1090" s="12"/>
      <c r="E1090" s="12"/>
      <c r="F1090" s="12"/>
      <c r="G1090" s="13"/>
      <c r="H1090" s="10"/>
      <c r="I1090" s="110" t="str">
        <f t="shared" si="13"/>
        <v/>
      </c>
      <c r="J1090" s="113"/>
    </row>
    <row r="1091" spans="1:10" ht="14.1" customHeight="1" x14ac:dyDescent="0.25">
      <c r="A1091" s="9"/>
      <c r="B1091" s="10"/>
      <c r="C1091" s="12"/>
      <c r="D1091" s="12"/>
      <c r="E1091" s="12"/>
      <c r="F1091" s="12"/>
      <c r="G1091" s="13"/>
      <c r="H1091" s="10"/>
      <c r="I1091" s="110" t="str">
        <f t="shared" si="13"/>
        <v/>
      </c>
      <c r="J1091" s="113"/>
    </row>
    <row r="1092" spans="1:10" ht="14.1" customHeight="1" x14ac:dyDescent="0.25">
      <c r="A1092" s="9"/>
      <c r="B1092" s="10"/>
      <c r="C1092" s="12"/>
      <c r="D1092" s="12"/>
      <c r="E1092" s="12"/>
      <c r="F1092" s="12"/>
      <c r="G1092" s="13"/>
      <c r="H1092" s="10"/>
      <c r="I1092" s="110" t="str">
        <f t="shared" si="13"/>
        <v/>
      </c>
      <c r="J1092" s="113"/>
    </row>
    <row r="1093" spans="1:10" ht="14.1" customHeight="1" x14ac:dyDescent="0.25">
      <c r="A1093" s="9"/>
      <c r="B1093" s="10"/>
      <c r="C1093" s="12"/>
      <c r="D1093" s="12"/>
      <c r="E1093" s="12"/>
      <c r="F1093" s="12"/>
      <c r="G1093" s="13"/>
      <c r="H1093" s="10"/>
      <c r="I1093" s="110" t="str">
        <f t="shared" si="13"/>
        <v/>
      </c>
      <c r="J1093" s="113"/>
    </row>
    <row r="1094" spans="1:10" ht="14.1" customHeight="1" x14ac:dyDescent="0.25">
      <c r="A1094" s="9"/>
      <c r="B1094" s="10"/>
      <c r="C1094" s="12"/>
      <c r="D1094" s="12"/>
      <c r="E1094" s="12"/>
      <c r="F1094" s="12"/>
      <c r="G1094" s="13"/>
      <c r="H1094" s="10"/>
      <c r="I1094" s="110" t="str">
        <f t="shared" si="13"/>
        <v/>
      </c>
      <c r="J1094" s="113"/>
    </row>
    <row r="1095" spans="1:10" ht="14.1" customHeight="1" x14ac:dyDescent="0.25">
      <c r="A1095" s="9"/>
      <c r="B1095" s="10"/>
      <c r="C1095" s="12"/>
      <c r="D1095" s="12"/>
      <c r="E1095" s="12"/>
      <c r="F1095" s="12"/>
      <c r="G1095" s="13"/>
      <c r="H1095" s="10"/>
      <c r="I1095" s="110" t="str">
        <f t="shared" si="13"/>
        <v/>
      </c>
      <c r="J1095" s="113"/>
    </row>
    <row r="1096" spans="1:10" ht="14.1" customHeight="1" x14ac:dyDescent="0.25">
      <c r="A1096" s="9"/>
      <c r="B1096" s="10"/>
      <c r="C1096" s="12"/>
      <c r="D1096" s="12"/>
      <c r="E1096" s="12"/>
      <c r="F1096" s="12"/>
      <c r="G1096" s="13"/>
      <c r="H1096" s="10"/>
      <c r="I1096" s="110" t="str">
        <f t="shared" si="13"/>
        <v/>
      </c>
      <c r="J1096" s="113"/>
    </row>
    <row r="1097" spans="1:10" ht="14.1" customHeight="1" x14ac:dyDescent="0.25">
      <c r="A1097" s="9"/>
      <c r="B1097" s="10"/>
      <c r="C1097" s="12"/>
      <c r="D1097" s="12"/>
      <c r="E1097" s="12"/>
      <c r="F1097" s="12"/>
      <c r="G1097" s="13"/>
      <c r="H1097" s="10"/>
      <c r="I1097" s="110" t="str">
        <f t="shared" si="13"/>
        <v/>
      </c>
      <c r="J1097" s="113"/>
    </row>
    <row r="1098" spans="1:10" ht="14.1" customHeight="1" x14ac:dyDescent="0.25">
      <c r="A1098" s="9"/>
      <c r="B1098" s="10"/>
      <c r="C1098" s="12"/>
      <c r="D1098" s="12"/>
      <c r="E1098" s="12"/>
      <c r="F1098" s="12"/>
      <c r="G1098" s="13"/>
      <c r="H1098" s="10"/>
      <c r="I1098" s="110" t="str">
        <f t="shared" si="13"/>
        <v/>
      </c>
      <c r="J1098" s="113"/>
    </row>
    <row r="1099" spans="1:10" ht="14.1" customHeight="1" x14ac:dyDescent="0.25">
      <c r="A1099" s="9"/>
      <c r="B1099" s="10"/>
      <c r="C1099" s="12"/>
      <c r="D1099" s="12"/>
      <c r="E1099" s="12"/>
      <c r="F1099" s="12"/>
      <c r="G1099" s="13"/>
      <c r="H1099" s="10"/>
      <c r="I1099" s="110" t="str">
        <f t="shared" si="13"/>
        <v/>
      </c>
      <c r="J1099" s="113"/>
    </row>
    <row r="1100" spans="1:10" ht="14.1" customHeight="1" x14ac:dyDescent="0.25">
      <c r="A1100" s="9"/>
      <c r="B1100" s="10"/>
      <c r="C1100" s="12"/>
      <c r="D1100" s="12"/>
      <c r="E1100" s="12"/>
      <c r="F1100" s="12"/>
      <c r="G1100" s="13"/>
      <c r="H1100" s="10"/>
      <c r="I1100" s="110" t="str">
        <f t="shared" si="13"/>
        <v/>
      </c>
      <c r="J1100" s="113"/>
    </row>
    <row r="1101" spans="1:10" ht="14.1" customHeight="1" x14ac:dyDescent="0.25">
      <c r="A1101" s="9"/>
      <c r="B1101" s="10"/>
      <c r="C1101" s="12"/>
      <c r="D1101" s="12"/>
      <c r="E1101" s="12"/>
      <c r="F1101" s="12"/>
      <c r="G1101" s="13"/>
      <c r="H1101" s="10"/>
      <c r="I1101" s="110" t="str">
        <f t="shared" si="13"/>
        <v/>
      </c>
      <c r="J1101" s="113"/>
    </row>
    <row r="1102" spans="1:10" ht="14.1" customHeight="1" x14ac:dyDescent="0.25">
      <c r="A1102" s="9"/>
      <c r="B1102" s="10"/>
      <c r="C1102" s="12"/>
      <c r="D1102" s="12"/>
      <c r="E1102" s="12"/>
      <c r="F1102" s="12"/>
      <c r="G1102" s="13"/>
      <c r="H1102" s="10"/>
      <c r="I1102" s="110" t="str">
        <f t="shared" si="13"/>
        <v/>
      </c>
      <c r="J1102" s="113"/>
    </row>
    <row r="1103" spans="1:10" ht="14.1" customHeight="1" x14ac:dyDescent="0.25">
      <c r="A1103" s="9"/>
      <c r="B1103" s="10"/>
      <c r="C1103" s="12"/>
      <c r="D1103" s="12"/>
      <c r="E1103" s="12"/>
      <c r="F1103" s="12"/>
      <c r="G1103" s="13"/>
      <c r="H1103" s="10"/>
      <c r="I1103" s="110" t="str">
        <f t="shared" si="13"/>
        <v/>
      </c>
      <c r="J1103" s="113"/>
    </row>
    <row r="1104" spans="1:10" ht="14.1" customHeight="1" x14ac:dyDescent="0.25">
      <c r="A1104" s="9"/>
      <c r="B1104" s="10"/>
      <c r="C1104" s="12"/>
      <c r="D1104" s="12"/>
      <c r="E1104" s="12"/>
      <c r="F1104" s="12"/>
      <c r="G1104" s="13"/>
      <c r="H1104" s="10"/>
      <c r="I1104" s="110" t="str">
        <f t="shared" si="13"/>
        <v/>
      </c>
      <c r="J1104" s="113"/>
    </row>
    <row r="1105" spans="1:10" ht="14.1" customHeight="1" x14ac:dyDescent="0.25">
      <c r="A1105" s="9"/>
      <c r="B1105" s="10"/>
      <c r="C1105" s="12"/>
      <c r="D1105" s="12"/>
      <c r="E1105" s="12"/>
      <c r="F1105" s="12"/>
      <c r="G1105" s="13"/>
      <c r="H1105" s="10"/>
      <c r="I1105" s="110" t="str">
        <f t="shared" si="13"/>
        <v/>
      </c>
      <c r="J1105" s="113"/>
    </row>
    <row r="1106" spans="1:10" ht="14.1" customHeight="1" x14ac:dyDescent="0.25">
      <c r="A1106" s="9"/>
      <c r="B1106" s="10"/>
      <c r="C1106" s="12"/>
      <c r="D1106" s="12"/>
      <c r="E1106" s="12"/>
      <c r="F1106" s="12"/>
      <c r="G1106" s="13"/>
      <c r="H1106" s="10"/>
      <c r="I1106" s="110" t="str">
        <f t="shared" si="13"/>
        <v/>
      </c>
      <c r="J1106" s="113"/>
    </row>
    <row r="1107" spans="1:10" ht="14.1" customHeight="1" x14ac:dyDescent="0.25">
      <c r="A1107" s="9"/>
      <c r="B1107" s="10"/>
      <c r="C1107" s="12"/>
      <c r="D1107" s="12"/>
      <c r="E1107" s="12"/>
      <c r="F1107" s="12"/>
      <c r="G1107" s="13"/>
      <c r="H1107" s="10"/>
      <c r="I1107" s="110" t="str">
        <f t="shared" si="13"/>
        <v/>
      </c>
      <c r="J1107" s="113"/>
    </row>
    <row r="1108" spans="1:10" ht="14.1" customHeight="1" x14ac:dyDescent="0.25">
      <c r="A1108" s="9"/>
      <c r="B1108" s="10"/>
      <c r="C1108" s="12"/>
      <c r="D1108" s="12"/>
      <c r="E1108" s="12"/>
      <c r="F1108" s="12"/>
      <c r="G1108" s="13"/>
      <c r="H1108" s="10"/>
      <c r="I1108" s="110" t="str">
        <f t="shared" si="13"/>
        <v/>
      </c>
      <c r="J1108" s="113"/>
    </row>
    <row r="1109" spans="1:10" ht="14.1" customHeight="1" x14ac:dyDescent="0.25">
      <c r="A1109" s="9"/>
      <c r="B1109" s="10"/>
      <c r="C1109" s="12"/>
      <c r="D1109" s="12"/>
      <c r="E1109" s="12"/>
      <c r="F1109" s="12"/>
      <c r="G1109" s="13"/>
      <c r="H1109" s="10"/>
      <c r="I1109" s="110" t="str">
        <f t="shared" si="13"/>
        <v/>
      </c>
      <c r="J1109" s="113"/>
    </row>
    <row r="1110" spans="1:10" ht="14.1" customHeight="1" x14ac:dyDescent="0.25">
      <c r="A1110" s="9"/>
      <c r="B1110" s="10"/>
      <c r="C1110" s="12"/>
      <c r="D1110" s="12"/>
      <c r="E1110" s="12"/>
      <c r="F1110" s="12"/>
      <c r="G1110" s="13"/>
      <c r="H1110" s="10"/>
      <c r="I1110" s="110" t="str">
        <f t="shared" si="13"/>
        <v/>
      </c>
      <c r="J1110" s="113"/>
    </row>
    <row r="1111" spans="1:10" ht="14.1" customHeight="1" x14ac:dyDescent="0.25">
      <c r="A1111" s="9"/>
      <c r="B1111" s="10"/>
      <c r="C1111" s="12"/>
      <c r="D1111" s="12"/>
      <c r="E1111" s="12"/>
      <c r="F1111" s="12"/>
      <c r="G1111" s="13"/>
      <c r="H1111" s="10"/>
      <c r="I1111" s="110" t="str">
        <f t="shared" si="13"/>
        <v/>
      </c>
      <c r="J1111" s="113"/>
    </row>
    <row r="1112" spans="1:10" ht="14.1" customHeight="1" x14ac:dyDescent="0.25">
      <c r="A1112" s="9"/>
      <c r="B1112" s="10"/>
      <c r="C1112" s="12"/>
      <c r="D1112" s="12"/>
      <c r="E1112" s="12"/>
      <c r="F1112" s="12"/>
      <c r="G1112" s="13"/>
      <c r="H1112" s="10"/>
      <c r="I1112" s="110" t="str">
        <f t="shared" si="13"/>
        <v/>
      </c>
      <c r="J1112" s="113"/>
    </row>
    <row r="1113" spans="1:10" ht="14.1" customHeight="1" x14ac:dyDescent="0.25">
      <c r="A1113" s="9"/>
      <c r="B1113" s="10"/>
      <c r="C1113" s="12"/>
      <c r="D1113" s="12"/>
      <c r="E1113" s="12"/>
      <c r="F1113" s="12"/>
      <c r="G1113" s="13"/>
      <c r="H1113" s="10"/>
      <c r="I1113" s="110" t="str">
        <f t="shared" si="13"/>
        <v/>
      </c>
      <c r="J1113" s="113"/>
    </row>
    <row r="1114" spans="1:10" ht="14.1" customHeight="1" x14ac:dyDescent="0.25">
      <c r="A1114" s="9"/>
      <c r="B1114" s="10"/>
      <c r="C1114" s="12"/>
      <c r="D1114" s="12"/>
      <c r="E1114" s="12"/>
      <c r="F1114" s="12"/>
      <c r="G1114" s="13"/>
      <c r="H1114" s="10"/>
      <c r="I1114" s="110" t="str">
        <f t="shared" si="13"/>
        <v/>
      </c>
      <c r="J1114" s="113"/>
    </row>
    <row r="1115" spans="1:10" ht="14.1" customHeight="1" x14ac:dyDescent="0.25">
      <c r="A1115" s="9"/>
      <c r="B1115" s="10"/>
      <c r="C1115" s="12"/>
      <c r="D1115" s="12"/>
      <c r="E1115" s="12"/>
      <c r="F1115" s="12"/>
      <c r="G1115" s="13"/>
      <c r="H1115" s="10"/>
      <c r="I1115" s="110" t="str">
        <f t="shared" si="13"/>
        <v/>
      </c>
      <c r="J1115" s="113"/>
    </row>
    <row r="1116" spans="1:10" ht="14.1" customHeight="1" x14ac:dyDescent="0.25">
      <c r="A1116" s="9"/>
      <c r="B1116" s="10"/>
      <c r="C1116" s="12"/>
      <c r="D1116" s="12"/>
      <c r="E1116" s="12"/>
      <c r="F1116" s="12"/>
      <c r="G1116" s="13"/>
      <c r="H1116" s="10"/>
      <c r="I1116" s="110" t="str">
        <f t="shared" si="13"/>
        <v/>
      </c>
      <c r="J1116" s="113"/>
    </row>
    <row r="1117" spans="1:10" ht="14.1" customHeight="1" x14ac:dyDescent="0.25">
      <c r="A1117" s="9"/>
      <c r="B1117" s="10"/>
      <c r="C1117" s="12"/>
      <c r="D1117" s="12"/>
      <c r="E1117" s="12"/>
      <c r="F1117" s="12"/>
      <c r="G1117" s="13"/>
      <c r="H1117" s="10"/>
      <c r="I1117" s="110" t="str">
        <f t="shared" si="13"/>
        <v/>
      </c>
      <c r="J1117" s="113"/>
    </row>
    <row r="1118" spans="1:10" ht="14.1" customHeight="1" x14ac:dyDescent="0.25">
      <c r="A1118" s="9"/>
      <c r="B1118" s="10"/>
      <c r="C1118" s="12"/>
      <c r="D1118" s="12"/>
      <c r="E1118" s="12"/>
      <c r="F1118" s="12"/>
      <c r="G1118" s="13"/>
      <c r="H1118" s="10"/>
      <c r="I1118" s="110" t="str">
        <f t="shared" si="13"/>
        <v/>
      </c>
      <c r="J1118" s="113"/>
    </row>
    <row r="1119" spans="1:10" ht="14.1" customHeight="1" x14ac:dyDescent="0.25">
      <c r="A1119" s="9"/>
      <c r="B1119" s="10"/>
      <c r="C1119" s="12"/>
      <c r="D1119" s="12"/>
      <c r="E1119" s="12"/>
      <c r="F1119" s="12"/>
      <c r="G1119" s="13"/>
      <c r="H1119" s="10"/>
      <c r="I1119" s="110" t="str">
        <f t="shared" si="13"/>
        <v/>
      </c>
      <c r="J1119" s="113"/>
    </row>
    <row r="1120" spans="1:10" ht="14.1" customHeight="1" x14ac:dyDescent="0.25">
      <c r="A1120" s="9"/>
      <c r="B1120" s="10"/>
      <c r="C1120" s="12"/>
      <c r="D1120" s="12"/>
      <c r="E1120" s="12"/>
      <c r="F1120" s="12"/>
      <c r="G1120" s="13"/>
      <c r="H1120" s="10"/>
      <c r="I1120" s="110" t="str">
        <f t="shared" si="13"/>
        <v/>
      </c>
      <c r="J1120" s="113"/>
    </row>
    <row r="1121" spans="1:10" ht="14.1" customHeight="1" x14ac:dyDescent="0.25">
      <c r="A1121" s="9"/>
      <c r="B1121" s="10"/>
      <c r="C1121" s="12"/>
      <c r="D1121" s="12"/>
      <c r="E1121" s="12"/>
      <c r="F1121" s="12"/>
      <c r="G1121" s="13"/>
      <c r="H1121" s="10"/>
      <c r="I1121" s="110" t="str">
        <f t="shared" si="13"/>
        <v/>
      </c>
      <c r="J1121" s="113"/>
    </row>
    <row r="1122" spans="1:10" ht="14.1" customHeight="1" x14ac:dyDescent="0.25">
      <c r="A1122" s="9"/>
      <c r="B1122" s="10"/>
      <c r="C1122" s="12"/>
      <c r="D1122" s="12"/>
      <c r="E1122" s="12"/>
      <c r="F1122" s="12"/>
      <c r="G1122" s="13"/>
      <c r="H1122" s="10"/>
      <c r="I1122" s="110" t="str">
        <f t="shared" si="13"/>
        <v/>
      </c>
      <c r="J1122" s="113"/>
    </row>
    <row r="1123" spans="1:10" ht="14.1" customHeight="1" x14ac:dyDescent="0.25">
      <c r="A1123" s="9"/>
      <c r="B1123" s="10"/>
      <c r="C1123" s="12"/>
      <c r="D1123" s="12"/>
      <c r="E1123" s="12"/>
      <c r="F1123" s="12"/>
      <c r="G1123" s="13"/>
      <c r="H1123" s="10"/>
      <c r="I1123" s="110" t="str">
        <f t="shared" si="13"/>
        <v/>
      </c>
      <c r="J1123" s="113"/>
    </row>
    <row r="1124" spans="1:10" ht="14.1" customHeight="1" x14ac:dyDescent="0.25">
      <c r="A1124" s="9"/>
      <c r="B1124" s="10"/>
      <c r="C1124" s="12"/>
      <c r="D1124" s="12"/>
      <c r="E1124" s="12"/>
      <c r="F1124" s="12"/>
      <c r="G1124" s="13"/>
      <c r="H1124" s="10"/>
      <c r="I1124" s="110" t="str">
        <f t="shared" si="13"/>
        <v/>
      </c>
      <c r="J1124" s="113"/>
    </row>
    <row r="1125" spans="1:10" ht="14.1" customHeight="1" x14ac:dyDescent="0.25">
      <c r="A1125" s="9"/>
      <c r="B1125" s="10"/>
      <c r="C1125" s="12"/>
      <c r="D1125" s="12"/>
      <c r="E1125" s="12"/>
      <c r="F1125" s="12"/>
      <c r="G1125" s="13"/>
      <c r="H1125" s="10"/>
      <c r="I1125" s="110" t="str">
        <f t="shared" si="13"/>
        <v/>
      </c>
      <c r="J1125" s="113"/>
    </row>
    <row r="1126" spans="1:10" ht="14.1" customHeight="1" x14ac:dyDescent="0.25">
      <c r="A1126" s="9"/>
      <c r="B1126" s="10"/>
      <c r="C1126" s="12"/>
      <c r="D1126" s="12"/>
      <c r="E1126" s="12"/>
      <c r="F1126" s="12"/>
      <c r="G1126" s="13"/>
      <c r="H1126" s="10"/>
      <c r="I1126" s="110" t="str">
        <f t="shared" ref="I1126:I1189" si="14">IF(G1126="","",I1125+G1126)</f>
        <v/>
      </c>
      <c r="J1126" s="113"/>
    </row>
    <row r="1127" spans="1:10" ht="14.1" customHeight="1" x14ac:dyDescent="0.25">
      <c r="A1127" s="9"/>
      <c r="B1127" s="10"/>
      <c r="C1127" s="12"/>
      <c r="D1127" s="12"/>
      <c r="E1127" s="12"/>
      <c r="F1127" s="12"/>
      <c r="G1127" s="13"/>
      <c r="H1127" s="10"/>
      <c r="I1127" s="110" t="str">
        <f t="shared" si="14"/>
        <v/>
      </c>
      <c r="J1127" s="113"/>
    </row>
    <row r="1128" spans="1:10" ht="14.1" customHeight="1" x14ac:dyDescent="0.25">
      <c r="A1128" s="9"/>
      <c r="B1128" s="10"/>
      <c r="C1128" s="12"/>
      <c r="D1128" s="12"/>
      <c r="E1128" s="12"/>
      <c r="F1128" s="12"/>
      <c r="G1128" s="13"/>
      <c r="H1128" s="10"/>
      <c r="I1128" s="110" t="str">
        <f t="shared" si="14"/>
        <v/>
      </c>
      <c r="J1128" s="113"/>
    </row>
    <row r="1129" spans="1:10" ht="14.1" customHeight="1" x14ac:dyDescent="0.25">
      <c r="A1129" s="9"/>
      <c r="B1129" s="10"/>
      <c r="C1129" s="12"/>
      <c r="D1129" s="12"/>
      <c r="E1129" s="12"/>
      <c r="F1129" s="12"/>
      <c r="G1129" s="13"/>
      <c r="H1129" s="10"/>
      <c r="I1129" s="110" t="str">
        <f t="shared" si="14"/>
        <v/>
      </c>
      <c r="J1129" s="113"/>
    </row>
    <row r="1130" spans="1:10" ht="14.1" customHeight="1" x14ac:dyDescent="0.25">
      <c r="A1130" s="9"/>
      <c r="B1130" s="10"/>
      <c r="C1130" s="12"/>
      <c r="D1130" s="12"/>
      <c r="E1130" s="12"/>
      <c r="F1130" s="12"/>
      <c r="G1130" s="13"/>
      <c r="H1130" s="10"/>
      <c r="I1130" s="110" t="str">
        <f t="shared" si="14"/>
        <v/>
      </c>
      <c r="J1130" s="113"/>
    </row>
    <row r="1131" spans="1:10" ht="14.1" customHeight="1" x14ac:dyDescent="0.25">
      <c r="A1131" s="9"/>
      <c r="B1131" s="10"/>
      <c r="C1131" s="12"/>
      <c r="D1131" s="12"/>
      <c r="E1131" s="12"/>
      <c r="F1131" s="12"/>
      <c r="G1131" s="13"/>
      <c r="H1131" s="10"/>
      <c r="I1131" s="110" t="str">
        <f t="shared" si="14"/>
        <v/>
      </c>
      <c r="J1131" s="113"/>
    </row>
    <row r="1132" spans="1:10" ht="14.1" customHeight="1" x14ac:dyDescent="0.25">
      <c r="A1132" s="9"/>
      <c r="B1132" s="10"/>
      <c r="C1132" s="12"/>
      <c r="D1132" s="12"/>
      <c r="E1132" s="12"/>
      <c r="F1132" s="12"/>
      <c r="G1132" s="13"/>
      <c r="H1132" s="10"/>
      <c r="I1132" s="110" t="str">
        <f t="shared" si="14"/>
        <v/>
      </c>
      <c r="J1132" s="113"/>
    </row>
    <row r="1133" spans="1:10" ht="14.1" customHeight="1" x14ac:dyDescent="0.25">
      <c r="A1133" s="9"/>
      <c r="B1133" s="10"/>
      <c r="C1133" s="12"/>
      <c r="D1133" s="12"/>
      <c r="E1133" s="12"/>
      <c r="F1133" s="12"/>
      <c r="G1133" s="13"/>
      <c r="H1133" s="10"/>
      <c r="I1133" s="110" t="str">
        <f t="shared" si="14"/>
        <v/>
      </c>
      <c r="J1133" s="113"/>
    </row>
    <row r="1134" spans="1:10" ht="14.1" customHeight="1" x14ac:dyDescent="0.25">
      <c r="A1134" s="9"/>
      <c r="B1134" s="10"/>
      <c r="C1134" s="12"/>
      <c r="D1134" s="12"/>
      <c r="E1134" s="12"/>
      <c r="F1134" s="12"/>
      <c r="G1134" s="13"/>
      <c r="H1134" s="10"/>
      <c r="I1134" s="110" t="str">
        <f t="shared" si="14"/>
        <v/>
      </c>
      <c r="J1134" s="113"/>
    </row>
    <row r="1135" spans="1:10" ht="14.1" customHeight="1" x14ac:dyDescent="0.25">
      <c r="A1135" s="9"/>
      <c r="B1135" s="10"/>
      <c r="C1135" s="12"/>
      <c r="D1135" s="12"/>
      <c r="E1135" s="12"/>
      <c r="F1135" s="12"/>
      <c r="G1135" s="13"/>
      <c r="H1135" s="10"/>
      <c r="I1135" s="110" t="str">
        <f t="shared" si="14"/>
        <v/>
      </c>
      <c r="J1135" s="113"/>
    </row>
    <row r="1136" spans="1:10" ht="14.1" customHeight="1" x14ac:dyDescent="0.25">
      <c r="A1136" s="9"/>
      <c r="B1136" s="10"/>
      <c r="C1136" s="12"/>
      <c r="D1136" s="12"/>
      <c r="E1136" s="12"/>
      <c r="F1136" s="12"/>
      <c r="G1136" s="13"/>
      <c r="H1136" s="10"/>
      <c r="I1136" s="110" t="str">
        <f t="shared" si="14"/>
        <v/>
      </c>
      <c r="J1136" s="113"/>
    </row>
    <row r="1137" spans="1:10" ht="14.1" customHeight="1" x14ac:dyDescent="0.25">
      <c r="A1137" s="9"/>
      <c r="B1137" s="10"/>
      <c r="C1137" s="12"/>
      <c r="D1137" s="12"/>
      <c r="E1137" s="12"/>
      <c r="F1137" s="12"/>
      <c r="G1137" s="13"/>
      <c r="H1137" s="10"/>
      <c r="I1137" s="110" t="str">
        <f t="shared" si="14"/>
        <v/>
      </c>
      <c r="J1137" s="113"/>
    </row>
    <row r="1138" spans="1:10" ht="14.1" customHeight="1" x14ac:dyDescent="0.25">
      <c r="A1138" s="9"/>
      <c r="B1138" s="10"/>
      <c r="C1138" s="12"/>
      <c r="D1138" s="12"/>
      <c r="E1138" s="12"/>
      <c r="F1138" s="12"/>
      <c r="G1138" s="13"/>
      <c r="H1138" s="10"/>
      <c r="I1138" s="110" t="str">
        <f t="shared" si="14"/>
        <v/>
      </c>
      <c r="J1138" s="113"/>
    </row>
    <row r="1139" spans="1:10" ht="14.1" customHeight="1" x14ac:dyDescent="0.25">
      <c r="A1139" s="9"/>
      <c r="B1139" s="10"/>
      <c r="C1139" s="12"/>
      <c r="D1139" s="12"/>
      <c r="E1139" s="12"/>
      <c r="F1139" s="12"/>
      <c r="G1139" s="13"/>
      <c r="H1139" s="10"/>
      <c r="I1139" s="110" t="str">
        <f t="shared" si="14"/>
        <v/>
      </c>
      <c r="J1139" s="113"/>
    </row>
    <row r="1140" spans="1:10" ht="14.1" customHeight="1" x14ac:dyDescent="0.25">
      <c r="A1140" s="9"/>
      <c r="B1140" s="10"/>
      <c r="C1140" s="12"/>
      <c r="D1140" s="12"/>
      <c r="E1140" s="12"/>
      <c r="F1140" s="12"/>
      <c r="G1140" s="13"/>
      <c r="H1140" s="10"/>
      <c r="I1140" s="110" t="str">
        <f t="shared" si="14"/>
        <v/>
      </c>
      <c r="J1140" s="113"/>
    </row>
    <row r="1141" spans="1:10" ht="14.1" customHeight="1" x14ac:dyDescent="0.25">
      <c r="A1141" s="9"/>
      <c r="B1141" s="10"/>
      <c r="C1141" s="12"/>
      <c r="D1141" s="12"/>
      <c r="E1141" s="12"/>
      <c r="F1141" s="12"/>
      <c r="G1141" s="13"/>
      <c r="H1141" s="10"/>
      <c r="I1141" s="110" t="str">
        <f t="shared" si="14"/>
        <v/>
      </c>
      <c r="J1141" s="113"/>
    </row>
    <row r="1142" spans="1:10" ht="14.1" customHeight="1" x14ac:dyDescent="0.25">
      <c r="A1142" s="9"/>
      <c r="B1142" s="10"/>
      <c r="C1142" s="12"/>
      <c r="D1142" s="12"/>
      <c r="E1142" s="12"/>
      <c r="F1142" s="12"/>
      <c r="G1142" s="13"/>
      <c r="H1142" s="10"/>
      <c r="I1142" s="110" t="str">
        <f t="shared" si="14"/>
        <v/>
      </c>
      <c r="J1142" s="113"/>
    </row>
    <row r="1143" spans="1:10" ht="14.1" customHeight="1" x14ac:dyDescent="0.25">
      <c r="A1143" s="9"/>
      <c r="B1143" s="10"/>
      <c r="C1143" s="12"/>
      <c r="D1143" s="12"/>
      <c r="E1143" s="12"/>
      <c r="F1143" s="12"/>
      <c r="G1143" s="13"/>
      <c r="H1143" s="10"/>
      <c r="I1143" s="110" t="str">
        <f t="shared" si="14"/>
        <v/>
      </c>
      <c r="J1143" s="113"/>
    </row>
    <row r="1144" spans="1:10" ht="14.1" customHeight="1" x14ac:dyDescent="0.25">
      <c r="A1144" s="9"/>
      <c r="B1144" s="10"/>
      <c r="C1144" s="12"/>
      <c r="D1144" s="12"/>
      <c r="E1144" s="12"/>
      <c r="F1144" s="12"/>
      <c r="G1144" s="13"/>
      <c r="H1144" s="10"/>
      <c r="I1144" s="110" t="str">
        <f t="shared" si="14"/>
        <v/>
      </c>
      <c r="J1144" s="113"/>
    </row>
    <row r="1145" spans="1:10" ht="14.1" customHeight="1" x14ac:dyDescent="0.25">
      <c r="A1145" s="9"/>
      <c r="B1145" s="10"/>
      <c r="C1145" s="12"/>
      <c r="D1145" s="12"/>
      <c r="E1145" s="12"/>
      <c r="F1145" s="12"/>
      <c r="G1145" s="13"/>
      <c r="H1145" s="10"/>
      <c r="I1145" s="110" t="str">
        <f t="shared" si="14"/>
        <v/>
      </c>
      <c r="J1145" s="113"/>
    </row>
    <row r="1146" spans="1:10" ht="14.1" customHeight="1" x14ac:dyDescent="0.25">
      <c r="A1146" s="9"/>
      <c r="B1146" s="10"/>
      <c r="C1146" s="12"/>
      <c r="D1146" s="12"/>
      <c r="E1146" s="12"/>
      <c r="F1146" s="12"/>
      <c r="G1146" s="13"/>
      <c r="H1146" s="10"/>
      <c r="I1146" s="110" t="str">
        <f t="shared" si="14"/>
        <v/>
      </c>
      <c r="J1146" s="113"/>
    </row>
    <row r="1147" spans="1:10" ht="14.1" customHeight="1" x14ac:dyDescent="0.25">
      <c r="A1147" s="9"/>
      <c r="B1147" s="10"/>
      <c r="C1147" s="12"/>
      <c r="D1147" s="12"/>
      <c r="E1147" s="12"/>
      <c r="F1147" s="12"/>
      <c r="G1147" s="13"/>
      <c r="H1147" s="10"/>
      <c r="I1147" s="110" t="str">
        <f t="shared" si="14"/>
        <v/>
      </c>
      <c r="J1147" s="113"/>
    </row>
    <row r="1148" spans="1:10" ht="14.1" customHeight="1" x14ac:dyDescent="0.25">
      <c r="A1148" s="9"/>
      <c r="B1148" s="10"/>
      <c r="C1148" s="12"/>
      <c r="D1148" s="12"/>
      <c r="E1148" s="12"/>
      <c r="F1148" s="12"/>
      <c r="G1148" s="13"/>
      <c r="H1148" s="10"/>
      <c r="I1148" s="110" t="str">
        <f t="shared" si="14"/>
        <v/>
      </c>
      <c r="J1148" s="113"/>
    </row>
    <row r="1149" spans="1:10" ht="14.1" customHeight="1" x14ac:dyDescent="0.25">
      <c r="A1149" s="9"/>
      <c r="B1149" s="10"/>
      <c r="C1149" s="12"/>
      <c r="D1149" s="12"/>
      <c r="E1149" s="12"/>
      <c r="F1149" s="12"/>
      <c r="G1149" s="13"/>
      <c r="H1149" s="10"/>
      <c r="I1149" s="110" t="str">
        <f t="shared" si="14"/>
        <v/>
      </c>
      <c r="J1149" s="113"/>
    </row>
    <row r="1150" spans="1:10" ht="14.1" customHeight="1" x14ac:dyDescent="0.25">
      <c r="A1150" s="9"/>
      <c r="B1150" s="10"/>
      <c r="C1150" s="12"/>
      <c r="D1150" s="12"/>
      <c r="E1150" s="12"/>
      <c r="F1150" s="12"/>
      <c r="G1150" s="13"/>
      <c r="H1150" s="10"/>
      <c r="I1150" s="110" t="str">
        <f t="shared" si="14"/>
        <v/>
      </c>
      <c r="J1150" s="113"/>
    </row>
    <row r="1151" spans="1:10" ht="14.1" customHeight="1" x14ac:dyDescent="0.25">
      <c r="A1151" s="9"/>
      <c r="B1151" s="10"/>
      <c r="C1151" s="12"/>
      <c r="D1151" s="12"/>
      <c r="E1151" s="12"/>
      <c r="F1151" s="12"/>
      <c r="G1151" s="13"/>
      <c r="H1151" s="10"/>
      <c r="I1151" s="110" t="str">
        <f t="shared" si="14"/>
        <v/>
      </c>
      <c r="J1151" s="113"/>
    </row>
    <row r="1152" spans="1:10" ht="14.1" customHeight="1" x14ac:dyDescent="0.25">
      <c r="A1152" s="9"/>
      <c r="B1152" s="10"/>
      <c r="C1152" s="12"/>
      <c r="D1152" s="12"/>
      <c r="E1152" s="12"/>
      <c r="F1152" s="12"/>
      <c r="G1152" s="13"/>
      <c r="H1152" s="10"/>
      <c r="I1152" s="110" t="str">
        <f t="shared" si="14"/>
        <v/>
      </c>
      <c r="J1152" s="113"/>
    </row>
    <row r="1153" spans="1:10" ht="14.1" customHeight="1" x14ac:dyDescent="0.25">
      <c r="A1153" s="9"/>
      <c r="B1153" s="10"/>
      <c r="C1153" s="12"/>
      <c r="D1153" s="12"/>
      <c r="E1153" s="12"/>
      <c r="F1153" s="12"/>
      <c r="G1153" s="13"/>
      <c r="H1153" s="10"/>
      <c r="I1153" s="110" t="str">
        <f t="shared" si="14"/>
        <v/>
      </c>
      <c r="J1153" s="113"/>
    </row>
    <row r="1154" spans="1:10" ht="14.1" customHeight="1" x14ac:dyDescent="0.25">
      <c r="A1154" s="9"/>
      <c r="B1154" s="10"/>
      <c r="C1154" s="12"/>
      <c r="D1154" s="12"/>
      <c r="E1154" s="12"/>
      <c r="F1154" s="12"/>
      <c r="G1154" s="13"/>
      <c r="H1154" s="10"/>
      <c r="I1154" s="110" t="str">
        <f t="shared" si="14"/>
        <v/>
      </c>
      <c r="J1154" s="113"/>
    </row>
    <row r="1155" spans="1:10" ht="14.1" customHeight="1" x14ac:dyDescent="0.25">
      <c r="A1155" s="9"/>
      <c r="B1155" s="10"/>
      <c r="C1155" s="12"/>
      <c r="D1155" s="12"/>
      <c r="E1155" s="12"/>
      <c r="F1155" s="12"/>
      <c r="G1155" s="13"/>
      <c r="H1155" s="10"/>
      <c r="I1155" s="110" t="str">
        <f t="shared" si="14"/>
        <v/>
      </c>
      <c r="J1155" s="113"/>
    </row>
    <row r="1156" spans="1:10" ht="14.1" customHeight="1" x14ac:dyDescent="0.25">
      <c r="A1156" s="9"/>
      <c r="B1156" s="10"/>
      <c r="C1156" s="12"/>
      <c r="D1156" s="12"/>
      <c r="E1156" s="12"/>
      <c r="F1156" s="12"/>
      <c r="G1156" s="13"/>
      <c r="H1156" s="10"/>
      <c r="I1156" s="110" t="str">
        <f t="shared" si="14"/>
        <v/>
      </c>
      <c r="J1156" s="113"/>
    </row>
    <row r="1157" spans="1:10" ht="14.1" customHeight="1" x14ac:dyDescent="0.25">
      <c r="A1157" s="9"/>
      <c r="B1157" s="10"/>
      <c r="C1157" s="12"/>
      <c r="D1157" s="12"/>
      <c r="E1157" s="12"/>
      <c r="F1157" s="12"/>
      <c r="G1157" s="13"/>
      <c r="H1157" s="10"/>
      <c r="I1157" s="110" t="str">
        <f t="shared" si="14"/>
        <v/>
      </c>
      <c r="J1157" s="113"/>
    </row>
    <row r="1158" spans="1:10" ht="14.1" customHeight="1" x14ac:dyDescent="0.25">
      <c r="A1158" s="9"/>
      <c r="B1158" s="10"/>
      <c r="C1158" s="12"/>
      <c r="D1158" s="12"/>
      <c r="E1158" s="12"/>
      <c r="F1158" s="12"/>
      <c r="G1158" s="13"/>
      <c r="H1158" s="10"/>
      <c r="I1158" s="110" t="str">
        <f t="shared" si="14"/>
        <v/>
      </c>
      <c r="J1158" s="113"/>
    </row>
    <row r="1159" spans="1:10" ht="14.1" customHeight="1" x14ac:dyDescent="0.25">
      <c r="A1159" s="9"/>
      <c r="B1159" s="10"/>
      <c r="C1159" s="12"/>
      <c r="D1159" s="12"/>
      <c r="E1159" s="12"/>
      <c r="F1159" s="12"/>
      <c r="G1159" s="13"/>
      <c r="H1159" s="10"/>
      <c r="I1159" s="110" t="str">
        <f t="shared" si="14"/>
        <v/>
      </c>
      <c r="J1159" s="113"/>
    </row>
    <row r="1160" spans="1:10" ht="14.1" customHeight="1" x14ac:dyDescent="0.25">
      <c r="A1160" s="9"/>
      <c r="B1160" s="10"/>
      <c r="C1160" s="12"/>
      <c r="D1160" s="12"/>
      <c r="E1160" s="12"/>
      <c r="F1160" s="12"/>
      <c r="G1160" s="13"/>
      <c r="H1160" s="10"/>
      <c r="I1160" s="110" t="str">
        <f t="shared" si="14"/>
        <v/>
      </c>
      <c r="J1160" s="113"/>
    </row>
    <row r="1161" spans="1:10" ht="14.1" customHeight="1" x14ac:dyDescent="0.25">
      <c r="A1161" s="9"/>
      <c r="B1161" s="10"/>
      <c r="C1161" s="12"/>
      <c r="D1161" s="12"/>
      <c r="E1161" s="12"/>
      <c r="F1161" s="12"/>
      <c r="G1161" s="13"/>
      <c r="H1161" s="10"/>
      <c r="I1161" s="110" t="str">
        <f t="shared" si="14"/>
        <v/>
      </c>
      <c r="J1161" s="113"/>
    </row>
    <row r="1162" spans="1:10" ht="14.1" customHeight="1" x14ac:dyDescent="0.25">
      <c r="A1162" s="9"/>
      <c r="B1162" s="10"/>
      <c r="C1162" s="12"/>
      <c r="D1162" s="12"/>
      <c r="E1162" s="12"/>
      <c r="F1162" s="12"/>
      <c r="G1162" s="13"/>
      <c r="H1162" s="10"/>
      <c r="I1162" s="110" t="str">
        <f t="shared" si="14"/>
        <v/>
      </c>
      <c r="J1162" s="113"/>
    </row>
    <row r="1163" spans="1:10" ht="14.1" customHeight="1" x14ac:dyDescent="0.25">
      <c r="A1163" s="9"/>
      <c r="B1163" s="10"/>
      <c r="C1163" s="12"/>
      <c r="D1163" s="12"/>
      <c r="E1163" s="12"/>
      <c r="F1163" s="12"/>
      <c r="G1163" s="13"/>
      <c r="H1163" s="10"/>
      <c r="I1163" s="110" t="str">
        <f t="shared" si="14"/>
        <v/>
      </c>
      <c r="J1163" s="113"/>
    </row>
    <row r="1164" spans="1:10" ht="14.1" customHeight="1" x14ac:dyDescent="0.25">
      <c r="A1164" s="9"/>
      <c r="B1164" s="10"/>
      <c r="C1164" s="12"/>
      <c r="D1164" s="12"/>
      <c r="E1164" s="12"/>
      <c r="F1164" s="12"/>
      <c r="G1164" s="13"/>
      <c r="H1164" s="10"/>
      <c r="I1164" s="110" t="str">
        <f t="shared" si="14"/>
        <v/>
      </c>
      <c r="J1164" s="113"/>
    </row>
    <row r="1165" spans="1:10" ht="14.1" customHeight="1" x14ac:dyDescent="0.25">
      <c r="A1165" s="9"/>
      <c r="B1165" s="10"/>
      <c r="C1165" s="12"/>
      <c r="D1165" s="12"/>
      <c r="E1165" s="12"/>
      <c r="F1165" s="12"/>
      <c r="G1165" s="13"/>
      <c r="H1165" s="10"/>
      <c r="I1165" s="110" t="str">
        <f t="shared" si="14"/>
        <v/>
      </c>
      <c r="J1165" s="113"/>
    </row>
    <row r="1166" spans="1:10" ht="14.1" customHeight="1" x14ac:dyDescent="0.25">
      <c r="A1166" s="9"/>
      <c r="B1166" s="10"/>
      <c r="C1166" s="12"/>
      <c r="D1166" s="12"/>
      <c r="E1166" s="12"/>
      <c r="F1166" s="12"/>
      <c r="G1166" s="13"/>
      <c r="H1166" s="10"/>
      <c r="I1166" s="110" t="str">
        <f t="shared" si="14"/>
        <v/>
      </c>
      <c r="J1166" s="113"/>
    </row>
    <row r="1167" spans="1:10" ht="14.1" customHeight="1" x14ac:dyDescent="0.25">
      <c r="A1167" s="9"/>
      <c r="B1167" s="10"/>
      <c r="C1167" s="12"/>
      <c r="D1167" s="12"/>
      <c r="E1167" s="12"/>
      <c r="F1167" s="12"/>
      <c r="G1167" s="13"/>
      <c r="H1167" s="10"/>
      <c r="I1167" s="110" t="str">
        <f t="shared" si="14"/>
        <v/>
      </c>
      <c r="J1167" s="113"/>
    </row>
    <row r="1168" spans="1:10" ht="14.1" customHeight="1" x14ac:dyDescent="0.25">
      <c r="A1168" s="9"/>
      <c r="B1168" s="10"/>
      <c r="C1168" s="12"/>
      <c r="D1168" s="12"/>
      <c r="E1168" s="12"/>
      <c r="F1168" s="12"/>
      <c r="G1168" s="13"/>
      <c r="H1168" s="10"/>
      <c r="I1168" s="110" t="str">
        <f t="shared" si="14"/>
        <v/>
      </c>
      <c r="J1168" s="113"/>
    </row>
    <row r="1169" spans="1:10" ht="14.1" customHeight="1" x14ac:dyDescent="0.25">
      <c r="A1169" s="9"/>
      <c r="B1169" s="10"/>
      <c r="C1169" s="12"/>
      <c r="D1169" s="12"/>
      <c r="E1169" s="12"/>
      <c r="F1169" s="12"/>
      <c r="G1169" s="13"/>
      <c r="H1169" s="10"/>
      <c r="I1169" s="110" t="str">
        <f t="shared" si="14"/>
        <v/>
      </c>
      <c r="J1169" s="113"/>
    </row>
    <row r="1170" spans="1:10" ht="14.1" customHeight="1" x14ac:dyDescent="0.25">
      <c r="A1170" s="9"/>
      <c r="B1170" s="10"/>
      <c r="C1170" s="12"/>
      <c r="D1170" s="12"/>
      <c r="E1170" s="12"/>
      <c r="F1170" s="12"/>
      <c r="G1170" s="13"/>
      <c r="H1170" s="10"/>
      <c r="I1170" s="110" t="str">
        <f t="shared" si="14"/>
        <v/>
      </c>
      <c r="J1170" s="113"/>
    </row>
    <row r="1171" spans="1:10" ht="14.1" customHeight="1" x14ac:dyDescent="0.25">
      <c r="A1171" s="9"/>
      <c r="B1171" s="10"/>
      <c r="C1171" s="12"/>
      <c r="D1171" s="12"/>
      <c r="E1171" s="12"/>
      <c r="F1171" s="12"/>
      <c r="G1171" s="13"/>
      <c r="H1171" s="10"/>
      <c r="I1171" s="110" t="str">
        <f t="shared" si="14"/>
        <v/>
      </c>
      <c r="J1171" s="113"/>
    </row>
    <row r="1172" spans="1:10" ht="14.1" customHeight="1" x14ac:dyDescent="0.25">
      <c r="A1172" s="9"/>
      <c r="B1172" s="10"/>
      <c r="C1172" s="12"/>
      <c r="D1172" s="12"/>
      <c r="E1172" s="12"/>
      <c r="F1172" s="12"/>
      <c r="G1172" s="13"/>
      <c r="H1172" s="10"/>
      <c r="I1172" s="110" t="str">
        <f t="shared" si="14"/>
        <v/>
      </c>
      <c r="J1172" s="113"/>
    </row>
    <row r="1173" spans="1:10" ht="14.1" customHeight="1" x14ac:dyDescent="0.25">
      <c r="A1173" s="9"/>
      <c r="B1173" s="10"/>
      <c r="C1173" s="12"/>
      <c r="D1173" s="12"/>
      <c r="E1173" s="12"/>
      <c r="F1173" s="12"/>
      <c r="G1173" s="13"/>
      <c r="H1173" s="10"/>
      <c r="I1173" s="110" t="str">
        <f t="shared" si="14"/>
        <v/>
      </c>
      <c r="J1173" s="113"/>
    </row>
    <row r="1174" spans="1:10" ht="14.1" customHeight="1" x14ac:dyDescent="0.25">
      <c r="A1174" s="9"/>
      <c r="B1174" s="10"/>
      <c r="C1174" s="12"/>
      <c r="D1174" s="12"/>
      <c r="E1174" s="12"/>
      <c r="F1174" s="12"/>
      <c r="G1174" s="13"/>
      <c r="H1174" s="10"/>
      <c r="I1174" s="110" t="str">
        <f t="shared" si="14"/>
        <v/>
      </c>
      <c r="J1174" s="113"/>
    </row>
    <row r="1175" spans="1:10" ht="14.1" customHeight="1" x14ac:dyDescent="0.25">
      <c r="A1175" s="9"/>
      <c r="B1175" s="10"/>
      <c r="C1175" s="12"/>
      <c r="D1175" s="12"/>
      <c r="E1175" s="12"/>
      <c r="F1175" s="12"/>
      <c r="G1175" s="13"/>
      <c r="H1175" s="10"/>
      <c r="I1175" s="110" t="str">
        <f t="shared" si="14"/>
        <v/>
      </c>
      <c r="J1175" s="113"/>
    </row>
    <row r="1176" spans="1:10" ht="14.1" customHeight="1" x14ac:dyDescent="0.25">
      <c r="A1176" s="9"/>
      <c r="B1176" s="10"/>
      <c r="C1176" s="12"/>
      <c r="D1176" s="12"/>
      <c r="E1176" s="12"/>
      <c r="F1176" s="12"/>
      <c r="G1176" s="13"/>
      <c r="H1176" s="10"/>
      <c r="I1176" s="110" t="str">
        <f t="shared" si="14"/>
        <v/>
      </c>
      <c r="J1176" s="113"/>
    </row>
    <row r="1177" spans="1:10" ht="14.1" customHeight="1" x14ac:dyDescent="0.25">
      <c r="A1177" s="9"/>
      <c r="B1177" s="10"/>
      <c r="C1177" s="12"/>
      <c r="D1177" s="12"/>
      <c r="E1177" s="12"/>
      <c r="F1177" s="12"/>
      <c r="G1177" s="13"/>
      <c r="H1177" s="10"/>
      <c r="I1177" s="110" t="str">
        <f t="shared" si="14"/>
        <v/>
      </c>
      <c r="J1177" s="113"/>
    </row>
    <row r="1178" spans="1:10" ht="14.1" customHeight="1" x14ac:dyDescent="0.25">
      <c r="A1178" s="9"/>
      <c r="B1178" s="10"/>
      <c r="C1178" s="12"/>
      <c r="D1178" s="12"/>
      <c r="E1178" s="12"/>
      <c r="F1178" s="12"/>
      <c r="G1178" s="13"/>
      <c r="H1178" s="10"/>
      <c r="I1178" s="110" t="str">
        <f t="shared" si="14"/>
        <v/>
      </c>
      <c r="J1178" s="113"/>
    </row>
    <row r="1179" spans="1:10" ht="14.1" customHeight="1" x14ac:dyDescent="0.25">
      <c r="A1179" s="9"/>
      <c r="B1179" s="10"/>
      <c r="C1179" s="12"/>
      <c r="D1179" s="12"/>
      <c r="E1179" s="12"/>
      <c r="F1179" s="12"/>
      <c r="G1179" s="13"/>
      <c r="H1179" s="10"/>
      <c r="I1179" s="110" t="str">
        <f t="shared" si="14"/>
        <v/>
      </c>
      <c r="J1179" s="113"/>
    </row>
    <row r="1180" spans="1:10" ht="14.1" customHeight="1" x14ac:dyDescent="0.25">
      <c r="A1180" s="9"/>
      <c r="B1180" s="10"/>
      <c r="C1180" s="12"/>
      <c r="D1180" s="12"/>
      <c r="E1180" s="12"/>
      <c r="F1180" s="12"/>
      <c r="G1180" s="13"/>
      <c r="H1180" s="10"/>
      <c r="I1180" s="110" t="str">
        <f t="shared" si="14"/>
        <v/>
      </c>
      <c r="J1180" s="113"/>
    </row>
    <row r="1181" spans="1:10" ht="14.1" customHeight="1" x14ac:dyDescent="0.25">
      <c r="A1181" s="9"/>
      <c r="B1181" s="10"/>
      <c r="C1181" s="12"/>
      <c r="D1181" s="12"/>
      <c r="E1181" s="12"/>
      <c r="F1181" s="12"/>
      <c r="G1181" s="13"/>
      <c r="H1181" s="10"/>
      <c r="I1181" s="110" t="str">
        <f t="shared" si="14"/>
        <v/>
      </c>
      <c r="J1181" s="113"/>
    </row>
    <row r="1182" spans="1:10" ht="14.1" customHeight="1" x14ac:dyDescent="0.25">
      <c r="A1182" s="9"/>
      <c r="B1182" s="10"/>
      <c r="C1182" s="12"/>
      <c r="D1182" s="12"/>
      <c r="E1182" s="12"/>
      <c r="F1182" s="12"/>
      <c r="G1182" s="13"/>
      <c r="H1182" s="10"/>
      <c r="I1182" s="110" t="str">
        <f t="shared" si="14"/>
        <v/>
      </c>
      <c r="J1182" s="113"/>
    </row>
    <row r="1183" spans="1:10" ht="14.1" customHeight="1" x14ac:dyDescent="0.25">
      <c r="A1183" s="9"/>
      <c r="B1183" s="10"/>
      <c r="C1183" s="12"/>
      <c r="D1183" s="12"/>
      <c r="E1183" s="12"/>
      <c r="F1183" s="12"/>
      <c r="G1183" s="13"/>
      <c r="H1183" s="10"/>
      <c r="I1183" s="110" t="str">
        <f t="shared" si="14"/>
        <v/>
      </c>
      <c r="J1183" s="113"/>
    </row>
    <row r="1184" spans="1:10" ht="14.1" customHeight="1" x14ac:dyDescent="0.25">
      <c r="A1184" s="9"/>
      <c r="B1184" s="10"/>
      <c r="C1184" s="12"/>
      <c r="D1184" s="12"/>
      <c r="E1184" s="12"/>
      <c r="F1184" s="12"/>
      <c r="G1184" s="13"/>
      <c r="H1184" s="10"/>
      <c r="I1184" s="110" t="str">
        <f t="shared" si="14"/>
        <v/>
      </c>
      <c r="J1184" s="113"/>
    </row>
    <row r="1185" spans="1:10" ht="14.1" customHeight="1" x14ac:dyDescent="0.25">
      <c r="A1185" s="9"/>
      <c r="B1185" s="10"/>
      <c r="C1185" s="12"/>
      <c r="D1185" s="12"/>
      <c r="E1185" s="12"/>
      <c r="F1185" s="12"/>
      <c r="G1185" s="13"/>
      <c r="H1185" s="10"/>
      <c r="I1185" s="110" t="str">
        <f t="shared" si="14"/>
        <v/>
      </c>
      <c r="J1185" s="113"/>
    </row>
    <row r="1186" spans="1:10" ht="14.1" customHeight="1" x14ac:dyDescent="0.25">
      <c r="A1186" s="9"/>
      <c r="B1186" s="10"/>
      <c r="C1186" s="12"/>
      <c r="D1186" s="12"/>
      <c r="E1186" s="12"/>
      <c r="F1186" s="12"/>
      <c r="G1186" s="13"/>
      <c r="H1186" s="10"/>
      <c r="I1186" s="110" t="str">
        <f t="shared" si="14"/>
        <v/>
      </c>
      <c r="J1186" s="113"/>
    </row>
    <row r="1187" spans="1:10" ht="14.1" customHeight="1" x14ac:dyDescent="0.25">
      <c r="A1187" s="9"/>
      <c r="B1187" s="10"/>
      <c r="C1187" s="12"/>
      <c r="D1187" s="12"/>
      <c r="E1187" s="12"/>
      <c r="F1187" s="12"/>
      <c r="G1187" s="13"/>
      <c r="H1187" s="10"/>
      <c r="I1187" s="110" t="str">
        <f t="shared" si="14"/>
        <v/>
      </c>
      <c r="J1187" s="113"/>
    </row>
    <row r="1188" spans="1:10" ht="14.1" customHeight="1" x14ac:dyDescent="0.25">
      <c r="A1188" s="9"/>
      <c r="B1188" s="10"/>
      <c r="C1188" s="12"/>
      <c r="D1188" s="12"/>
      <c r="E1188" s="12"/>
      <c r="F1188" s="12"/>
      <c r="G1188" s="13"/>
      <c r="H1188" s="10"/>
      <c r="I1188" s="110" t="str">
        <f t="shared" si="14"/>
        <v/>
      </c>
      <c r="J1188" s="113"/>
    </row>
    <row r="1189" spans="1:10" ht="14.1" customHeight="1" x14ac:dyDescent="0.25">
      <c r="A1189" s="9"/>
      <c r="B1189" s="10"/>
      <c r="C1189" s="12"/>
      <c r="D1189" s="12"/>
      <c r="E1189" s="12"/>
      <c r="F1189" s="12"/>
      <c r="G1189" s="13"/>
      <c r="H1189" s="10"/>
      <c r="I1189" s="110" t="str">
        <f t="shared" si="14"/>
        <v/>
      </c>
      <c r="J1189" s="113"/>
    </row>
    <row r="1190" spans="1:10" ht="14.1" customHeight="1" x14ac:dyDescent="0.25">
      <c r="A1190" s="9"/>
      <c r="B1190" s="10"/>
      <c r="C1190" s="12"/>
      <c r="D1190" s="12"/>
      <c r="E1190" s="12"/>
      <c r="F1190" s="12"/>
      <c r="G1190" s="13"/>
      <c r="H1190" s="10"/>
      <c r="I1190" s="110" t="str">
        <f t="shared" ref="I1190:I1253" si="15">IF(G1190="","",I1189+G1190)</f>
        <v/>
      </c>
      <c r="J1190" s="113"/>
    </row>
    <row r="1191" spans="1:10" ht="14.1" customHeight="1" x14ac:dyDescent="0.25">
      <c r="A1191" s="9"/>
      <c r="B1191" s="10"/>
      <c r="C1191" s="12"/>
      <c r="D1191" s="12"/>
      <c r="E1191" s="12"/>
      <c r="F1191" s="12"/>
      <c r="G1191" s="13"/>
      <c r="H1191" s="10"/>
      <c r="I1191" s="110" t="str">
        <f t="shared" si="15"/>
        <v/>
      </c>
      <c r="J1191" s="113"/>
    </row>
    <row r="1192" spans="1:10" ht="14.1" customHeight="1" x14ac:dyDescent="0.25">
      <c r="A1192" s="9"/>
      <c r="B1192" s="10"/>
      <c r="C1192" s="12"/>
      <c r="D1192" s="12"/>
      <c r="E1192" s="12"/>
      <c r="F1192" s="12"/>
      <c r="G1192" s="13"/>
      <c r="H1192" s="10"/>
      <c r="I1192" s="110" t="str">
        <f t="shared" si="15"/>
        <v/>
      </c>
      <c r="J1192" s="113"/>
    </row>
    <row r="1193" spans="1:10" ht="14.1" customHeight="1" x14ac:dyDescent="0.25">
      <c r="A1193" s="9"/>
      <c r="B1193" s="10"/>
      <c r="C1193" s="12"/>
      <c r="D1193" s="12"/>
      <c r="E1193" s="12"/>
      <c r="F1193" s="12"/>
      <c r="G1193" s="13"/>
      <c r="H1193" s="10"/>
      <c r="I1193" s="110" t="str">
        <f t="shared" si="15"/>
        <v/>
      </c>
      <c r="J1193" s="113"/>
    </row>
    <row r="1194" spans="1:10" ht="14.1" customHeight="1" x14ac:dyDescent="0.25">
      <c r="A1194" s="9"/>
      <c r="B1194" s="10"/>
      <c r="C1194" s="12"/>
      <c r="D1194" s="12"/>
      <c r="E1194" s="12"/>
      <c r="F1194" s="12"/>
      <c r="G1194" s="13"/>
      <c r="H1194" s="10"/>
      <c r="I1194" s="110" t="str">
        <f t="shared" si="15"/>
        <v/>
      </c>
      <c r="J1194" s="113"/>
    </row>
    <row r="1195" spans="1:10" ht="14.1" customHeight="1" x14ac:dyDescent="0.25">
      <c r="A1195" s="9"/>
      <c r="B1195" s="10"/>
      <c r="C1195" s="12"/>
      <c r="D1195" s="12"/>
      <c r="E1195" s="12"/>
      <c r="F1195" s="12"/>
      <c r="G1195" s="13"/>
      <c r="H1195" s="10"/>
      <c r="I1195" s="110" t="str">
        <f t="shared" si="15"/>
        <v/>
      </c>
      <c r="J1195" s="113"/>
    </row>
    <row r="1196" spans="1:10" ht="14.1" customHeight="1" x14ac:dyDescent="0.25">
      <c r="A1196" s="9"/>
      <c r="B1196" s="10"/>
      <c r="C1196" s="12"/>
      <c r="D1196" s="12"/>
      <c r="E1196" s="12"/>
      <c r="F1196" s="12"/>
      <c r="G1196" s="13"/>
      <c r="H1196" s="10"/>
      <c r="I1196" s="110" t="str">
        <f t="shared" si="15"/>
        <v/>
      </c>
      <c r="J1196" s="113"/>
    </row>
    <row r="1197" spans="1:10" ht="14.1" customHeight="1" x14ac:dyDescent="0.25">
      <c r="A1197" s="9"/>
      <c r="B1197" s="10"/>
      <c r="C1197" s="12"/>
      <c r="D1197" s="12"/>
      <c r="E1197" s="12"/>
      <c r="F1197" s="12"/>
      <c r="G1197" s="13"/>
      <c r="H1197" s="10"/>
      <c r="I1197" s="110" t="str">
        <f t="shared" si="15"/>
        <v/>
      </c>
      <c r="J1197" s="113"/>
    </row>
    <row r="1198" spans="1:10" ht="14.1" customHeight="1" x14ac:dyDescent="0.25">
      <c r="A1198" s="9"/>
      <c r="B1198" s="10"/>
      <c r="C1198" s="12"/>
      <c r="D1198" s="12"/>
      <c r="E1198" s="12"/>
      <c r="F1198" s="12"/>
      <c r="G1198" s="13"/>
      <c r="H1198" s="10"/>
      <c r="I1198" s="110" t="str">
        <f t="shared" si="15"/>
        <v/>
      </c>
      <c r="J1198" s="113"/>
    </row>
    <row r="1199" spans="1:10" ht="14.1" customHeight="1" x14ac:dyDescent="0.25">
      <c r="A1199" s="9"/>
      <c r="B1199" s="10"/>
      <c r="C1199" s="12"/>
      <c r="D1199" s="12"/>
      <c r="E1199" s="12"/>
      <c r="F1199" s="12"/>
      <c r="G1199" s="13"/>
      <c r="H1199" s="10"/>
      <c r="I1199" s="110" t="str">
        <f t="shared" si="15"/>
        <v/>
      </c>
      <c r="J1199" s="113"/>
    </row>
    <row r="1200" spans="1:10" ht="14.1" customHeight="1" x14ac:dyDescent="0.25">
      <c r="A1200" s="9"/>
      <c r="B1200" s="10"/>
      <c r="C1200" s="12"/>
      <c r="D1200" s="12"/>
      <c r="E1200" s="12"/>
      <c r="F1200" s="12"/>
      <c r="G1200" s="13"/>
      <c r="H1200" s="10"/>
      <c r="I1200" s="110" t="str">
        <f t="shared" si="15"/>
        <v/>
      </c>
      <c r="J1200" s="113"/>
    </row>
    <row r="1201" spans="1:10" ht="14.1" customHeight="1" x14ac:dyDescent="0.25">
      <c r="A1201" s="9"/>
      <c r="B1201" s="10"/>
      <c r="C1201" s="12"/>
      <c r="D1201" s="12"/>
      <c r="E1201" s="12"/>
      <c r="F1201" s="12"/>
      <c r="G1201" s="13"/>
      <c r="H1201" s="10"/>
      <c r="I1201" s="110" t="str">
        <f t="shared" si="15"/>
        <v/>
      </c>
      <c r="J1201" s="113"/>
    </row>
    <row r="1202" spans="1:10" ht="14.1" customHeight="1" x14ac:dyDescent="0.25">
      <c r="A1202" s="9"/>
      <c r="B1202" s="10"/>
      <c r="C1202" s="12"/>
      <c r="D1202" s="12"/>
      <c r="E1202" s="12"/>
      <c r="F1202" s="12"/>
      <c r="G1202" s="13"/>
      <c r="H1202" s="10"/>
      <c r="I1202" s="110" t="str">
        <f t="shared" si="15"/>
        <v/>
      </c>
      <c r="J1202" s="113"/>
    </row>
    <row r="1203" spans="1:10" ht="14.1" customHeight="1" x14ac:dyDescent="0.25">
      <c r="A1203" s="9"/>
      <c r="B1203" s="10"/>
      <c r="C1203" s="12"/>
      <c r="D1203" s="12"/>
      <c r="E1203" s="12"/>
      <c r="F1203" s="12"/>
      <c r="G1203" s="13"/>
      <c r="H1203" s="10"/>
      <c r="I1203" s="110" t="str">
        <f t="shared" si="15"/>
        <v/>
      </c>
      <c r="J1203" s="113"/>
    </row>
    <row r="1204" spans="1:10" ht="14.1" customHeight="1" x14ac:dyDescent="0.25">
      <c r="A1204" s="9"/>
      <c r="B1204" s="10"/>
      <c r="C1204" s="12"/>
      <c r="D1204" s="12"/>
      <c r="E1204" s="12"/>
      <c r="F1204" s="12"/>
      <c r="G1204" s="13"/>
      <c r="H1204" s="10"/>
      <c r="I1204" s="110" t="str">
        <f t="shared" si="15"/>
        <v/>
      </c>
      <c r="J1204" s="113"/>
    </row>
    <row r="1205" spans="1:10" ht="14.1" customHeight="1" x14ac:dyDescent="0.25">
      <c r="A1205" s="9"/>
      <c r="B1205" s="10"/>
      <c r="C1205" s="12"/>
      <c r="D1205" s="12"/>
      <c r="E1205" s="12"/>
      <c r="F1205" s="12"/>
      <c r="G1205" s="13"/>
      <c r="H1205" s="10"/>
      <c r="I1205" s="110" t="str">
        <f t="shared" si="15"/>
        <v/>
      </c>
      <c r="J1205" s="113"/>
    </row>
    <row r="1206" spans="1:10" ht="14.1" customHeight="1" x14ac:dyDescent="0.25">
      <c r="A1206" s="9"/>
      <c r="B1206" s="10"/>
      <c r="C1206" s="12"/>
      <c r="D1206" s="12"/>
      <c r="E1206" s="12"/>
      <c r="F1206" s="12"/>
      <c r="G1206" s="13"/>
      <c r="H1206" s="10"/>
      <c r="I1206" s="110" t="str">
        <f t="shared" si="15"/>
        <v/>
      </c>
      <c r="J1206" s="113"/>
    </row>
    <row r="1207" spans="1:10" ht="14.1" customHeight="1" x14ac:dyDescent="0.25">
      <c r="A1207" s="9"/>
      <c r="B1207" s="10"/>
      <c r="C1207" s="12"/>
      <c r="D1207" s="12"/>
      <c r="E1207" s="12"/>
      <c r="F1207" s="12"/>
      <c r="G1207" s="13"/>
      <c r="H1207" s="10"/>
      <c r="I1207" s="110" t="str">
        <f t="shared" si="15"/>
        <v/>
      </c>
      <c r="J1207" s="113"/>
    </row>
    <row r="1208" spans="1:10" ht="14.1" customHeight="1" x14ac:dyDescent="0.25">
      <c r="A1208" s="9"/>
      <c r="B1208" s="10"/>
      <c r="C1208" s="12"/>
      <c r="D1208" s="12"/>
      <c r="E1208" s="12"/>
      <c r="F1208" s="12"/>
      <c r="G1208" s="13"/>
      <c r="H1208" s="10"/>
      <c r="I1208" s="110" t="str">
        <f t="shared" si="15"/>
        <v/>
      </c>
      <c r="J1208" s="113"/>
    </row>
    <row r="1209" spans="1:10" ht="14.1" customHeight="1" x14ac:dyDescent="0.25">
      <c r="A1209" s="9"/>
      <c r="B1209" s="10"/>
      <c r="C1209" s="12"/>
      <c r="D1209" s="12"/>
      <c r="E1209" s="12"/>
      <c r="F1209" s="12"/>
      <c r="G1209" s="13"/>
      <c r="H1209" s="10"/>
      <c r="I1209" s="110" t="str">
        <f t="shared" si="15"/>
        <v/>
      </c>
      <c r="J1209" s="113"/>
    </row>
    <row r="1210" spans="1:10" ht="14.1" customHeight="1" x14ac:dyDescent="0.25">
      <c r="A1210" s="9"/>
      <c r="B1210" s="10"/>
      <c r="C1210" s="12"/>
      <c r="D1210" s="12"/>
      <c r="E1210" s="12"/>
      <c r="F1210" s="12"/>
      <c r="G1210" s="13"/>
      <c r="H1210" s="10"/>
      <c r="I1210" s="110" t="str">
        <f t="shared" si="15"/>
        <v/>
      </c>
      <c r="J1210" s="113"/>
    </row>
    <row r="1211" spans="1:10" ht="14.1" customHeight="1" x14ac:dyDescent="0.25">
      <c r="A1211" s="9"/>
      <c r="B1211" s="10"/>
      <c r="C1211" s="12"/>
      <c r="D1211" s="12"/>
      <c r="E1211" s="12"/>
      <c r="F1211" s="12"/>
      <c r="G1211" s="13"/>
      <c r="H1211" s="10"/>
      <c r="I1211" s="110" t="str">
        <f t="shared" si="15"/>
        <v/>
      </c>
      <c r="J1211" s="113"/>
    </row>
    <row r="1212" spans="1:10" ht="14.1" customHeight="1" x14ac:dyDescent="0.25">
      <c r="A1212" s="9"/>
      <c r="B1212" s="10"/>
      <c r="C1212" s="12"/>
      <c r="D1212" s="12"/>
      <c r="E1212" s="12"/>
      <c r="F1212" s="12"/>
      <c r="G1212" s="13"/>
      <c r="H1212" s="10"/>
      <c r="I1212" s="110" t="str">
        <f t="shared" si="15"/>
        <v/>
      </c>
      <c r="J1212" s="113"/>
    </row>
    <row r="1213" spans="1:10" ht="14.1" customHeight="1" x14ac:dyDescent="0.25">
      <c r="A1213" s="9"/>
      <c r="B1213" s="10"/>
      <c r="C1213" s="12"/>
      <c r="D1213" s="12"/>
      <c r="E1213" s="12"/>
      <c r="F1213" s="12"/>
      <c r="G1213" s="13"/>
      <c r="H1213" s="10"/>
      <c r="I1213" s="110" t="str">
        <f t="shared" si="15"/>
        <v/>
      </c>
      <c r="J1213" s="113"/>
    </row>
    <row r="1214" spans="1:10" ht="14.1" customHeight="1" x14ac:dyDescent="0.25">
      <c r="A1214" s="9"/>
      <c r="B1214" s="10"/>
      <c r="C1214" s="12"/>
      <c r="D1214" s="12"/>
      <c r="E1214" s="12"/>
      <c r="F1214" s="12"/>
      <c r="G1214" s="13"/>
      <c r="H1214" s="10"/>
      <c r="I1214" s="110" t="str">
        <f t="shared" si="15"/>
        <v/>
      </c>
      <c r="J1214" s="113"/>
    </row>
    <row r="1215" spans="1:10" ht="14.1" customHeight="1" x14ac:dyDescent="0.25">
      <c r="A1215" s="9"/>
      <c r="B1215" s="10"/>
      <c r="C1215" s="12"/>
      <c r="D1215" s="12"/>
      <c r="E1215" s="12"/>
      <c r="F1215" s="12"/>
      <c r="G1215" s="13"/>
      <c r="H1215" s="10"/>
      <c r="I1215" s="110" t="str">
        <f t="shared" si="15"/>
        <v/>
      </c>
      <c r="J1215" s="113"/>
    </row>
    <row r="1216" spans="1:10" ht="14.1" customHeight="1" x14ac:dyDescent="0.25">
      <c r="A1216" s="9"/>
      <c r="B1216" s="10"/>
      <c r="C1216" s="12"/>
      <c r="D1216" s="12"/>
      <c r="E1216" s="12"/>
      <c r="F1216" s="12"/>
      <c r="G1216" s="13"/>
      <c r="H1216" s="10"/>
      <c r="I1216" s="110" t="str">
        <f t="shared" si="15"/>
        <v/>
      </c>
      <c r="J1216" s="113"/>
    </row>
    <row r="1217" spans="1:10" ht="14.1" customHeight="1" x14ac:dyDescent="0.25">
      <c r="A1217" s="9"/>
      <c r="B1217" s="10"/>
      <c r="C1217" s="12"/>
      <c r="D1217" s="12"/>
      <c r="E1217" s="12"/>
      <c r="F1217" s="12"/>
      <c r="G1217" s="13"/>
      <c r="H1217" s="10"/>
      <c r="I1217" s="110" t="str">
        <f t="shared" si="15"/>
        <v/>
      </c>
      <c r="J1217" s="113"/>
    </row>
    <row r="1218" spans="1:10" ht="14.1" customHeight="1" x14ac:dyDescent="0.25">
      <c r="A1218" s="9"/>
      <c r="B1218" s="10"/>
      <c r="C1218" s="12"/>
      <c r="D1218" s="12"/>
      <c r="E1218" s="12"/>
      <c r="F1218" s="12"/>
      <c r="G1218" s="13"/>
      <c r="H1218" s="10"/>
      <c r="I1218" s="110" t="str">
        <f t="shared" si="15"/>
        <v/>
      </c>
      <c r="J1218" s="113"/>
    </row>
    <row r="1219" spans="1:10" ht="14.1" customHeight="1" x14ac:dyDescent="0.25">
      <c r="A1219" s="9"/>
      <c r="B1219" s="10"/>
      <c r="C1219" s="12"/>
      <c r="D1219" s="12"/>
      <c r="E1219" s="12"/>
      <c r="F1219" s="12"/>
      <c r="G1219" s="13"/>
      <c r="H1219" s="10"/>
      <c r="I1219" s="110" t="str">
        <f t="shared" si="15"/>
        <v/>
      </c>
      <c r="J1219" s="113"/>
    </row>
    <row r="1220" spans="1:10" ht="14.1" customHeight="1" x14ac:dyDescent="0.25">
      <c r="A1220" s="9"/>
      <c r="B1220" s="10"/>
      <c r="C1220" s="12"/>
      <c r="D1220" s="12"/>
      <c r="E1220" s="12"/>
      <c r="F1220" s="12"/>
      <c r="G1220" s="13"/>
      <c r="H1220" s="10"/>
      <c r="I1220" s="110" t="str">
        <f t="shared" si="15"/>
        <v/>
      </c>
      <c r="J1220" s="113"/>
    </row>
    <row r="1221" spans="1:10" ht="14.1" customHeight="1" x14ac:dyDescent="0.25">
      <c r="A1221" s="9"/>
      <c r="B1221" s="10"/>
      <c r="C1221" s="12"/>
      <c r="D1221" s="12"/>
      <c r="E1221" s="12"/>
      <c r="F1221" s="12"/>
      <c r="G1221" s="13"/>
      <c r="H1221" s="10"/>
      <c r="I1221" s="110" t="str">
        <f t="shared" si="15"/>
        <v/>
      </c>
      <c r="J1221" s="113"/>
    </row>
    <row r="1222" spans="1:10" ht="14.1" customHeight="1" x14ac:dyDescent="0.25">
      <c r="A1222" s="9"/>
      <c r="B1222" s="10"/>
      <c r="C1222" s="12"/>
      <c r="D1222" s="12"/>
      <c r="E1222" s="12"/>
      <c r="F1222" s="12"/>
      <c r="G1222" s="13"/>
      <c r="H1222" s="10"/>
      <c r="I1222" s="110" t="str">
        <f t="shared" si="15"/>
        <v/>
      </c>
      <c r="J1222" s="113"/>
    </row>
    <row r="1223" spans="1:10" ht="14.1" customHeight="1" x14ac:dyDescent="0.25">
      <c r="A1223" s="9"/>
      <c r="B1223" s="10"/>
      <c r="C1223" s="12"/>
      <c r="D1223" s="12"/>
      <c r="E1223" s="12"/>
      <c r="F1223" s="12"/>
      <c r="G1223" s="13"/>
      <c r="H1223" s="10"/>
      <c r="I1223" s="110" t="str">
        <f t="shared" si="15"/>
        <v/>
      </c>
      <c r="J1223" s="113"/>
    </row>
    <row r="1224" spans="1:10" ht="14.1" customHeight="1" x14ac:dyDescent="0.25">
      <c r="A1224" s="9"/>
      <c r="B1224" s="10"/>
      <c r="C1224" s="12"/>
      <c r="D1224" s="12"/>
      <c r="E1224" s="12"/>
      <c r="F1224" s="12"/>
      <c r="G1224" s="13"/>
      <c r="H1224" s="10"/>
      <c r="I1224" s="110" t="str">
        <f t="shared" si="15"/>
        <v/>
      </c>
      <c r="J1224" s="113"/>
    </row>
    <row r="1225" spans="1:10" ht="14.1" customHeight="1" x14ac:dyDescent="0.25">
      <c r="A1225" s="9"/>
      <c r="B1225" s="10"/>
      <c r="C1225" s="12"/>
      <c r="D1225" s="12"/>
      <c r="E1225" s="12"/>
      <c r="F1225" s="12"/>
      <c r="G1225" s="13"/>
      <c r="H1225" s="10"/>
      <c r="I1225" s="110" t="str">
        <f t="shared" si="15"/>
        <v/>
      </c>
      <c r="J1225" s="113"/>
    </row>
    <row r="1226" spans="1:10" ht="14.1" customHeight="1" x14ac:dyDescent="0.25">
      <c r="A1226" s="9"/>
      <c r="B1226" s="10"/>
      <c r="C1226" s="12"/>
      <c r="D1226" s="12"/>
      <c r="E1226" s="12"/>
      <c r="F1226" s="12"/>
      <c r="G1226" s="13"/>
      <c r="H1226" s="10"/>
      <c r="I1226" s="110" t="str">
        <f t="shared" si="15"/>
        <v/>
      </c>
      <c r="J1226" s="113"/>
    </row>
    <row r="1227" spans="1:10" ht="14.1" customHeight="1" x14ac:dyDescent="0.25">
      <c r="A1227" s="9"/>
      <c r="B1227" s="10"/>
      <c r="C1227" s="12"/>
      <c r="D1227" s="12"/>
      <c r="E1227" s="12"/>
      <c r="F1227" s="12"/>
      <c r="G1227" s="13"/>
      <c r="H1227" s="10"/>
      <c r="I1227" s="110" t="str">
        <f t="shared" si="15"/>
        <v/>
      </c>
      <c r="J1227" s="113"/>
    </row>
    <row r="1228" spans="1:10" ht="14.1" customHeight="1" x14ac:dyDescent="0.25">
      <c r="A1228" s="9"/>
      <c r="B1228" s="10"/>
      <c r="C1228" s="12"/>
      <c r="D1228" s="12"/>
      <c r="E1228" s="12"/>
      <c r="F1228" s="12"/>
      <c r="G1228" s="13"/>
      <c r="H1228" s="10"/>
      <c r="I1228" s="110" t="str">
        <f t="shared" si="15"/>
        <v/>
      </c>
      <c r="J1228" s="113"/>
    </row>
    <row r="1229" spans="1:10" ht="14.1" customHeight="1" x14ac:dyDescent="0.25">
      <c r="A1229" s="9"/>
      <c r="B1229" s="10"/>
      <c r="C1229" s="12"/>
      <c r="D1229" s="12"/>
      <c r="E1229" s="12"/>
      <c r="F1229" s="12"/>
      <c r="G1229" s="13"/>
      <c r="H1229" s="10"/>
      <c r="I1229" s="110" t="str">
        <f t="shared" si="15"/>
        <v/>
      </c>
      <c r="J1229" s="113"/>
    </row>
    <row r="1230" spans="1:10" ht="14.1" customHeight="1" x14ac:dyDescent="0.25">
      <c r="A1230" s="9"/>
      <c r="B1230" s="10"/>
      <c r="C1230" s="12"/>
      <c r="D1230" s="12"/>
      <c r="E1230" s="12"/>
      <c r="F1230" s="12"/>
      <c r="G1230" s="13"/>
      <c r="H1230" s="10"/>
      <c r="I1230" s="110" t="str">
        <f t="shared" si="15"/>
        <v/>
      </c>
      <c r="J1230" s="113"/>
    </row>
    <row r="1231" spans="1:10" ht="14.1" customHeight="1" x14ac:dyDescent="0.25">
      <c r="A1231" s="9"/>
      <c r="B1231" s="10"/>
      <c r="C1231" s="12"/>
      <c r="D1231" s="12"/>
      <c r="E1231" s="12"/>
      <c r="F1231" s="12"/>
      <c r="G1231" s="13"/>
      <c r="H1231" s="10"/>
      <c r="I1231" s="110" t="str">
        <f t="shared" si="15"/>
        <v/>
      </c>
      <c r="J1231" s="113"/>
    </row>
    <row r="1232" spans="1:10" ht="14.1" customHeight="1" x14ac:dyDescent="0.25">
      <c r="A1232" s="9"/>
      <c r="B1232" s="10"/>
      <c r="C1232" s="12"/>
      <c r="D1232" s="12"/>
      <c r="E1232" s="12"/>
      <c r="F1232" s="12"/>
      <c r="G1232" s="13"/>
      <c r="H1232" s="10"/>
      <c r="I1232" s="110" t="str">
        <f t="shared" si="15"/>
        <v/>
      </c>
      <c r="J1232" s="113"/>
    </row>
    <row r="1233" spans="1:10" ht="14.1" customHeight="1" x14ac:dyDescent="0.25">
      <c r="A1233" s="9"/>
      <c r="B1233" s="10"/>
      <c r="C1233" s="12"/>
      <c r="D1233" s="12"/>
      <c r="E1233" s="12"/>
      <c r="F1233" s="12"/>
      <c r="G1233" s="13"/>
      <c r="H1233" s="10"/>
      <c r="I1233" s="110" t="str">
        <f t="shared" si="15"/>
        <v/>
      </c>
      <c r="J1233" s="113"/>
    </row>
    <row r="1234" spans="1:10" ht="14.1" customHeight="1" x14ac:dyDescent="0.25">
      <c r="A1234" s="9"/>
      <c r="B1234" s="10"/>
      <c r="C1234" s="12"/>
      <c r="D1234" s="12"/>
      <c r="E1234" s="12"/>
      <c r="F1234" s="12"/>
      <c r="G1234" s="13"/>
      <c r="H1234" s="10"/>
      <c r="I1234" s="110" t="str">
        <f t="shared" si="15"/>
        <v/>
      </c>
      <c r="J1234" s="113"/>
    </row>
    <row r="1235" spans="1:10" ht="14.1" customHeight="1" x14ac:dyDescent="0.25">
      <c r="A1235" s="9"/>
      <c r="B1235" s="10"/>
      <c r="C1235" s="12"/>
      <c r="D1235" s="12"/>
      <c r="E1235" s="12"/>
      <c r="F1235" s="12"/>
      <c r="G1235" s="13"/>
      <c r="H1235" s="10"/>
      <c r="I1235" s="110" t="str">
        <f t="shared" si="15"/>
        <v/>
      </c>
      <c r="J1235" s="113"/>
    </row>
    <row r="1236" spans="1:10" ht="14.1" customHeight="1" x14ac:dyDescent="0.25">
      <c r="A1236" s="9"/>
      <c r="B1236" s="10"/>
      <c r="C1236" s="12"/>
      <c r="D1236" s="12"/>
      <c r="E1236" s="12"/>
      <c r="F1236" s="12"/>
      <c r="G1236" s="13"/>
      <c r="H1236" s="10"/>
      <c r="I1236" s="110" t="str">
        <f t="shared" si="15"/>
        <v/>
      </c>
      <c r="J1236" s="113"/>
    </row>
    <row r="1237" spans="1:10" ht="14.1" customHeight="1" x14ac:dyDescent="0.25">
      <c r="A1237" s="9"/>
      <c r="B1237" s="10"/>
      <c r="C1237" s="12"/>
      <c r="D1237" s="12"/>
      <c r="E1237" s="12"/>
      <c r="F1237" s="12"/>
      <c r="G1237" s="13"/>
      <c r="H1237" s="10"/>
      <c r="I1237" s="110" t="str">
        <f t="shared" si="15"/>
        <v/>
      </c>
      <c r="J1237" s="113"/>
    </row>
    <row r="1238" spans="1:10" ht="14.1" customHeight="1" x14ac:dyDescent="0.25">
      <c r="A1238" s="9"/>
      <c r="B1238" s="10"/>
      <c r="C1238" s="12"/>
      <c r="D1238" s="12"/>
      <c r="E1238" s="12"/>
      <c r="F1238" s="12"/>
      <c r="G1238" s="13"/>
      <c r="H1238" s="10"/>
      <c r="I1238" s="110" t="str">
        <f t="shared" si="15"/>
        <v/>
      </c>
      <c r="J1238" s="113"/>
    </row>
    <row r="1239" spans="1:10" ht="14.1" customHeight="1" x14ac:dyDescent="0.25">
      <c r="A1239" s="9"/>
      <c r="B1239" s="10"/>
      <c r="C1239" s="12"/>
      <c r="D1239" s="12"/>
      <c r="E1239" s="12"/>
      <c r="F1239" s="12"/>
      <c r="G1239" s="13"/>
      <c r="H1239" s="10"/>
      <c r="I1239" s="110" t="str">
        <f t="shared" si="15"/>
        <v/>
      </c>
      <c r="J1239" s="113"/>
    </row>
    <row r="1240" spans="1:10" ht="14.1" customHeight="1" x14ac:dyDescent="0.25">
      <c r="A1240" s="9"/>
      <c r="B1240" s="10"/>
      <c r="C1240" s="12"/>
      <c r="D1240" s="12"/>
      <c r="E1240" s="12"/>
      <c r="F1240" s="12"/>
      <c r="G1240" s="13"/>
      <c r="H1240" s="10"/>
      <c r="I1240" s="110" t="str">
        <f t="shared" si="15"/>
        <v/>
      </c>
      <c r="J1240" s="113"/>
    </row>
    <row r="1241" spans="1:10" ht="14.1" customHeight="1" x14ac:dyDescent="0.25">
      <c r="A1241" s="9"/>
      <c r="B1241" s="10"/>
      <c r="C1241" s="12"/>
      <c r="D1241" s="12"/>
      <c r="E1241" s="12"/>
      <c r="F1241" s="12"/>
      <c r="G1241" s="13"/>
      <c r="H1241" s="10"/>
      <c r="I1241" s="110" t="str">
        <f t="shared" si="15"/>
        <v/>
      </c>
      <c r="J1241" s="113"/>
    </row>
    <row r="1242" spans="1:10" ht="14.1" customHeight="1" x14ac:dyDescent="0.25">
      <c r="A1242" s="9"/>
      <c r="B1242" s="10"/>
      <c r="C1242" s="12"/>
      <c r="D1242" s="12"/>
      <c r="E1242" s="12"/>
      <c r="F1242" s="12"/>
      <c r="G1242" s="13"/>
      <c r="H1242" s="10"/>
      <c r="I1242" s="110" t="str">
        <f t="shared" si="15"/>
        <v/>
      </c>
      <c r="J1242" s="113"/>
    </row>
    <row r="1243" spans="1:10" ht="14.1" customHeight="1" x14ac:dyDescent="0.25">
      <c r="A1243" s="9"/>
      <c r="B1243" s="10"/>
      <c r="C1243" s="12"/>
      <c r="D1243" s="12"/>
      <c r="E1243" s="12"/>
      <c r="F1243" s="12"/>
      <c r="G1243" s="13"/>
      <c r="H1243" s="10"/>
      <c r="I1243" s="110" t="str">
        <f t="shared" si="15"/>
        <v/>
      </c>
      <c r="J1243" s="113"/>
    </row>
    <row r="1244" spans="1:10" ht="14.1" customHeight="1" x14ac:dyDescent="0.25">
      <c r="A1244" s="9"/>
      <c r="B1244" s="10"/>
      <c r="C1244" s="12"/>
      <c r="D1244" s="12"/>
      <c r="E1244" s="12"/>
      <c r="F1244" s="12"/>
      <c r="G1244" s="13"/>
      <c r="H1244" s="10"/>
      <c r="I1244" s="110" t="str">
        <f t="shared" si="15"/>
        <v/>
      </c>
      <c r="J1244" s="113"/>
    </row>
    <row r="1245" spans="1:10" ht="14.1" customHeight="1" x14ac:dyDescent="0.25">
      <c r="A1245" s="9"/>
      <c r="B1245" s="10"/>
      <c r="C1245" s="12"/>
      <c r="D1245" s="12"/>
      <c r="E1245" s="12"/>
      <c r="F1245" s="12"/>
      <c r="G1245" s="13"/>
      <c r="H1245" s="10"/>
      <c r="I1245" s="110" t="str">
        <f t="shared" si="15"/>
        <v/>
      </c>
      <c r="J1245" s="113"/>
    </row>
    <row r="1246" spans="1:10" ht="14.1" customHeight="1" x14ac:dyDescent="0.25">
      <c r="A1246" s="9"/>
      <c r="B1246" s="10"/>
      <c r="C1246" s="12"/>
      <c r="D1246" s="12"/>
      <c r="E1246" s="12"/>
      <c r="F1246" s="12"/>
      <c r="G1246" s="13"/>
      <c r="H1246" s="10"/>
      <c r="I1246" s="110" t="str">
        <f t="shared" si="15"/>
        <v/>
      </c>
      <c r="J1246" s="113"/>
    </row>
    <row r="1247" spans="1:10" ht="14.1" customHeight="1" x14ac:dyDescent="0.25">
      <c r="A1247" s="9"/>
      <c r="B1247" s="10"/>
      <c r="C1247" s="12"/>
      <c r="D1247" s="12"/>
      <c r="E1247" s="12"/>
      <c r="F1247" s="12"/>
      <c r="G1247" s="13"/>
      <c r="H1247" s="10"/>
      <c r="I1247" s="110" t="str">
        <f t="shared" si="15"/>
        <v/>
      </c>
      <c r="J1247" s="113"/>
    </row>
    <row r="1248" spans="1:10" ht="14.1" customHeight="1" x14ac:dyDescent="0.25">
      <c r="A1248" s="9"/>
      <c r="B1248" s="10"/>
      <c r="C1248" s="12"/>
      <c r="D1248" s="12"/>
      <c r="E1248" s="12"/>
      <c r="F1248" s="12"/>
      <c r="G1248" s="13"/>
      <c r="H1248" s="10"/>
      <c r="I1248" s="110" t="str">
        <f t="shared" si="15"/>
        <v/>
      </c>
      <c r="J1248" s="113"/>
    </row>
    <row r="1249" spans="1:10" ht="14.1" customHeight="1" x14ac:dyDescent="0.25">
      <c r="A1249" s="9"/>
      <c r="B1249" s="10"/>
      <c r="C1249" s="12"/>
      <c r="D1249" s="12"/>
      <c r="E1249" s="12"/>
      <c r="F1249" s="12"/>
      <c r="G1249" s="13"/>
      <c r="H1249" s="10"/>
      <c r="I1249" s="110" t="str">
        <f t="shared" si="15"/>
        <v/>
      </c>
      <c r="J1249" s="113"/>
    </row>
    <row r="1250" spans="1:10" ht="14.1" customHeight="1" x14ac:dyDescent="0.25">
      <c r="A1250" s="9"/>
      <c r="B1250" s="10"/>
      <c r="C1250" s="12"/>
      <c r="D1250" s="12"/>
      <c r="E1250" s="12"/>
      <c r="F1250" s="12"/>
      <c r="G1250" s="13"/>
      <c r="H1250" s="10"/>
      <c r="I1250" s="110" t="str">
        <f t="shared" si="15"/>
        <v/>
      </c>
      <c r="J1250" s="113"/>
    </row>
    <row r="1251" spans="1:10" ht="14.1" customHeight="1" x14ac:dyDescent="0.25">
      <c r="A1251" s="9"/>
      <c r="B1251" s="10"/>
      <c r="C1251" s="12"/>
      <c r="D1251" s="12"/>
      <c r="E1251" s="12"/>
      <c r="F1251" s="12"/>
      <c r="G1251" s="13"/>
      <c r="H1251" s="10"/>
      <c r="I1251" s="110" t="str">
        <f t="shared" si="15"/>
        <v/>
      </c>
      <c r="J1251" s="113"/>
    </row>
    <row r="1252" spans="1:10" ht="14.1" customHeight="1" x14ac:dyDescent="0.25">
      <c r="A1252" s="9"/>
      <c r="B1252" s="10"/>
      <c r="C1252" s="12"/>
      <c r="D1252" s="12"/>
      <c r="E1252" s="12"/>
      <c r="F1252" s="12"/>
      <c r="G1252" s="13"/>
      <c r="H1252" s="10"/>
      <c r="I1252" s="110" t="str">
        <f t="shared" si="15"/>
        <v/>
      </c>
      <c r="J1252" s="113"/>
    </row>
    <row r="1253" spans="1:10" ht="14.1" customHeight="1" x14ac:dyDescent="0.25">
      <c r="A1253" s="9"/>
      <c r="B1253" s="10"/>
      <c r="C1253" s="12"/>
      <c r="D1253" s="12"/>
      <c r="E1253" s="12"/>
      <c r="F1253" s="12"/>
      <c r="G1253" s="13"/>
      <c r="H1253" s="10"/>
      <c r="I1253" s="110" t="str">
        <f t="shared" si="15"/>
        <v/>
      </c>
      <c r="J1253" s="113"/>
    </row>
    <row r="1254" spans="1:10" ht="14.1" customHeight="1" x14ac:dyDescent="0.25">
      <c r="A1254" s="9"/>
      <c r="B1254" s="10"/>
      <c r="C1254" s="12"/>
      <c r="D1254" s="12"/>
      <c r="E1254" s="12"/>
      <c r="F1254" s="12"/>
      <c r="G1254" s="13"/>
      <c r="H1254" s="10"/>
      <c r="I1254" s="110" t="str">
        <f t="shared" ref="I1254:I1317" si="16">IF(G1254="","",I1253+G1254)</f>
        <v/>
      </c>
      <c r="J1254" s="113"/>
    </row>
    <row r="1255" spans="1:10" ht="14.1" customHeight="1" x14ac:dyDescent="0.25">
      <c r="A1255" s="9"/>
      <c r="B1255" s="10"/>
      <c r="C1255" s="12"/>
      <c r="D1255" s="12"/>
      <c r="E1255" s="12"/>
      <c r="F1255" s="12"/>
      <c r="G1255" s="13"/>
      <c r="H1255" s="10"/>
      <c r="I1255" s="110" t="str">
        <f t="shared" si="16"/>
        <v/>
      </c>
      <c r="J1255" s="113"/>
    </row>
    <row r="1256" spans="1:10" ht="14.1" customHeight="1" x14ac:dyDescent="0.25">
      <c r="A1256" s="9"/>
      <c r="B1256" s="10"/>
      <c r="C1256" s="12"/>
      <c r="D1256" s="12"/>
      <c r="E1256" s="12"/>
      <c r="F1256" s="12"/>
      <c r="G1256" s="13"/>
      <c r="H1256" s="10"/>
      <c r="I1256" s="110" t="str">
        <f t="shared" si="16"/>
        <v/>
      </c>
      <c r="J1256" s="113"/>
    </row>
    <row r="1257" spans="1:10" ht="14.1" customHeight="1" x14ac:dyDescent="0.25">
      <c r="A1257" s="9"/>
      <c r="B1257" s="10"/>
      <c r="C1257" s="12"/>
      <c r="D1257" s="12"/>
      <c r="E1257" s="12"/>
      <c r="F1257" s="12"/>
      <c r="G1257" s="13"/>
      <c r="H1257" s="10"/>
      <c r="I1257" s="110" t="str">
        <f t="shared" si="16"/>
        <v/>
      </c>
      <c r="J1257" s="113"/>
    </row>
    <row r="1258" spans="1:10" ht="14.1" customHeight="1" x14ac:dyDescent="0.25">
      <c r="A1258" s="9"/>
      <c r="B1258" s="10"/>
      <c r="C1258" s="12"/>
      <c r="D1258" s="12"/>
      <c r="E1258" s="12"/>
      <c r="F1258" s="12"/>
      <c r="G1258" s="13"/>
      <c r="H1258" s="10"/>
      <c r="I1258" s="110" t="str">
        <f t="shared" si="16"/>
        <v/>
      </c>
      <c r="J1258" s="113"/>
    </row>
    <row r="1259" spans="1:10" ht="14.1" customHeight="1" x14ac:dyDescent="0.25">
      <c r="A1259" s="9"/>
      <c r="B1259" s="10"/>
      <c r="C1259" s="12"/>
      <c r="D1259" s="12"/>
      <c r="E1259" s="12"/>
      <c r="F1259" s="12"/>
      <c r="G1259" s="13"/>
      <c r="H1259" s="10"/>
      <c r="I1259" s="110" t="str">
        <f t="shared" si="16"/>
        <v/>
      </c>
      <c r="J1259" s="113"/>
    </row>
    <row r="1260" spans="1:10" ht="14.1" customHeight="1" x14ac:dyDescent="0.25">
      <c r="A1260" s="9"/>
      <c r="B1260" s="10"/>
      <c r="C1260" s="12"/>
      <c r="D1260" s="12"/>
      <c r="E1260" s="12"/>
      <c r="F1260" s="12"/>
      <c r="G1260" s="13"/>
      <c r="H1260" s="10"/>
      <c r="I1260" s="110" t="str">
        <f t="shared" si="16"/>
        <v/>
      </c>
      <c r="J1260" s="113"/>
    </row>
    <row r="1261" spans="1:10" ht="14.1" customHeight="1" x14ac:dyDescent="0.25">
      <c r="A1261" s="9"/>
      <c r="B1261" s="10"/>
      <c r="C1261" s="12"/>
      <c r="D1261" s="12"/>
      <c r="E1261" s="12"/>
      <c r="F1261" s="12"/>
      <c r="G1261" s="13"/>
      <c r="H1261" s="10"/>
      <c r="I1261" s="110" t="str">
        <f t="shared" si="16"/>
        <v/>
      </c>
      <c r="J1261" s="113"/>
    </row>
    <row r="1262" spans="1:10" ht="14.1" customHeight="1" x14ac:dyDescent="0.25">
      <c r="A1262" s="9"/>
      <c r="B1262" s="10"/>
      <c r="C1262" s="12"/>
      <c r="D1262" s="12"/>
      <c r="E1262" s="12"/>
      <c r="F1262" s="12"/>
      <c r="G1262" s="13"/>
      <c r="H1262" s="10"/>
      <c r="I1262" s="110" t="str">
        <f t="shared" si="16"/>
        <v/>
      </c>
      <c r="J1262" s="113"/>
    </row>
    <row r="1263" spans="1:10" ht="14.1" customHeight="1" x14ac:dyDescent="0.25">
      <c r="A1263" s="9"/>
      <c r="B1263" s="10"/>
      <c r="C1263" s="12"/>
      <c r="D1263" s="12"/>
      <c r="E1263" s="12"/>
      <c r="F1263" s="12"/>
      <c r="G1263" s="13"/>
      <c r="H1263" s="10"/>
      <c r="I1263" s="110" t="str">
        <f t="shared" si="16"/>
        <v/>
      </c>
      <c r="J1263" s="113"/>
    </row>
    <row r="1264" spans="1:10" ht="14.1" customHeight="1" x14ac:dyDescent="0.25">
      <c r="A1264" s="9"/>
      <c r="B1264" s="10"/>
      <c r="C1264" s="12"/>
      <c r="D1264" s="12"/>
      <c r="E1264" s="12"/>
      <c r="F1264" s="12"/>
      <c r="G1264" s="13"/>
      <c r="H1264" s="10"/>
      <c r="I1264" s="110" t="str">
        <f t="shared" si="16"/>
        <v/>
      </c>
      <c r="J1264" s="113"/>
    </row>
    <row r="1265" spans="1:10" ht="14.1" customHeight="1" x14ac:dyDescent="0.25">
      <c r="A1265" s="9"/>
      <c r="B1265" s="10"/>
      <c r="C1265" s="12"/>
      <c r="D1265" s="12"/>
      <c r="E1265" s="12"/>
      <c r="F1265" s="12"/>
      <c r="G1265" s="13"/>
      <c r="H1265" s="10"/>
      <c r="I1265" s="110" t="str">
        <f t="shared" si="16"/>
        <v/>
      </c>
      <c r="J1265" s="113"/>
    </row>
    <row r="1266" spans="1:10" ht="14.1" customHeight="1" x14ac:dyDescent="0.25">
      <c r="A1266" s="9"/>
      <c r="B1266" s="10"/>
      <c r="C1266" s="12"/>
      <c r="D1266" s="12"/>
      <c r="E1266" s="12"/>
      <c r="F1266" s="12"/>
      <c r="G1266" s="13"/>
      <c r="H1266" s="10"/>
      <c r="I1266" s="110" t="str">
        <f t="shared" si="16"/>
        <v/>
      </c>
      <c r="J1266" s="113"/>
    </row>
    <row r="1267" spans="1:10" ht="14.1" customHeight="1" x14ac:dyDescent="0.25">
      <c r="A1267" s="9"/>
      <c r="B1267" s="10"/>
      <c r="C1267" s="12"/>
      <c r="D1267" s="12"/>
      <c r="E1267" s="12"/>
      <c r="F1267" s="12"/>
      <c r="G1267" s="13"/>
      <c r="H1267" s="10"/>
      <c r="I1267" s="110" t="str">
        <f t="shared" si="16"/>
        <v/>
      </c>
      <c r="J1267" s="113"/>
    </row>
    <row r="1268" spans="1:10" ht="14.1" customHeight="1" x14ac:dyDescent="0.25">
      <c r="A1268" s="9"/>
      <c r="B1268" s="10"/>
      <c r="C1268" s="12"/>
      <c r="D1268" s="12"/>
      <c r="E1268" s="12"/>
      <c r="F1268" s="12"/>
      <c r="G1268" s="13"/>
      <c r="H1268" s="10"/>
      <c r="I1268" s="110" t="str">
        <f t="shared" si="16"/>
        <v/>
      </c>
      <c r="J1268" s="113"/>
    </row>
    <row r="1269" spans="1:10" ht="14.1" customHeight="1" x14ac:dyDescent="0.25">
      <c r="A1269" s="9"/>
      <c r="B1269" s="10"/>
      <c r="C1269" s="12"/>
      <c r="D1269" s="12"/>
      <c r="E1269" s="12"/>
      <c r="F1269" s="12"/>
      <c r="G1269" s="13"/>
      <c r="H1269" s="10"/>
      <c r="I1269" s="110" t="str">
        <f t="shared" si="16"/>
        <v/>
      </c>
      <c r="J1269" s="113"/>
    </row>
    <row r="1270" spans="1:10" ht="14.1" customHeight="1" x14ac:dyDescent="0.25">
      <c r="A1270" s="9"/>
      <c r="B1270" s="10"/>
      <c r="C1270" s="12"/>
      <c r="D1270" s="12"/>
      <c r="E1270" s="12"/>
      <c r="F1270" s="12"/>
      <c r="G1270" s="13"/>
      <c r="H1270" s="10"/>
      <c r="I1270" s="110" t="str">
        <f t="shared" si="16"/>
        <v/>
      </c>
      <c r="J1270" s="113"/>
    </row>
    <row r="1271" spans="1:10" ht="14.1" customHeight="1" x14ac:dyDescent="0.25">
      <c r="A1271" s="9"/>
      <c r="B1271" s="10"/>
      <c r="C1271" s="12"/>
      <c r="D1271" s="12"/>
      <c r="E1271" s="12"/>
      <c r="F1271" s="12"/>
      <c r="G1271" s="13"/>
      <c r="H1271" s="10"/>
      <c r="I1271" s="110" t="str">
        <f t="shared" si="16"/>
        <v/>
      </c>
      <c r="J1271" s="113"/>
    </row>
    <row r="1272" spans="1:10" ht="14.1" customHeight="1" x14ac:dyDescent="0.25">
      <c r="A1272" s="9"/>
      <c r="B1272" s="10"/>
      <c r="C1272" s="12"/>
      <c r="D1272" s="12"/>
      <c r="E1272" s="12"/>
      <c r="F1272" s="12"/>
      <c r="G1272" s="13"/>
      <c r="H1272" s="10"/>
      <c r="I1272" s="110" t="str">
        <f t="shared" si="16"/>
        <v/>
      </c>
      <c r="J1272" s="113"/>
    </row>
    <row r="1273" spans="1:10" ht="14.1" customHeight="1" x14ac:dyDescent="0.25">
      <c r="A1273" s="9"/>
      <c r="B1273" s="10"/>
      <c r="C1273" s="12"/>
      <c r="D1273" s="12"/>
      <c r="E1273" s="12"/>
      <c r="F1273" s="12"/>
      <c r="G1273" s="13"/>
      <c r="H1273" s="10"/>
      <c r="I1273" s="110" t="str">
        <f t="shared" si="16"/>
        <v/>
      </c>
      <c r="J1273" s="113"/>
    </row>
    <row r="1274" spans="1:10" ht="14.1" customHeight="1" x14ac:dyDescent="0.25">
      <c r="A1274" s="9"/>
      <c r="B1274" s="10"/>
      <c r="C1274" s="12"/>
      <c r="D1274" s="12"/>
      <c r="E1274" s="12"/>
      <c r="F1274" s="12"/>
      <c r="G1274" s="13"/>
      <c r="H1274" s="10"/>
      <c r="I1274" s="110" t="str">
        <f t="shared" si="16"/>
        <v/>
      </c>
      <c r="J1274" s="113"/>
    </row>
    <row r="1275" spans="1:10" ht="14.1" customHeight="1" x14ac:dyDescent="0.25">
      <c r="A1275" s="9"/>
      <c r="B1275" s="10"/>
      <c r="C1275" s="12"/>
      <c r="D1275" s="12"/>
      <c r="E1275" s="12"/>
      <c r="F1275" s="12"/>
      <c r="G1275" s="13"/>
      <c r="H1275" s="10"/>
      <c r="I1275" s="110" t="str">
        <f t="shared" si="16"/>
        <v/>
      </c>
      <c r="J1275" s="113"/>
    </row>
    <row r="1276" spans="1:10" ht="14.1" customHeight="1" x14ac:dyDescent="0.25">
      <c r="A1276" s="9"/>
      <c r="B1276" s="10"/>
      <c r="C1276" s="12"/>
      <c r="D1276" s="12"/>
      <c r="E1276" s="12"/>
      <c r="F1276" s="12"/>
      <c r="G1276" s="13"/>
      <c r="H1276" s="10"/>
      <c r="I1276" s="110" t="str">
        <f t="shared" si="16"/>
        <v/>
      </c>
      <c r="J1276" s="113"/>
    </row>
    <row r="1277" spans="1:10" ht="14.1" customHeight="1" x14ac:dyDescent="0.25">
      <c r="A1277" s="9"/>
      <c r="B1277" s="10"/>
      <c r="C1277" s="12"/>
      <c r="D1277" s="12"/>
      <c r="E1277" s="12"/>
      <c r="F1277" s="12"/>
      <c r="G1277" s="13"/>
      <c r="H1277" s="10"/>
      <c r="I1277" s="110" t="str">
        <f t="shared" si="16"/>
        <v/>
      </c>
      <c r="J1277" s="113"/>
    </row>
    <row r="1278" spans="1:10" ht="14.1" customHeight="1" x14ac:dyDescent="0.25">
      <c r="A1278" s="9"/>
      <c r="B1278" s="10"/>
      <c r="C1278" s="12"/>
      <c r="D1278" s="12"/>
      <c r="E1278" s="12"/>
      <c r="F1278" s="12"/>
      <c r="G1278" s="13"/>
      <c r="H1278" s="10"/>
      <c r="I1278" s="110" t="str">
        <f t="shared" si="16"/>
        <v/>
      </c>
      <c r="J1278" s="113"/>
    </row>
    <row r="1279" spans="1:10" ht="14.1" customHeight="1" x14ac:dyDescent="0.25">
      <c r="A1279" s="9"/>
      <c r="B1279" s="10"/>
      <c r="C1279" s="12"/>
      <c r="D1279" s="12"/>
      <c r="E1279" s="12"/>
      <c r="F1279" s="12"/>
      <c r="G1279" s="13"/>
      <c r="H1279" s="10"/>
      <c r="I1279" s="110" t="str">
        <f t="shared" si="16"/>
        <v/>
      </c>
      <c r="J1279" s="113"/>
    </row>
    <row r="1280" spans="1:10" ht="14.1" customHeight="1" x14ac:dyDescent="0.25">
      <c r="A1280" s="9"/>
      <c r="B1280" s="10"/>
      <c r="C1280" s="12"/>
      <c r="D1280" s="12"/>
      <c r="E1280" s="12"/>
      <c r="F1280" s="12"/>
      <c r="G1280" s="13"/>
      <c r="H1280" s="10"/>
      <c r="I1280" s="110" t="str">
        <f t="shared" si="16"/>
        <v/>
      </c>
      <c r="J1280" s="113"/>
    </row>
    <row r="1281" spans="1:10" ht="14.1" customHeight="1" x14ac:dyDescent="0.25">
      <c r="A1281" s="9"/>
      <c r="B1281" s="10"/>
      <c r="C1281" s="12"/>
      <c r="D1281" s="12"/>
      <c r="E1281" s="12"/>
      <c r="F1281" s="12"/>
      <c r="G1281" s="13"/>
      <c r="H1281" s="10"/>
      <c r="I1281" s="110" t="str">
        <f t="shared" si="16"/>
        <v/>
      </c>
      <c r="J1281" s="113"/>
    </row>
    <row r="1282" spans="1:10" ht="14.1" customHeight="1" x14ac:dyDescent="0.25">
      <c r="A1282" s="9"/>
      <c r="B1282" s="10"/>
      <c r="C1282" s="12"/>
      <c r="D1282" s="12"/>
      <c r="E1282" s="12"/>
      <c r="F1282" s="12"/>
      <c r="G1282" s="13"/>
      <c r="H1282" s="10"/>
      <c r="I1282" s="110" t="str">
        <f t="shared" si="16"/>
        <v/>
      </c>
      <c r="J1282" s="113"/>
    </row>
    <row r="1283" spans="1:10" ht="14.1" customHeight="1" x14ac:dyDescent="0.25">
      <c r="A1283" s="9"/>
      <c r="B1283" s="10"/>
      <c r="C1283" s="12"/>
      <c r="D1283" s="12"/>
      <c r="E1283" s="12"/>
      <c r="F1283" s="12"/>
      <c r="G1283" s="13"/>
      <c r="H1283" s="10"/>
      <c r="I1283" s="110" t="str">
        <f t="shared" si="16"/>
        <v/>
      </c>
      <c r="J1283" s="113"/>
    </row>
    <row r="1284" spans="1:10" ht="14.1" customHeight="1" x14ac:dyDescent="0.25">
      <c r="A1284" s="9"/>
      <c r="B1284" s="10"/>
      <c r="C1284" s="12"/>
      <c r="D1284" s="12"/>
      <c r="E1284" s="12"/>
      <c r="F1284" s="12"/>
      <c r="G1284" s="13"/>
      <c r="H1284" s="10"/>
      <c r="I1284" s="110" t="str">
        <f t="shared" si="16"/>
        <v/>
      </c>
      <c r="J1284" s="113"/>
    </row>
    <row r="1285" spans="1:10" ht="14.1" customHeight="1" x14ac:dyDescent="0.25">
      <c r="A1285" s="9"/>
      <c r="B1285" s="10"/>
      <c r="C1285" s="12"/>
      <c r="D1285" s="12"/>
      <c r="E1285" s="12"/>
      <c r="F1285" s="12"/>
      <c r="G1285" s="13"/>
      <c r="H1285" s="10"/>
      <c r="I1285" s="110" t="str">
        <f t="shared" si="16"/>
        <v/>
      </c>
      <c r="J1285" s="113"/>
    </row>
    <row r="1286" spans="1:10" ht="14.1" customHeight="1" x14ac:dyDescent="0.25">
      <c r="A1286" s="9"/>
      <c r="B1286" s="10"/>
      <c r="C1286" s="12"/>
      <c r="D1286" s="12"/>
      <c r="E1286" s="12"/>
      <c r="F1286" s="12"/>
      <c r="G1286" s="13"/>
      <c r="H1286" s="10"/>
      <c r="I1286" s="110" t="str">
        <f t="shared" si="16"/>
        <v/>
      </c>
      <c r="J1286" s="113"/>
    </row>
    <row r="1287" spans="1:10" ht="14.1" customHeight="1" x14ac:dyDescent="0.25">
      <c r="A1287" s="9"/>
      <c r="B1287" s="10"/>
      <c r="C1287" s="12"/>
      <c r="D1287" s="12"/>
      <c r="E1287" s="12"/>
      <c r="F1287" s="12"/>
      <c r="G1287" s="13"/>
      <c r="H1287" s="10"/>
      <c r="I1287" s="110" t="str">
        <f t="shared" si="16"/>
        <v/>
      </c>
      <c r="J1287" s="113"/>
    </row>
    <row r="1288" spans="1:10" ht="14.1" customHeight="1" x14ac:dyDescent="0.25">
      <c r="A1288" s="9"/>
      <c r="B1288" s="10"/>
      <c r="C1288" s="12"/>
      <c r="D1288" s="12"/>
      <c r="E1288" s="12"/>
      <c r="F1288" s="12"/>
      <c r="G1288" s="13"/>
      <c r="H1288" s="10"/>
      <c r="I1288" s="110" t="str">
        <f t="shared" si="16"/>
        <v/>
      </c>
      <c r="J1288" s="113"/>
    </row>
    <row r="1289" spans="1:10" ht="14.1" customHeight="1" x14ac:dyDescent="0.25">
      <c r="A1289" s="9"/>
      <c r="B1289" s="10"/>
      <c r="C1289" s="12"/>
      <c r="D1289" s="12"/>
      <c r="E1289" s="12"/>
      <c r="F1289" s="12"/>
      <c r="G1289" s="13"/>
      <c r="H1289" s="10"/>
      <c r="I1289" s="110" t="str">
        <f t="shared" si="16"/>
        <v/>
      </c>
      <c r="J1289" s="113"/>
    </row>
    <row r="1290" spans="1:10" ht="14.1" customHeight="1" x14ac:dyDescent="0.25">
      <c r="A1290" s="9"/>
      <c r="B1290" s="10"/>
      <c r="C1290" s="12"/>
      <c r="D1290" s="12"/>
      <c r="E1290" s="12"/>
      <c r="F1290" s="12"/>
      <c r="G1290" s="13"/>
      <c r="H1290" s="10"/>
      <c r="I1290" s="110" t="str">
        <f t="shared" si="16"/>
        <v/>
      </c>
      <c r="J1290" s="113"/>
    </row>
    <row r="1291" spans="1:10" ht="14.1" customHeight="1" x14ac:dyDescent="0.25">
      <c r="A1291" s="9"/>
      <c r="B1291" s="10"/>
      <c r="C1291" s="12"/>
      <c r="D1291" s="12"/>
      <c r="E1291" s="12"/>
      <c r="F1291" s="12"/>
      <c r="G1291" s="13"/>
      <c r="H1291" s="10"/>
      <c r="I1291" s="110" t="str">
        <f t="shared" si="16"/>
        <v/>
      </c>
      <c r="J1291" s="113"/>
    </row>
    <row r="1292" spans="1:10" ht="14.1" customHeight="1" x14ac:dyDescent="0.25">
      <c r="A1292" s="9"/>
      <c r="B1292" s="10"/>
      <c r="C1292" s="12"/>
      <c r="D1292" s="12"/>
      <c r="E1292" s="12"/>
      <c r="F1292" s="12"/>
      <c r="G1292" s="13"/>
      <c r="H1292" s="10"/>
      <c r="I1292" s="110" t="str">
        <f t="shared" si="16"/>
        <v/>
      </c>
      <c r="J1292" s="113"/>
    </row>
    <row r="1293" spans="1:10" ht="14.1" customHeight="1" x14ac:dyDescent="0.25">
      <c r="A1293" s="9"/>
      <c r="B1293" s="10"/>
      <c r="C1293" s="12"/>
      <c r="D1293" s="12"/>
      <c r="E1293" s="12"/>
      <c r="F1293" s="12"/>
      <c r="G1293" s="13"/>
      <c r="H1293" s="10"/>
      <c r="I1293" s="110" t="str">
        <f t="shared" si="16"/>
        <v/>
      </c>
      <c r="J1293" s="113"/>
    </row>
    <row r="1294" spans="1:10" ht="14.1" customHeight="1" x14ac:dyDescent="0.25">
      <c r="A1294" s="9"/>
      <c r="B1294" s="10"/>
      <c r="C1294" s="12"/>
      <c r="D1294" s="12"/>
      <c r="E1294" s="12"/>
      <c r="F1294" s="12"/>
      <c r="G1294" s="13"/>
      <c r="H1294" s="10"/>
      <c r="I1294" s="110" t="str">
        <f t="shared" si="16"/>
        <v/>
      </c>
      <c r="J1294" s="113"/>
    </row>
    <row r="1295" spans="1:10" ht="14.1" customHeight="1" x14ac:dyDescent="0.25">
      <c r="A1295" s="9"/>
      <c r="B1295" s="10"/>
      <c r="C1295" s="12"/>
      <c r="D1295" s="12"/>
      <c r="E1295" s="12"/>
      <c r="F1295" s="12"/>
      <c r="G1295" s="13"/>
      <c r="H1295" s="10"/>
      <c r="I1295" s="110" t="str">
        <f t="shared" si="16"/>
        <v/>
      </c>
      <c r="J1295" s="113"/>
    </row>
    <row r="1296" spans="1:10" ht="14.1" customHeight="1" x14ac:dyDescent="0.25">
      <c r="A1296" s="9"/>
      <c r="B1296" s="10"/>
      <c r="C1296" s="12"/>
      <c r="D1296" s="12"/>
      <c r="E1296" s="12"/>
      <c r="F1296" s="12"/>
      <c r="G1296" s="13"/>
      <c r="H1296" s="10"/>
      <c r="I1296" s="110" t="str">
        <f t="shared" si="16"/>
        <v/>
      </c>
      <c r="J1296" s="113"/>
    </row>
    <row r="1297" spans="1:10" ht="14.1" customHeight="1" x14ac:dyDescent="0.25">
      <c r="A1297" s="9"/>
      <c r="B1297" s="10"/>
      <c r="C1297" s="12"/>
      <c r="D1297" s="12"/>
      <c r="E1297" s="12"/>
      <c r="F1297" s="12"/>
      <c r="G1297" s="13"/>
      <c r="H1297" s="10"/>
      <c r="I1297" s="110" t="str">
        <f t="shared" si="16"/>
        <v/>
      </c>
      <c r="J1297" s="113"/>
    </row>
    <row r="1298" spans="1:10" ht="14.1" customHeight="1" x14ac:dyDescent="0.25">
      <c r="A1298" s="9"/>
      <c r="B1298" s="10"/>
      <c r="C1298" s="12"/>
      <c r="D1298" s="12"/>
      <c r="E1298" s="12"/>
      <c r="F1298" s="12"/>
      <c r="G1298" s="13"/>
      <c r="H1298" s="10"/>
      <c r="I1298" s="110" t="str">
        <f t="shared" si="16"/>
        <v/>
      </c>
      <c r="J1298" s="113"/>
    </row>
    <row r="1299" spans="1:10" ht="14.1" customHeight="1" x14ac:dyDescent="0.25">
      <c r="A1299" s="9"/>
      <c r="B1299" s="10"/>
      <c r="C1299" s="12"/>
      <c r="D1299" s="12"/>
      <c r="E1299" s="12"/>
      <c r="F1299" s="12"/>
      <c r="G1299" s="13"/>
      <c r="H1299" s="10"/>
      <c r="I1299" s="110" t="str">
        <f t="shared" si="16"/>
        <v/>
      </c>
      <c r="J1299" s="113"/>
    </row>
    <row r="1300" spans="1:10" ht="14.1" customHeight="1" x14ac:dyDescent="0.25">
      <c r="A1300" s="9"/>
      <c r="B1300" s="10"/>
      <c r="C1300" s="12"/>
      <c r="D1300" s="12"/>
      <c r="E1300" s="12"/>
      <c r="F1300" s="12"/>
      <c r="G1300" s="13"/>
      <c r="H1300" s="10"/>
      <c r="I1300" s="110" t="str">
        <f t="shared" si="16"/>
        <v/>
      </c>
      <c r="J1300" s="113"/>
    </row>
    <row r="1301" spans="1:10" ht="14.1" customHeight="1" x14ac:dyDescent="0.25">
      <c r="A1301" s="9"/>
      <c r="B1301" s="10"/>
      <c r="C1301" s="12"/>
      <c r="D1301" s="12"/>
      <c r="E1301" s="12"/>
      <c r="F1301" s="12"/>
      <c r="G1301" s="13"/>
      <c r="H1301" s="10"/>
      <c r="I1301" s="110" t="str">
        <f t="shared" si="16"/>
        <v/>
      </c>
      <c r="J1301" s="113"/>
    </row>
    <row r="1302" spans="1:10" ht="14.1" customHeight="1" x14ac:dyDescent="0.25">
      <c r="A1302" s="9"/>
      <c r="B1302" s="10"/>
      <c r="C1302" s="12"/>
      <c r="D1302" s="12"/>
      <c r="E1302" s="12"/>
      <c r="F1302" s="12"/>
      <c r="G1302" s="13"/>
      <c r="H1302" s="10"/>
      <c r="I1302" s="110" t="str">
        <f t="shared" si="16"/>
        <v/>
      </c>
      <c r="J1302" s="113"/>
    </row>
    <row r="1303" spans="1:10" ht="14.1" customHeight="1" x14ac:dyDescent="0.25">
      <c r="A1303" s="9"/>
      <c r="B1303" s="10"/>
      <c r="C1303" s="12"/>
      <c r="D1303" s="12"/>
      <c r="E1303" s="12"/>
      <c r="F1303" s="12"/>
      <c r="G1303" s="13"/>
      <c r="H1303" s="10"/>
      <c r="I1303" s="110" t="str">
        <f t="shared" si="16"/>
        <v/>
      </c>
      <c r="J1303" s="113"/>
    </row>
    <row r="1304" spans="1:10" ht="14.1" customHeight="1" x14ac:dyDescent="0.25">
      <c r="A1304" s="9"/>
      <c r="B1304" s="10"/>
      <c r="C1304" s="12"/>
      <c r="D1304" s="12"/>
      <c r="E1304" s="12"/>
      <c r="F1304" s="12"/>
      <c r="G1304" s="13"/>
      <c r="H1304" s="10"/>
      <c r="I1304" s="110" t="str">
        <f t="shared" si="16"/>
        <v/>
      </c>
      <c r="J1304" s="113"/>
    </row>
    <row r="1305" spans="1:10" ht="14.1" customHeight="1" x14ac:dyDescent="0.25">
      <c r="A1305" s="9"/>
      <c r="B1305" s="10"/>
      <c r="C1305" s="12"/>
      <c r="D1305" s="12"/>
      <c r="E1305" s="12"/>
      <c r="F1305" s="12"/>
      <c r="G1305" s="13"/>
      <c r="H1305" s="10"/>
      <c r="I1305" s="110" t="str">
        <f t="shared" si="16"/>
        <v/>
      </c>
      <c r="J1305" s="113"/>
    </row>
    <row r="1306" spans="1:10" ht="14.1" customHeight="1" x14ac:dyDescent="0.25">
      <c r="A1306" s="9"/>
      <c r="B1306" s="10"/>
      <c r="C1306" s="12"/>
      <c r="D1306" s="12"/>
      <c r="E1306" s="12"/>
      <c r="F1306" s="12"/>
      <c r="G1306" s="13"/>
      <c r="H1306" s="10"/>
      <c r="I1306" s="110" t="str">
        <f t="shared" si="16"/>
        <v/>
      </c>
      <c r="J1306" s="113"/>
    </row>
    <row r="1307" spans="1:10" ht="14.1" customHeight="1" x14ac:dyDescent="0.25">
      <c r="A1307" s="9"/>
      <c r="B1307" s="10"/>
      <c r="C1307" s="12"/>
      <c r="D1307" s="12"/>
      <c r="E1307" s="12"/>
      <c r="F1307" s="12"/>
      <c r="G1307" s="13"/>
      <c r="H1307" s="10"/>
      <c r="I1307" s="110" t="str">
        <f t="shared" si="16"/>
        <v/>
      </c>
      <c r="J1307" s="113"/>
    </row>
    <row r="1308" spans="1:10" ht="14.1" customHeight="1" x14ac:dyDescent="0.25">
      <c r="A1308" s="9"/>
      <c r="B1308" s="10"/>
      <c r="C1308" s="12"/>
      <c r="D1308" s="12"/>
      <c r="E1308" s="12"/>
      <c r="F1308" s="12"/>
      <c r="G1308" s="13"/>
      <c r="H1308" s="10"/>
      <c r="I1308" s="110" t="str">
        <f t="shared" si="16"/>
        <v/>
      </c>
      <c r="J1308" s="113"/>
    </row>
    <row r="1309" spans="1:10" ht="14.1" customHeight="1" x14ac:dyDescent="0.25">
      <c r="A1309" s="9"/>
      <c r="B1309" s="10"/>
      <c r="C1309" s="12"/>
      <c r="D1309" s="12"/>
      <c r="E1309" s="12"/>
      <c r="F1309" s="12"/>
      <c r="G1309" s="13"/>
      <c r="H1309" s="10"/>
      <c r="I1309" s="110" t="str">
        <f t="shared" si="16"/>
        <v/>
      </c>
      <c r="J1309" s="113"/>
    </row>
    <row r="1310" spans="1:10" ht="14.1" customHeight="1" x14ac:dyDescent="0.25">
      <c r="A1310" s="9"/>
      <c r="B1310" s="10"/>
      <c r="C1310" s="12"/>
      <c r="D1310" s="12"/>
      <c r="E1310" s="12"/>
      <c r="F1310" s="12"/>
      <c r="G1310" s="13"/>
      <c r="H1310" s="10"/>
      <c r="I1310" s="110" t="str">
        <f t="shared" si="16"/>
        <v/>
      </c>
      <c r="J1310" s="113"/>
    </row>
    <row r="1311" spans="1:10" ht="14.1" customHeight="1" x14ac:dyDescent="0.25">
      <c r="A1311" s="9"/>
      <c r="B1311" s="10"/>
      <c r="C1311" s="12"/>
      <c r="D1311" s="12"/>
      <c r="E1311" s="12"/>
      <c r="F1311" s="12"/>
      <c r="G1311" s="13"/>
      <c r="H1311" s="10"/>
      <c r="I1311" s="110" t="str">
        <f t="shared" si="16"/>
        <v/>
      </c>
      <c r="J1311" s="113"/>
    </row>
    <row r="1312" spans="1:10" ht="14.1" customHeight="1" x14ac:dyDescent="0.25">
      <c r="A1312" s="9"/>
      <c r="B1312" s="10"/>
      <c r="C1312" s="12"/>
      <c r="D1312" s="12"/>
      <c r="E1312" s="12"/>
      <c r="F1312" s="12"/>
      <c r="G1312" s="13"/>
      <c r="H1312" s="10"/>
      <c r="I1312" s="110" t="str">
        <f t="shared" si="16"/>
        <v/>
      </c>
      <c r="J1312" s="113"/>
    </row>
    <row r="1313" spans="1:10" ht="14.1" customHeight="1" x14ac:dyDescent="0.25">
      <c r="A1313" s="9"/>
      <c r="B1313" s="10"/>
      <c r="C1313" s="12"/>
      <c r="D1313" s="12"/>
      <c r="E1313" s="12"/>
      <c r="F1313" s="12"/>
      <c r="G1313" s="13"/>
      <c r="H1313" s="10"/>
      <c r="I1313" s="110" t="str">
        <f t="shared" si="16"/>
        <v/>
      </c>
      <c r="J1313" s="113"/>
    </row>
    <row r="1314" spans="1:10" ht="14.1" customHeight="1" x14ac:dyDescent="0.25">
      <c r="A1314" s="9"/>
      <c r="B1314" s="10"/>
      <c r="C1314" s="12"/>
      <c r="D1314" s="12"/>
      <c r="E1314" s="12"/>
      <c r="F1314" s="12"/>
      <c r="G1314" s="13"/>
      <c r="H1314" s="10"/>
      <c r="I1314" s="110" t="str">
        <f t="shared" si="16"/>
        <v/>
      </c>
      <c r="J1314" s="113"/>
    </row>
    <row r="1315" spans="1:10" ht="14.1" customHeight="1" x14ac:dyDescent="0.25">
      <c r="A1315" s="9"/>
      <c r="B1315" s="10"/>
      <c r="C1315" s="12"/>
      <c r="D1315" s="12"/>
      <c r="E1315" s="12"/>
      <c r="F1315" s="12"/>
      <c r="G1315" s="13"/>
      <c r="H1315" s="10"/>
      <c r="I1315" s="110" t="str">
        <f t="shared" si="16"/>
        <v/>
      </c>
      <c r="J1315" s="113"/>
    </row>
    <row r="1316" spans="1:10" ht="14.1" customHeight="1" x14ac:dyDescent="0.25">
      <c r="A1316" s="9"/>
      <c r="B1316" s="10"/>
      <c r="C1316" s="12"/>
      <c r="D1316" s="12"/>
      <c r="E1316" s="12"/>
      <c r="F1316" s="12"/>
      <c r="G1316" s="13"/>
      <c r="H1316" s="10"/>
      <c r="I1316" s="110" t="str">
        <f t="shared" si="16"/>
        <v/>
      </c>
      <c r="J1316" s="113"/>
    </row>
    <row r="1317" spans="1:10" ht="14.1" customHeight="1" x14ac:dyDescent="0.25">
      <c r="A1317" s="9"/>
      <c r="B1317" s="10"/>
      <c r="C1317" s="12"/>
      <c r="D1317" s="12"/>
      <c r="E1317" s="12"/>
      <c r="F1317" s="12"/>
      <c r="G1317" s="13"/>
      <c r="H1317" s="10"/>
      <c r="I1317" s="110" t="str">
        <f t="shared" si="16"/>
        <v/>
      </c>
      <c r="J1317" s="113"/>
    </row>
    <row r="1318" spans="1:10" ht="14.1" customHeight="1" x14ac:dyDescent="0.25">
      <c r="A1318" s="9"/>
      <c r="B1318" s="10"/>
      <c r="C1318" s="12"/>
      <c r="D1318" s="12"/>
      <c r="E1318" s="12"/>
      <c r="F1318" s="12"/>
      <c r="G1318" s="13"/>
      <c r="H1318" s="10"/>
      <c r="I1318" s="110" t="str">
        <f t="shared" ref="I1318:I1381" si="17">IF(G1318="","",I1317+G1318)</f>
        <v/>
      </c>
      <c r="J1318" s="113"/>
    </row>
    <row r="1319" spans="1:10" ht="14.1" customHeight="1" x14ac:dyDescent="0.25">
      <c r="A1319" s="9"/>
      <c r="B1319" s="10"/>
      <c r="C1319" s="12"/>
      <c r="D1319" s="12"/>
      <c r="E1319" s="12"/>
      <c r="F1319" s="12"/>
      <c r="G1319" s="13"/>
      <c r="H1319" s="10"/>
      <c r="I1319" s="110" t="str">
        <f t="shared" si="17"/>
        <v/>
      </c>
      <c r="J1319" s="113"/>
    </row>
    <row r="1320" spans="1:10" ht="14.1" customHeight="1" x14ac:dyDescent="0.25">
      <c r="A1320" s="9"/>
      <c r="B1320" s="10"/>
      <c r="C1320" s="12"/>
      <c r="D1320" s="12"/>
      <c r="E1320" s="12"/>
      <c r="F1320" s="12"/>
      <c r="G1320" s="13"/>
      <c r="H1320" s="10"/>
      <c r="I1320" s="110" t="str">
        <f t="shared" si="17"/>
        <v/>
      </c>
      <c r="J1320" s="113"/>
    </row>
    <row r="1321" spans="1:10" ht="14.1" customHeight="1" x14ac:dyDescent="0.25">
      <c r="A1321" s="9"/>
      <c r="B1321" s="10"/>
      <c r="C1321" s="12"/>
      <c r="D1321" s="12"/>
      <c r="E1321" s="12"/>
      <c r="F1321" s="12"/>
      <c r="G1321" s="13"/>
      <c r="H1321" s="10"/>
      <c r="I1321" s="110" t="str">
        <f t="shared" si="17"/>
        <v/>
      </c>
      <c r="J1321" s="113"/>
    </row>
    <row r="1322" spans="1:10" ht="14.1" customHeight="1" x14ac:dyDescent="0.25">
      <c r="A1322" s="9"/>
      <c r="B1322" s="10"/>
      <c r="C1322" s="12"/>
      <c r="D1322" s="12"/>
      <c r="E1322" s="12"/>
      <c r="F1322" s="12"/>
      <c r="G1322" s="13"/>
      <c r="H1322" s="10"/>
      <c r="I1322" s="110" t="str">
        <f t="shared" si="17"/>
        <v/>
      </c>
      <c r="J1322" s="113"/>
    </row>
    <row r="1323" spans="1:10" ht="14.1" customHeight="1" x14ac:dyDescent="0.25">
      <c r="A1323" s="9"/>
      <c r="B1323" s="10"/>
      <c r="C1323" s="12"/>
      <c r="D1323" s="12"/>
      <c r="E1323" s="12"/>
      <c r="F1323" s="12"/>
      <c r="G1323" s="13"/>
      <c r="H1323" s="10"/>
      <c r="I1323" s="110" t="str">
        <f t="shared" si="17"/>
        <v/>
      </c>
      <c r="J1323" s="113"/>
    </row>
    <row r="1324" spans="1:10" ht="14.1" customHeight="1" x14ac:dyDescent="0.25">
      <c r="A1324" s="9"/>
      <c r="B1324" s="10"/>
      <c r="C1324" s="12"/>
      <c r="D1324" s="12"/>
      <c r="E1324" s="12"/>
      <c r="F1324" s="12"/>
      <c r="G1324" s="13"/>
      <c r="H1324" s="10"/>
      <c r="I1324" s="110" t="str">
        <f t="shared" si="17"/>
        <v/>
      </c>
      <c r="J1324" s="113"/>
    </row>
    <row r="1325" spans="1:10" ht="14.1" customHeight="1" x14ac:dyDescent="0.25">
      <c r="A1325" s="9"/>
      <c r="B1325" s="10"/>
      <c r="C1325" s="12"/>
      <c r="D1325" s="12"/>
      <c r="E1325" s="12"/>
      <c r="F1325" s="12"/>
      <c r="G1325" s="13"/>
      <c r="H1325" s="10"/>
      <c r="I1325" s="110" t="str">
        <f t="shared" si="17"/>
        <v/>
      </c>
      <c r="J1325" s="113"/>
    </row>
    <row r="1326" spans="1:10" ht="14.1" customHeight="1" x14ac:dyDescent="0.25">
      <c r="A1326" s="9"/>
      <c r="B1326" s="10"/>
      <c r="C1326" s="12"/>
      <c r="D1326" s="12"/>
      <c r="E1326" s="12"/>
      <c r="F1326" s="12"/>
      <c r="G1326" s="13"/>
      <c r="H1326" s="10"/>
      <c r="I1326" s="110" t="str">
        <f t="shared" si="17"/>
        <v/>
      </c>
      <c r="J1326" s="113"/>
    </row>
    <row r="1327" spans="1:10" ht="14.1" customHeight="1" x14ac:dyDescent="0.25">
      <c r="A1327" s="9"/>
      <c r="B1327" s="10"/>
      <c r="C1327" s="12"/>
      <c r="D1327" s="12"/>
      <c r="E1327" s="12"/>
      <c r="F1327" s="12"/>
      <c r="G1327" s="13"/>
      <c r="H1327" s="10"/>
      <c r="I1327" s="110" t="str">
        <f t="shared" si="17"/>
        <v/>
      </c>
      <c r="J1327" s="113"/>
    </row>
    <row r="1328" spans="1:10" ht="14.1" customHeight="1" x14ac:dyDescent="0.25">
      <c r="A1328" s="9"/>
      <c r="B1328" s="10"/>
      <c r="C1328" s="12"/>
      <c r="D1328" s="12"/>
      <c r="E1328" s="12"/>
      <c r="F1328" s="12"/>
      <c r="G1328" s="13"/>
      <c r="H1328" s="10"/>
      <c r="I1328" s="110" t="str">
        <f t="shared" si="17"/>
        <v/>
      </c>
      <c r="J1328" s="113"/>
    </row>
    <row r="1329" spans="1:10" ht="14.1" customHeight="1" x14ac:dyDescent="0.25">
      <c r="A1329" s="9"/>
      <c r="B1329" s="10"/>
      <c r="C1329" s="12"/>
      <c r="D1329" s="12"/>
      <c r="E1329" s="12"/>
      <c r="F1329" s="12"/>
      <c r="G1329" s="13"/>
      <c r="H1329" s="10"/>
      <c r="I1329" s="110" t="str">
        <f t="shared" si="17"/>
        <v/>
      </c>
      <c r="J1329" s="113"/>
    </row>
    <row r="1330" spans="1:10" ht="14.1" customHeight="1" x14ac:dyDescent="0.25">
      <c r="A1330" s="9"/>
      <c r="B1330" s="10"/>
      <c r="C1330" s="12"/>
      <c r="D1330" s="12"/>
      <c r="E1330" s="12"/>
      <c r="F1330" s="12"/>
      <c r="G1330" s="13"/>
      <c r="H1330" s="10"/>
      <c r="I1330" s="110" t="str">
        <f t="shared" si="17"/>
        <v/>
      </c>
      <c r="J1330" s="113"/>
    </row>
    <row r="1331" spans="1:10" ht="14.1" customHeight="1" x14ac:dyDescent="0.25">
      <c r="A1331" s="9"/>
      <c r="B1331" s="10"/>
      <c r="C1331" s="12"/>
      <c r="D1331" s="12"/>
      <c r="E1331" s="12"/>
      <c r="F1331" s="12"/>
      <c r="G1331" s="13"/>
      <c r="H1331" s="10"/>
      <c r="I1331" s="110" t="str">
        <f t="shared" si="17"/>
        <v/>
      </c>
      <c r="J1331" s="113"/>
    </row>
    <row r="1332" spans="1:10" ht="14.1" customHeight="1" x14ac:dyDescent="0.25">
      <c r="A1332" s="9"/>
      <c r="B1332" s="10"/>
      <c r="C1332" s="12"/>
      <c r="D1332" s="12"/>
      <c r="E1332" s="12"/>
      <c r="F1332" s="12"/>
      <c r="G1332" s="13"/>
      <c r="H1332" s="10"/>
      <c r="I1332" s="110" t="str">
        <f t="shared" si="17"/>
        <v/>
      </c>
      <c r="J1332" s="113"/>
    </row>
    <row r="1333" spans="1:10" ht="14.1" customHeight="1" x14ac:dyDescent="0.25">
      <c r="A1333" s="9"/>
      <c r="B1333" s="10"/>
      <c r="C1333" s="12"/>
      <c r="D1333" s="12"/>
      <c r="E1333" s="12"/>
      <c r="F1333" s="12"/>
      <c r="G1333" s="13"/>
      <c r="H1333" s="10"/>
      <c r="I1333" s="110" t="str">
        <f t="shared" si="17"/>
        <v/>
      </c>
      <c r="J1333" s="113"/>
    </row>
    <row r="1334" spans="1:10" ht="14.1" customHeight="1" x14ac:dyDescent="0.25">
      <c r="A1334" s="9"/>
      <c r="B1334" s="10"/>
      <c r="C1334" s="12"/>
      <c r="D1334" s="12"/>
      <c r="E1334" s="12"/>
      <c r="F1334" s="12"/>
      <c r="G1334" s="13"/>
      <c r="H1334" s="10"/>
      <c r="I1334" s="110" t="str">
        <f t="shared" si="17"/>
        <v/>
      </c>
      <c r="J1334" s="113"/>
    </row>
    <row r="1335" spans="1:10" ht="14.1" customHeight="1" x14ac:dyDescent="0.25">
      <c r="A1335" s="9"/>
      <c r="B1335" s="10"/>
      <c r="C1335" s="12"/>
      <c r="D1335" s="12"/>
      <c r="E1335" s="12"/>
      <c r="F1335" s="12"/>
      <c r="G1335" s="13"/>
      <c r="H1335" s="10"/>
      <c r="I1335" s="110" t="str">
        <f t="shared" si="17"/>
        <v/>
      </c>
      <c r="J1335" s="113"/>
    </row>
    <row r="1336" spans="1:10" ht="14.1" customHeight="1" x14ac:dyDescent="0.25">
      <c r="A1336" s="9"/>
      <c r="B1336" s="10"/>
      <c r="C1336" s="12"/>
      <c r="D1336" s="12"/>
      <c r="E1336" s="12"/>
      <c r="F1336" s="12"/>
      <c r="G1336" s="13"/>
      <c r="H1336" s="10"/>
      <c r="I1336" s="110" t="str">
        <f t="shared" si="17"/>
        <v/>
      </c>
      <c r="J1336" s="113"/>
    </row>
    <row r="1337" spans="1:10" ht="14.1" customHeight="1" x14ac:dyDescent="0.25">
      <c r="A1337" s="9"/>
      <c r="B1337" s="10"/>
      <c r="C1337" s="12"/>
      <c r="D1337" s="12"/>
      <c r="E1337" s="12"/>
      <c r="F1337" s="12"/>
      <c r="G1337" s="13"/>
      <c r="H1337" s="10"/>
      <c r="I1337" s="110" t="str">
        <f t="shared" si="17"/>
        <v/>
      </c>
      <c r="J1337" s="113"/>
    </row>
    <row r="1338" spans="1:10" ht="14.1" customHeight="1" x14ac:dyDescent="0.25">
      <c r="A1338" s="9"/>
      <c r="B1338" s="10"/>
      <c r="C1338" s="12"/>
      <c r="D1338" s="12"/>
      <c r="E1338" s="12"/>
      <c r="F1338" s="12"/>
      <c r="G1338" s="13"/>
      <c r="H1338" s="10"/>
      <c r="I1338" s="110" t="str">
        <f t="shared" si="17"/>
        <v/>
      </c>
      <c r="J1338" s="113"/>
    </row>
    <row r="1339" spans="1:10" ht="14.1" customHeight="1" x14ac:dyDescent="0.25">
      <c r="A1339" s="9"/>
      <c r="B1339" s="10"/>
      <c r="C1339" s="12"/>
      <c r="D1339" s="12"/>
      <c r="E1339" s="12"/>
      <c r="F1339" s="12"/>
      <c r="G1339" s="13"/>
      <c r="H1339" s="10"/>
      <c r="I1339" s="110" t="str">
        <f t="shared" si="17"/>
        <v/>
      </c>
      <c r="J1339" s="113"/>
    </row>
    <row r="1340" spans="1:10" ht="14.1" customHeight="1" x14ac:dyDescent="0.25">
      <c r="A1340" s="9"/>
      <c r="B1340" s="10"/>
      <c r="C1340" s="12"/>
      <c r="D1340" s="12"/>
      <c r="E1340" s="12"/>
      <c r="F1340" s="12"/>
      <c r="G1340" s="13"/>
      <c r="H1340" s="10"/>
      <c r="I1340" s="110" t="str">
        <f t="shared" si="17"/>
        <v/>
      </c>
      <c r="J1340" s="113"/>
    </row>
    <row r="1341" spans="1:10" ht="14.1" customHeight="1" x14ac:dyDescent="0.25">
      <c r="A1341" s="9"/>
      <c r="B1341" s="10"/>
      <c r="C1341" s="12"/>
      <c r="D1341" s="12"/>
      <c r="E1341" s="12"/>
      <c r="F1341" s="12"/>
      <c r="G1341" s="13"/>
      <c r="H1341" s="10"/>
      <c r="I1341" s="110" t="str">
        <f t="shared" si="17"/>
        <v/>
      </c>
      <c r="J1341" s="113"/>
    </row>
    <row r="1342" spans="1:10" ht="14.1" customHeight="1" x14ac:dyDescent="0.25">
      <c r="A1342" s="9"/>
      <c r="B1342" s="10"/>
      <c r="C1342" s="12"/>
      <c r="D1342" s="12"/>
      <c r="E1342" s="12"/>
      <c r="F1342" s="12"/>
      <c r="G1342" s="13"/>
      <c r="H1342" s="10"/>
      <c r="I1342" s="110" t="str">
        <f t="shared" si="17"/>
        <v/>
      </c>
      <c r="J1342" s="113"/>
    </row>
    <row r="1343" spans="1:10" ht="14.1" customHeight="1" x14ac:dyDescent="0.25">
      <c r="A1343" s="9"/>
      <c r="B1343" s="10"/>
      <c r="C1343" s="12"/>
      <c r="D1343" s="12"/>
      <c r="E1343" s="12"/>
      <c r="F1343" s="12"/>
      <c r="G1343" s="13"/>
      <c r="H1343" s="10"/>
      <c r="I1343" s="110" t="str">
        <f t="shared" si="17"/>
        <v/>
      </c>
      <c r="J1343" s="113"/>
    </row>
    <row r="1344" spans="1:10" ht="14.1" customHeight="1" x14ac:dyDescent="0.25">
      <c r="A1344" s="9"/>
      <c r="B1344" s="10"/>
      <c r="C1344" s="12"/>
      <c r="D1344" s="12"/>
      <c r="E1344" s="12"/>
      <c r="F1344" s="12"/>
      <c r="G1344" s="13"/>
      <c r="H1344" s="10"/>
      <c r="I1344" s="110" t="str">
        <f t="shared" si="17"/>
        <v/>
      </c>
      <c r="J1344" s="113"/>
    </row>
    <row r="1345" spans="1:10" ht="14.1" customHeight="1" x14ac:dyDescent="0.25">
      <c r="A1345" s="9"/>
      <c r="B1345" s="10"/>
      <c r="C1345" s="12"/>
      <c r="D1345" s="12"/>
      <c r="E1345" s="12"/>
      <c r="F1345" s="12"/>
      <c r="G1345" s="13"/>
      <c r="H1345" s="10"/>
      <c r="I1345" s="110" t="str">
        <f t="shared" si="17"/>
        <v/>
      </c>
      <c r="J1345" s="113"/>
    </row>
    <row r="1346" spans="1:10" ht="14.1" customHeight="1" x14ac:dyDescent="0.25">
      <c r="A1346" s="9"/>
      <c r="B1346" s="10"/>
      <c r="C1346" s="12"/>
      <c r="D1346" s="12"/>
      <c r="E1346" s="12"/>
      <c r="F1346" s="12"/>
      <c r="G1346" s="13"/>
      <c r="H1346" s="10"/>
      <c r="I1346" s="110" t="str">
        <f t="shared" si="17"/>
        <v/>
      </c>
      <c r="J1346" s="113"/>
    </row>
    <row r="1347" spans="1:10" ht="14.1" customHeight="1" x14ac:dyDescent="0.25">
      <c r="A1347" s="9"/>
      <c r="B1347" s="10"/>
      <c r="C1347" s="12"/>
      <c r="D1347" s="12"/>
      <c r="E1347" s="12"/>
      <c r="F1347" s="12"/>
      <c r="G1347" s="13"/>
      <c r="H1347" s="10"/>
      <c r="I1347" s="110" t="str">
        <f t="shared" si="17"/>
        <v/>
      </c>
      <c r="J1347" s="113"/>
    </row>
    <row r="1348" spans="1:10" ht="14.1" customHeight="1" x14ac:dyDescent="0.25">
      <c r="A1348" s="9"/>
      <c r="B1348" s="10"/>
      <c r="C1348" s="12"/>
      <c r="D1348" s="12"/>
      <c r="E1348" s="12"/>
      <c r="F1348" s="12"/>
      <c r="G1348" s="13"/>
      <c r="H1348" s="10"/>
      <c r="I1348" s="110" t="str">
        <f t="shared" si="17"/>
        <v/>
      </c>
      <c r="J1348" s="113"/>
    </row>
    <row r="1349" spans="1:10" ht="14.1" customHeight="1" x14ac:dyDescent="0.25">
      <c r="A1349" s="9"/>
      <c r="B1349" s="10"/>
      <c r="C1349" s="12"/>
      <c r="D1349" s="12"/>
      <c r="E1349" s="12"/>
      <c r="F1349" s="12"/>
      <c r="G1349" s="13"/>
      <c r="H1349" s="10"/>
      <c r="I1349" s="110" t="str">
        <f t="shared" si="17"/>
        <v/>
      </c>
      <c r="J1349" s="113"/>
    </row>
    <row r="1350" spans="1:10" ht="14.1" customHeight="1" x14ac:dyDescent="0.25">
      <c r="A1350" s="9"/>
      <c r="B1350" s="10"/>
      <c r="C1350" s="12"/>
      <c r="D1350" s="12"/>
      <c r="E1350" s="12"/>
      <c r="F1350" s="12"/>
      <c r="G1350" s="13"/>
      <c r="H1350" s="10"/>
      <c r="I1350" s="110" t="str">
        <f t="shared" si="17"/>
        <v/>
      </c>
      <c r="J1350" s="113"/>
    </row>
    <row r="1351" spans="1:10" ht="14.1" customHeight="1" x14ac:dyDescent="0.25">
      <c r="A1351" s="9"/>
      <c r="B1351" s="10"/>
      <c r="C1351" s="12"/>
      <c r="D1351" s="12"/>
      <c r="E1351" s="12"/>
      <c r="F1351" s="12"/>
      <c r="G1351" s="13"/>
      <c r="H1351" s="10"/>
      <c r="I1351" s="110" t="str">
        <f t="shared" si="17"/>
        <v/>
      </c>
      <c r="J1351" s="113"/>
    </row>
    <row r="1352" spans="1:10" ht="14.1" customHeight="1" x14ac:dyDescent="0.25">
      <c r="A1352" s="9"/>
      <c r="B1352" s="10"/>
      <c r="C1352" s="12"/>
      <c r="D1352" s="12"/>
      <c r="E1352" s="12"/>
      <c r="F1352" s="12"/>
      <c r="G1352" s="13"/>
      <c r="H1352" s="10"/>
      <c r="I1352" s="110" t="str">
        <f t="shared" si="17"/>
        <v/>
      </c>
      <c r="J1352" s="113"/>
    </row>
    <row r="1353" spans="1:10" ht="14.1" customHeight="1" x14ac:dyDescent="0.25">
      <c r="A1353" s="9"/>
      <c r="B1353" s="10"/>
      <c r="C1353" s="12"/>
      <c r="D1353" s="12"/>
      <c r="E1353" s="12"/>
      <c r="F1353" s="12"/>
      <c r="G1353" s="13"/>
      <c r="H1353" s="10"/>
      <c r="I1353" s="110" t="str">
        <f t="shared" si="17"/>
        <v/>
      </c>
      <c r="J1353" s="113"/>
    </row>
    <row r="1354" spans="1:10" ht="14.1" customHeight="1" x14ac:dyDescent="0.25">
      <c r="A1354" s="9"/>
      <c r="B1354" s="10"/>
      <c r="C1354" s="12"/>
      <c r="D1354" s="12"/>
      <c r="E1354" s="12"/>
      <c r="F1354" s="12"/>
      <c r="G1354" s="13"/>
      <c r="H1354" s="10"/>
      <c r="I1354" s="110" t="str">
        <f t="shared" si="17"/>
        <v/>
      </c>
      <c r="J1354" s="113"/>
    </row>
    <row r="1355" spans="1:10" ht="14.1" customHeight="1" x14ac:dyDescent="0.25">
      <c r="A1355" s="9"/>
      <c r="B1355" s="10"/>
      <c r="C1355" s="12"/>
      <c r="D1355" s="12"/>
      <c r="E1355" s="12"/>
      <c r="F1355" s="12"/>
      <c r="G1355" s="13"/>
      <c r="H1355" s="10"/>
      <c r="I1355" s="110" t="str">
        <f t="shared" si="17"/>
        <v/>
      </c>
      <c r="J1355" s="113"/>
    </row>
    <row r="1356" spans="1:10" ht="14.1" customHeight="1" x14ac:dyDescent="0.25">
      <c r="A1356" s="9"/>
      <c r="B1356" s="10"/>
      <c r="C1356" s="12"/>
      <c r="D1356" s="12"/>
      <c r="E1356" s="12"/>
      <c r="F1356" s="12"/>
      <c r="G1356" s="13"/>
      <c r="H1356" s="10"/>
      <c r="I1356" s="110" t="str">
        <f t="shared" si="17"/>
        <v/>
      </c>
      <c r="J1356" s="113"/>
    </row>
    <row r="1357" spans="1:10" ht="14.1" customHeight="1" x14ac:dyDescent="0.25">
      <c r="A1357" s="9"/>
      <c r="B1357" s="10"/>
      <c r="C1357" s="12"/>
      <c r="D1357" s="12"/>
      <c r="E1357" s="12"/>
      <c r="F1357" s="12"/>
      <c r="G1357" s="13"/>
      <c r="H1357" s="10"/>
      <c r="I1357" s="110" t="str">
        <f t="shared" si="17"/>
        <v/>
      </c>
      <c r="J1357" s="113"/>
    </row>
    <row r="1358" spans="1:10" ht="14.1" customHeight="1" x14ac:dyDescent="0.25">
      <c r="A1358" s="9"/>
      <c r="B1358" s="10"/>
      <c r="C1358" s="12"/>
      <c r="D1358" s="12"/>
      <c r="E1358" s="12"/>
      <c r="F1358" s="12"/>
      <c r="G1358" s="13"/>
      <c r="H1358" s="10"/>
      <c r="I1358" s="110" t="str">
        <f t="shared" si="17"/>
        <v/>
      </c>
      <c r="J1358" s="113"/>
    </row>
    <row r="1359" spans="1:10" ht="14.1" customHeight="1" x14ac:dyDescent="0.25">
      <c r="A1359" s="9"/>
      <c r="B1359" s="10"/>
      <c r="C1359" s="12"/>
      <c r="D1359" s="12"/>
      <c r="E1359" s="12"/>
      <c r="F1359" s="12"/>
      <c r="G1359" s="13"/>
      <c r="H1359" s="10"/>
      <c r="I1359" s="110" t="str">
        <f t="shared" si="17"/>
        <v/>
      </c>
      <c r="J1359" s="113"/>
    </row>
    <row r="1360" spans="1:10" ht="14.1" customHeight="1" x14ac:dyDescent="0.25">
      <c r="A1360" s="9"/>
      <c r="B1360" s="10"/>
      <c r="C1360" s="12"/>
      <c r="D1360" s="12"/>
      <c r="E1360" s="12"/>
      <c r="F1360" s="12"/>
      <c r="G1360" s="13"/>
      <c r="H1360" s="10"/>
      <c r="I1360" s="110" t="str">
        <f t="shared" si="17"/>
        <v/>
      </c>
      <c r="J1360" s="113"/>
    </row>
    <row r="1361" spans="1:10" ht="14.1" customHeight="1" x14ac:dyDescent="0.25">
      <c r="A1361" s="9"/>
      <c r="B1361" s="10"/>
      <c r="C1361" s="12"/>
      <c r="D1361" s="12"/>
      <c r="E1361" s="12"/>
      <c r="F1361" s="12"/>
      <c r="G1361" s="13"/>
      <c r="H1361" s="10"/>
      <c r="I1361" s="110" t="str">
        <f t="shared" si="17"/>
        <v/>
      </c>
      <c r="J1361" s="113"/>
    </row>
    <row r="1362" spans="1:10" ht="14.1" customHeight="1" x14ac:dyDescent="0.25">
      <c r="A1362" s="9"/>
      <c r="B1362" s="10"/>
      <c r="C1362" s="12"/>
      <c r="D1362" s="12"/>
      <c r="E1362" s="12"/>
      <c r="F1362" s="12"/>
      <c r="G1362" s="13"/>
      <c r="H1362" s="10"/>
      <c r="I1362" s="110" t="str">
        <f t="shared" si="17"/>
        <v/>
      </c>
      <c r="J1362" s="113"/>
    </row>
    <row r="1363" spans="1:10" ht="14.1" customHeight="1" x14ac:dyDescent="0.25">
      <c r="A1363" s="9"/>
      <c r="B1363" s="10"/>
      <c r="C1363" s="12"/>
      <c r="D1363" s="12"/>
      <c r="E1363" s="12"/>
      <c r="F1363" s="12"/>
      <c r="G1363" s="13"/>
      <c r="H1363" s="10"/>
      <c r="I1363" s="110" t="str">
        <f t="shared" si="17"/>
        <v/>
      </c>
      <c r="J1363" s="113"/>
    </row>
    <row r="1364" spans="1:10" ht="14.1" customHeight="1" x14ac:dyDescent="0.25">
      <c r="A1364" s="9"/>
      <c r="B1364" s="10"/>
      <c r="C1364" s="12"/>
      <c r="D1364" s="12"/>
      <c r="E1364" s="12"/>
      <c r="F1364" s="12"/>
      <c r="G1364" s="13"/>
      <c r="H1364" s="10"/>
      <c r="I1364" s="110" t="str">
        <f t="shared" si="17"/>
        <v/>
      </c>
      <c r="J1364" s="113"/>
    </row>
    <row r="1365" spans="1:10" ht="14.1" customHeight="1" x14ac:dyDescent="0.25">
      <c r="A1365" s="9"/>
      <c r="B1365" s="10"/>
      <c r="C1365" s="12"/>
      <c r="D1365" s="12"/>
      <c r="E1365" s="12"/>
      <c r="F1365" s="12"/>
      <c r="G1365" s="13"/>
      <c r="H1365" s="10"/>
      <c r="I1365" s="110" t="str">
        <f t="shared" si="17"/>
        <v/>
      </c>
      <c r="J1365" s="113"/>
    </row>
    <row r="1366" spans="1:10" ht="14.1" customHeight="1" x14ac:dyDescent="0.25">
      <c r="A1366" s="9"/>
      <c r="B1366" s="10"/>
      <c r="C1366" s="12"/>
      <c r="D1366" s="12"/>
      <c r="E1366" s="12"/>
      <c r="F1366" s="12"/>
      <c r="G1366" s="13"/>
      <c r="H1366" s="10"/>
      <c r="I1366" s="110" t="str">
        <f t="shared" si="17"/>
        <v/>
      </c>
      <c r="J1366" s="113"/>
    </row>
    <row r="1367" spans="1:10" ht="14.1" customHeight="1" x14ac:dyDescent="0.25">
      <c r="A1367" s="9"/>
      <c r="B1367" s="10"/>
      <c r="C1367" s="12"/>
      <c r="D1367" s="12"/>
      <c r="E1367" s="12"/>
      <c r="F1367" s="12"/>
      <c r="G1367" s="13"/>
      <c r="H1367" s="10"/>
      <c r="I1367" s="110" t="str">
        <f t="shared" si="17"/>
        <v/>
      </c>
      <c r="J1367" s="113"/>
    </row>
    <row r="1368" spans="1:10" ht="14.1" customHeight="1" x14ac:dyDescent="0.25">
      <c r="A1368" s="9"/>
      <c r="B1368" s="10"/>
      <c r="C1368" s="12"/>
      <c r="D1368" s="12"/>
      <c r="E1368" s="12"/>
      <c r="F1368" s="12"/>
      <c r="G1368" s="13"/>
      <c r="H1368" s="10"/>
      <c r="I1368" s="110" t="str">
        <f t="shared" si="17"/>
        <v/>
      </c>
      <c r="J1368" s="113"/>
    </row>
    <row r="1369" spans="1:10" ht="14.1" customHeight="1" x14ac:dyDescent="0.25">
      <c r="A1369" s="9"/>
      <c r="B1369" s="10"/>
      <c r="C1369" s="12"/>
      <c r="D1369" s="12"/>
      <c r="E1369" s="12"/>
      <c r="F1369" s="12"/>
      <c r="G1369" s="13"/>
      <c r="H1369" s="10"/>
      <c r="I1369" s="110" t="str">
        <f t="shared" si="17"/>
        <v/>
      </c>
      <c r="J1369" s="113"/>
    </row>
    <row r="1370" spans="1:10" ht="14.1" customHeight="1" x14ac:dyDescent="0.25">
      <c r="A1370" s="9"/>
      <c r="B1370" s="10"/>
      <c r="C1370" s="12"/>
      <c r="D1370" s="12"/>
      <c r="E1370" s="12"/>
      <c r="F1370" s="12"/>
      <c r="G1370" s="13"/>
      <c r="H1370" s="10"/>
      <c r="I1370" s="110" t="str">
        <f t="shared" si="17"/>
        <v/>
      </c>
      <c r="J1370" s="113"/>
    </row>
    <row r="1371" spans="1:10" ht="14.1" customHeight="1" x14ac:dyDescent="0.25">
      <c r="A1371" s="9"/>
      <c r="B1371" s="10"/>
      <c r="C1371" s="12"/>
      <c r="D1371" s="12"/>
      <c r="E1371" s="12"/>
      <c r="F1371" s="12"/>
      <c r="G1371" s="13"/>
      <c r="H1371" s="10"/>
      <c r="I1371" s="110" t="str">
        <f t="shared" si="17"/>
        <v/>
      </c>
      <c r="J1371" s="113"/>
    </row>
    <row r="1372" spans="1:10" ht="14.1" customHeight="1" x14ac:dyDescent="0.25">
      <c r="A1372" s="9"/>
      <c r="B1372" s="10"/>
      <c r="C1372" s="12"/>
      <c r="D1372" s="12"/>
      <c r="E1372" s="12"/>
      <c r="F1372" s="12"/>
      <c r="G1372" s="13"/>
      <c r="H1372" s="10"/>
      <c r="I1372" s="110" t="str">
        <f t="shared" si="17"/>
        <v/>
      </c>
      <c r="J1372" s="113"/>
    </row>
    <row r="1373" spans="1:10" ht="14.1" customHeight="1" x14ac:dyDescent="0.25">
      <c r="A1373" s="9"/>
      <c r="B1373" s="10"/>
      <c r="C1373" s="12"/>
      <c r="D1373" s="12"/>
      <c r="E1373" s="12"/>
      <c r="F1373" s="12"/>
      <c r="G1373" s="13"/>
      <c r="H1373" s="10"/>
      <c r="I1373" s="110" t="str">
        <f t="shared" si="17"/>
        <v/>
      </c>
      <c r="J1373" s="113"/>
    </row>
    <row r="1374" spans="1:10" ht="14.1" customHeight="1" x14ac:dyDescent="0.25">
      <c r="A1374" s="9"/>
      <c r="B1374" s="10"/>
      <c r="C1374" s="12"/>
      <c r="D1374" s="12"/>
      <c r="E1374" s="12"/>
      <c r="F1374" s="12"/>
      <c r="G1374" s="13"/>
      <c r="H1374" s="10"/>
      <c r="I1374" s="110" t="str">
        <f t="shared" si="17"/>
        <v/>
      </c>
      <c r="J1374" s="113"/>
    </row>
    <row r="1375" spans="1:10" ht="14.1" customHeight="1" x14ac:dyDescent="0.25">
      <c r="A1375" s="9"/>
      <c r="B1375" s="10"/>
      <c r="C1375" s="12"/>
      <c r="D1375" s="12"/>
      <c r="E1375" s="12"/>
      <c r="F1375" s="12"/>
      <c r="G1375" s="13"/>
      <c r="H1375" s="10"/>
      <c r="I1375" s="110" t="str">
        <f t="shared" si="17"/>
        <v/>
      </c>
      <c r="J1375" s="113"/>
    </row>
    <row r="1376" spans="1:10" ht="14.1" customHeight="1" x14ac:dyDescent="0.25">
      <c r="A1376" s="9"/>
      <c r="B1376" s="10"/>
      <c r="C1376" s="12"/>
      <c r="D1376" s="12"/>
      <c r="E1376" s="12"/>
      <c r="F1376" s="12"/>
      <c r="G1376" s="13"/>
      <c r="H1376" s="10"/>
      <c r="I1376" s="110" t="str">
        <f t="shared" si="17"/>
        <v/>
      </c>
      <c r="J1376" s="113"/>
    </row>
    <row r="1377" spans="1:10" ht="14.1" customHeight="1" x14ac:dyDescent="0.25">
      <c r="A1377" s="9"/>
      <c r="B1377" s="10"/>
      <c r="C1377" s="12"/>
      <c r="D1377" s="12"/>
      <c r="E1377" s="12"/>
      <c r="F1377" s="12"/>
      <c r="G1377" s="13"/>
      <c r="H1377" s="10"/>
      <c r="I1377" s="110" t="str">
        <f t="shared" si="17"/>
        <v/>
      </c>
      <c r="J1377" s="113"/>
    </row>
    <row r="1378" spans="1:10" ht="14.1" customHeight="1" x14ac:dyDescent="0.25">
      <c r="A1378" s="9"/>
      <c r="B1378" s="10"/>
      <c r="C1378" s="12"/>
      <c r="D1378" s="12"/>
      <c r="E1378" s="12"/>
      <c r="F1378" s="12"/>
      <c r="G1378" s="13"/>
      <c r="H1378" s="10"/>
      <c r="I1378" s="110" t="str">
        <f t="shared" si="17"/>
        <v/>
      </c>
      <c r="J1378" s="113"/>
    </row>
    <row r="1379" spans="1:10" ht="14.1" customHeight="1" x14ac:dyDescent="0.25">
      <c r="A1379" s="9"/>
      <c r="B1379" s="10"/>
      <c r="C1379" s="12"/>
      <c r="D1379" s="12"/>
      <c r="E1379" s="12"/>
      <c r="F1379" s="12"/>
      <c r="G1379" s="13"/>
      <c r="H1379" s="10"/>
      <c r="I1379" s="110" t="str">
        <f t="shared" si="17"/>
        <v/>
      </c>
      <c r="J1379" s="113"/>
    </row>
    <row r="1380" spans="1:10" ht="14.1" customHeight="1" x14ac:dyDescent="0.25">
      <c r="A1380" s="9"/>
      <c r="B1380" s="10"/>
      <c r="C1380" s="12"/>
      <c r="D1380" s="12"/>
      <c r="E1380" s="12"/>
      <c r="F1380" s="12"/>
      <c r="G1380" s="13"/>
      <c r="H1380" s="10"/>
      <c r="I1380" s="110" t="str">
        <f t="shared" si="17"/>
        <v/>
      </c>
      <c r="J1380" s="113"/>
    </row>
    <row r="1381" spans="1:10" ht="14.1" customHeight="1" x14ac:dyDescent="0.25">
      <c r="A1381" s="9"/>
      <c r="B1381" s="10"/>
      <c r="C1381" s="12"/>
      <c r="D1381" s="12"/>
      <c r="E1381" s="12"/>
      <c r="F1381" s="12"/>
      <c r="G1381" s="13"/>
      <c r="H1381" s="10"/>
      <c r="I1381" s="110" t="str">
        <f t="shared" si="17"/>
        <v/>
      </c>
      <c r="J1381" s="113"/>
    </row>
    <row r="1382" spans="1:10" ht="14.1" customHeight="1" x14ac:dyDescent="0.25">
      <c r="A1382" s="9"/>
      <c r="B1382" s="10"/>
      <c r="C1382" s="12"/>
      <c r="D1382" s="12"/>
      <c r="E1382" s="12"/>
      <c r="F1382" s="12"/>
      <c r="G1382" s="13"/>
      <c r="H1382" s="10"/>
      <c r="I1382" s="110" t="str">
        <f t="shared" ref="I1382:I1445" si="18">IF(G1382="","",I1381+G1382)</f>
        <v/>
      </c>
      <c r="J1382" s="113"/>
    </row>
    <row r="1383" spans="1:10" ht="14.1" customHeight="1" x14ac:dyDescent="0.25">
      <c r="A1383" s="9"/>
      <c r="B1383" s="10"/>
      <c r="C1383" s="12"/>
      <c r="D1383" s="12"/>
      <c r="E1383" s="12"/>
      <c r="F1383" s="12"/>
      <c r="G1383" s="13"/>
      <c r="H1383" s="10"/>
      <c r="I1383" s="110" t="str">
        <f t="shared" si="18"/>
        <v/>
      </c>
      <c r="J1383" s="113"/>
    </row>
    <row r="1384" spans="1:10" ht="14.1" customHeight="1" x14ac:dyDescent="0.25">
      <c r="A1384" s="9"/>
      <c r="B1384" s="10"/>
      <c r="C1384" s="12"/>
      <c r="D1384" s="12"/>
      <c r="E1384" s="12"/>
      <c r="F1384" s="12"/>
      <c r="G1384" s="13"/>
      <c r="H1384" s="10"/>
      <c r="I1384" s="110" t="str">
        <f t="shared" si="18"/>
        <v/>
      </c>
      <c r="J1384" s="113"/>
    </row>
    <row r="1385" spans="1:10" ht="14.1" customHeight="1" x14ac:dyDescent="0.25">
      <c r="A1385" s="9"/>
      <c r="B1385" s="10"/>
      <c r="C1385" s="12"/>
      <c r="D1385" s="12"/>
      <c r="E1385" s="12"/>
      <c r="F1385" s="12"/>
      <c r="G1385" s="13"/>
      <c r="H1385" s="10"/>
      <c r="I1385" s="110" t="str">
        <f t="shared" si="18"/>
        <v/>
      </c>
      <c r="J1385" s="113"/>
    </row>
    <row r="1386" spans="1:10" ht="14.1" customHeight="1" x14ac:dyDescent="0.25">
      <c r="A1386" s="9"/>
      <c r="B1386" s="10"/>
      <c r="C1386" s="12"/>
      <c r="D1386" s="12"/>
      <c r="E1386" s="12"/>
      <c r="F1386" s="12"/>
      <c r="G1386" s="13"/>
      <c r="H1386" s="10"/>
      <c r="I1386" s="110" t="str">
        <f t="shared" si="18"/>
        <v/>
      </c>
      <c r="J1386" s="113"/>
    </row>
    <row r="1387" spans="1:10" ht="14.1" customHeight="1" x14ac:dyDescent="0.25">
      <c r="A1387" s="9"/>
      <c r="B1387" s="10"/>
      <c r="C1387" s="12"/>
      <c r="D1387" s="12"/>
      <c r="E1387" s="12"/>
      <c r="F1387" s="12"/>
      <c r="G1387" s="13"/>
      <c r="H1387" s="10"/>
      <c r="I1387" s="110" t="str">
        <f t="shared" si="18"/>
        <v/>
      </c>
      <c r="J1387" s="113"/>
    </row>
    <row r="1388" spans="1:10" ht="14.1" customHeight="1" x14ac:dyDescent="0.25">
      <c r="A1388" s="9"/>
      <c r="B1388" s="10"/>
      <c r="C1388" s="12"/>
      <c r="D1388" s="12"/>
      <c r="E1388" s="12"/>
      <c r="F1388" s="12"/>
      <c r="G1388" s="13"/>
      <c r="H1388" s="10"/>
      <c r="I1388" s="110" t="str">
        <f t="shared" si="18"/>
        <v/>
      </c>
      <c r="J1388" s="113"/>
    </row>
    <row r="1389" spans="1:10" ht="14.1" customHeight="1" x14ac:dyDescent="0.25">
      <c r="A1389" s="9"/>
      <c r="B1389" s="10"/>
      <c r="C1389" s="12"/>
      <c r="D1389" s="12"/>
      <c r="E1389" s="12"/>
      <c r="F1389" s="12"/>
      <c r="G1389" s="13"/>
      <c r="H1389" s="10"/>
      <c r="I1389" s="110" t="str">
        <f t="shared" si="18"/>
        <v/>
      </c>
      <c r="J1389" s="113"/>
    </row>
    <row r="1390" spans="1:10" ht="14.1" customHeight="1" x14ac:dyDescent="0.25">
      <c r="A1390" s="9"/>
      <c r="B1390" s="10"/>
      <c r="C1390" s="12"/>
      <c r="D1390" s="12"/>
      <c r="E1390" s="12"/>
      <c r="F1390" s="12"/>
      <c r="G1390" s="13"/>
      <c r="H1390" s="10"/>
      <c r="I1390" s="110" t="str">
        <f t="shared" si="18"/>
        <v/>
      </c>
      <c r="J1390" s="113"/>
    </row>
    <row r="1391" spans="1:10" ht="14.1" customHeight="1" x14ac:dyDescent="0.25">
      <c r="A1391" s="9"/>
      <c r="B1391" s="10"/>
      <c r="C1391" s="12"/>
      <c r="D1391" s="12"/>
      <c r="E1391" s="12"/>
      <c r="F1391" s="12"/>
      <c r="G1391" s="13"/>
      <c r="H1391" s="10"/>
      <c r="I1391" s="110" t="str">
        <f t="shared" si="18"/>
        <v/>
      </c>
      <c r="J1391" s="113"/>
    </row>
    <row r="1392" spans="1:10" ht="14.1" customHeight="1" x14ac:dyDescent="0.25">
      <c r="A1392" s="9"/>
      <c r="B1392" s="10"/>
      <c r="C1392" s="12"/>
      <c r="D1392" s="12"/>
      <c r="E1392" s="12"/>
      <c r="F1392" s="12"/>
      <c r="G1392" s="13"/>
      <c r="H1392" s="10"/>
      <c r="I1392" s="110" t="str">
        <f t="shared" si="18"/>
        <v/>
      </c>
      <c r="J1392" s="113"/>
    </row>
    <row r="1393" spans="1:10" ht="14.1" customHeight="1" x14ac:dyDescent="0.25">
      <c r="A1393" s="9"/>
      <c r="B1393" s="10"/>
      <c r="C1393" s="12"/>
      <c r="D1393" s="12"/>
      <c r="E1393" s="12"/>
      <c r="F1393" s="12"/>
      <c r="G1393" s="13"/>
      <c r="H1393" s="10"/>
      <c r="I1393" s="110" t="str">
        <f t="shared" si="18"/>
        <v/>
      </c>
      <c r="J1393" s="113"/>
    </row>
    <row r="1394" spans="1:10" ht="14.1" customHeight="1" x14ac:dyDescent="0.25">
      <c r="A1394" s="9"/>
      <c r="B1394" s="10"/>
      <c r="C1394" s="12"/>
      <c r="D1394" s="12"/>
      <c r="E1394" s="12"/>
      <c r="F1394" s="12"/>
      <c r="G1394" s="13"/>
      <c r="H1394" s="10"/>
      <c r="I1394" s="110" t="str">
        <f t="shared" si="18"/>
        <v/>
      </c>
      <c r="J1394" s="113"/>
    </row>
    <row r="1395" spans="1:10" ht="14.1" customHeight="1" x14ac:dyDescent="0.25">
      <c r="A1395" s="9"/>
      <c r="B1395" s="10"/>
      <c r="C1395" s="12"/>
      <c r="D1395" s="12"/>
      <c r="E1395" s="12"/>
      <c r="F1395" s="12"/>
      <c r="G1395" s="13"/>
      <c r="H1395" s="10"/>
      <c r="I1395" s="110" t="str">
        <f t="shared" si="18"/>
        <v/>
      </c>
      <c r="J1395" s="113"/>
    </row>
    <row r="1396" spans="1:10" ht="14.1" customHeight="1" x14ac:dyDescent="0.25">
      <c r="A1396" s="9"/>
      <c r="B1396" s="10"/>
      <c r="C1396" s="12"/>
      <c r="D1396" s="12"/>
      <c r="E1396" s="12"/>
      <c r="F1396" s="12"/>
      <c r="G1396" s="13"/>
      <c r="H1396" s="10"/>
      <c r="I1396" s="110" t="str">
        <f t="shared" si="18"/>
        <v/>
      </c>
      <c r="J1396" s="113"/>
    </row>
    <row r="1397" spans="1:10" ht="14.1" customHeight="1" x14ac:dyDescent="0.25">
      <c r="A1397" s="9"/>
      <c r="B1397" s="10"/>
      <c r="C1397" s="12"/>
      <c r="D1397" s="12"/>
      <c r="E1397" s="12"/>
      <c r="F1397" s="12"/>
      <c r="G1397" s="13"/>
      <c r="H1397" s="10"/>
      <c r="I1397" s="110" t="str">
        <f t="shared" si="18"/>
        <v/>
      </c>
      <c r="J1397" s="113"/>
    </row>
    <row r="1398" spans="1:10" ht="14.1" customHeight="1" x14ac:dyDescent="0.25">
      <c r="A1398" s="9"/>
      <c r="B1398" s="10"/>
      <c r="C1398" s="12"/>
      <c r="D1398" s="12"/>
      <c r="E1398" s="12"/>
      <c r="F1398" s="12"/>
      <c r="G1398" s="13"/>
      <c r="H1398" s="10"/>
      <c r="I1398" s="110" t="str">
        <f t="shared" si="18"/>
        <v/>
      </c>
      <c r="J1398" s="113"/>
    </row>
    <row r="1399" spans="1:10" ht="14.1" customHeight="1" x14ac:dyDescent="0.25">
      <c r="A1399" s="9"/>
      <c r="B1399" s="10"/>
      <c r="C1399" s="12"/>
      <c r="D1399" s="12"/>
      <c r="E1399" s="12"/>
      <c r="F1399" s="12"/>
      <c r="G1399" s="13"/>
      <c r="H1399" s="10"/>
      <c r="I1399" s="110" t="str">
        <f t="shared" si="18"/>
        <v/>
      </c>
      <c r="J1399" s="113"/>
    </row>
    <row r="1400" spans="1:10" ht="14.1" customHeight="1" x14ac:dyDescent="0.25">
      <c r="A1400" s="9"/>
      <c r="B1400" s="10"/>
      <c r="C1400" s="12"/>
      <c r="D1400" s="12"/>
      <c r="E1400" s="12"/>
      <c r="F1400" s="12"/>
      <c r="G1400" s="13"/>
      <c r="H1400" s="10"/>
      <c r="I1400" s="110" t="str">
        <f t="shared" si="18"/>
        <v/>
      </c>
      <c r="J1400" s="113"/>
    </row>
    <row r="1401" spans="1:10" ht="14.1" customHeight="1" x14ac:dyDescent="0.25">
      <c r="A1401" s="9"/>
      <c r="B1401" s="10"/>
      <c r="C1401" s="12"/>
      <c r="D1401" s="12"/>
      <c r="E1401" s="12"/>
      <c r="F1401" s="12"/>
      <c r="G1401" s="13"/>
      <c r="H1401" s="10"/>
      <c r="I1401" s="110" t="str">
        <f t="shared" si="18"/>
        <v/>
      </c>
      <c r="J1401" s="113"/>
    </row>
    <row r="1402" spans="1:10" ht="14.1" customHeight="1" x14ac:dyDescent="0.25">
      <c r="A1402" s="9"/>
      <c r="B1402" s="10"/>
      <c r="C1402" s="12"/>
      <c r="D1402" s="12"/>
      <c r="E1402" s="12"/>
      <c r="F1402" s="12"/>
      <c r="G1402" s="13"/>
      <c r="H1402" s="10"/>
      <c r="I1402" s="110" t="str">
        <f t="shared" si="18"/>
        <v/>
      </c>
      <c r="J1402" s="113"/>
    </row>
    <row r="1403" spans="1:10" ht="14.1" customHeight="1" x14ac:dyDescent="0.25">
      <c r="A1403" s="9"/>
      <c r="B1403" s="10"/>
      <c r="C1403" s="12"/>
      <c r="D1403" s="12"/>
      <c r="E1403" s="12"/>
      <c r="F1403" s="12"/>
      <c r="G1403" s="13"/>
      <c r="H1403" s="10"/>
      <c r="I1403" s="110" t="str">
        <f t="shared" si="18"/>
        <v/>
      </c>
      <c r="J1403" s="113"/>
    </row>
    <row r="1404" spans="1:10" ht="14.1" customHeight="1" x14ac:dyDescent="0.25">
      <c r="A1404" s="9"/>
      <c r="B1404" s="10"/>
      <c r="C1404" s="12"/>
      <c r="D1404" s="12"/>
      <c r="E1404" s="12"/>
      <c r="F1404" s="12"/>
      <c r="G1404" s="13"/>
      <c r="H1404" s="10"/>
      <c r="I1404" s="110" t="str">
        <f t="shared" si="18"/>
        <v/>
      </c>
      <c r="J1404" s="113"/>
    </row>
    <row r="1405" spans="1:10" ht="14.1" customHeight="1" x14ac:dyDescent="0.25">
      <c r="A1405" s="9"/>
      <c r="B1405" s="10"/>
      <c r="C1405" s="12"/>
      <c r="D1405" s="12"/>
      <c r="E1405" s="12"/>
      <c r="F1405" s="12"/>
      <c r="G1405" s="13"/>
      <c r="H1405" s="10"/>
      <c r="I1405" s="110" t="str">
        <f t="shared" si="18"/>
        <v/>
      </c>
      <c r="J1405" s="113"/>
    </row>
    <row r="1406" spans="1:10" ht="14.1" customHeight="1" x14ac:dyDescent="0.25">
      <c r="A1406" s="9"/>
      <c r="B1406" s="10"/>
      <c r="C1406" s="12"/>
      <c r="D1406" s="12"/>
      <c r="E1406" s="12"/>
      <c r="F1406" s="12"/>
      <c r="G1406" s="13"/>
      <c r="H1406" s="10"/>
      <c r="I1406" s="110" t="str">
        <f t="shared" si="18"/>
        <v/>
      </c>
      <c r="J1406" s="113"/>
    </row>
    <row r="1407" spans="1:10" ht="14.1" customHeight="1" x14ac:dyDescent="0.25">
      <c r="A1407" s="9"/>
      <c r="B1407" s="10"/>
      <c r="C1407" s="12"/>
      <c r="D1407" s="12"/>
      <c r="E1407" s="12"/>
      <c r="F1407" s="12"/>
      <c r="G1407" s="13"/>
      <c r="H1407" s="10"/>
      <c r="I1407" s="110" t="str">
        <f t="shared" si="18"/>
        <v/>
      </c>
      <c r="J1407" s="113"/>
    </row>
    <row r="1408" spans="1:10" ht="14.1" customHeight="1" x14ac:dyDescent="0.25">
      <c r="A1408" s="9"/>
      <c r="B1408" s="10"/>
      <c r="C1408" s="12"/>
      <c r="D1408" s="12"/>
      <c r="E1408" s="12"/>
      <c r="F1408" s="12"/>
      <c r="G1408" s="13"/>
      <c r="H1408" s="10"/>
      <c r="I1408" s="110" t="str">
        <f t="shared" si="18"/>
        <v/>
      </c>
      <c r="J1408" s="113"/>
    </row>
    <row r="1409" spans="1:10" ht="14.1" customHeight="1" x14ac:dyDescent="0.25">
      <c r="A1409" s="9"/>
      <c r="B1409" s="10"/>
      <c r="C1409" s="12"/>
      <c r="D1409" s="12"/>
      <c r="E1409" s="12"/>
      <c r="F1409" s="12"/>
      <c r="G1409" s="13"/>
      <c r="H1409" s="10"/>
      <c r="I1409" s="110" t="str">
        <f t="shared" si="18"/>
        <v/>
      </c>
      <c r="J1409" s="113"/>
    </row>
    <row r="1410" spans="1:10" ht="14.1" customHeight="1" x14ac:dyDescent="0.25">
      <c r="A1410" s="9"/>
      <c r="B1410" s="10"/>
      <c r="C1410" s="12"/>
      <c r="D1410" s="12"/>
      <c r="E1410" s="12"/>
      <c r="F1410" s="12"/>
      <c r="G1410" s="13"/>
      <c r="H1410" s="10"/>
      <c r="I1410" s="110" t="str">
        <f t="shared" si="18"/>
        <v/>
      </c>
      <c r="J1410" s="113"/>
    </row>
    <row r="1411" spans="1:10" ht="14.1" customHeight="1" x14ac:dyDescent="0.25">
      <c r="A1411" s="9"/>
      <c r="B1411" s="10"/>
      <c r="C1411" s="12"/>
      <c r="D1411" s="12"/>
      <c r="E1411" s="12"/>
      <c r="F1411" s="12"/>
      <c r="G1411" s="13"/>
      <c r="H1411" s="10"/>
      <c r="I1411" s="110" t="str">
        <f t="shared" si="18"/>
        <v/>
      </c>
      <c r="J1411" s="113"/>
    </row>
    <row r="1412" spans="1:10" ht="14.1" customHeight="1" x14ac:dyDescent="0.25">
      <c r="A1412" s="9"/>
      <c r="B1412" s="10"/>
      <c r="C1412" s="12"/>
      <c r="D1412" s="12"/>
      <c r="E1412" s="12"/>
      <c r="F1412" s="12"/>
      <c r="G1412" s="13"/>
      <c r="H1412" s="10"/>
      <c r="I1412" s="110" t="str">
        <f t="shared" si="18"/>
        <v/>
      </c>
      <c r="J1412" s="113"/>
    </row>
    <row r="1413" spans="1:10" ht="14.1" customHeight="1" x14ac:dyDescent="0.25">
      <c r="A1413" s="9"/>
      <c r="B1413" s="10"/>
      <c r="C1413" s="12"/>
      <c r="D1413" s="12"/>
      <c r="E1413" s="12"/>
      <c r="F1413" s="12"/>
      <c r="G1413" s="13"/>
      <c r="H1413" s="10"/>
      <c r="I1413" s="110" t="str">
        <f t="shared" si="18"/>
        <v/>
      </c>
      <c r="J1413" s="113"/>
    </row>
    <row r="1414" spans="1:10" ht="14.1" customHeight="1" x14ac:dyDescent="0.25">
      <c r="A1414" s="9"/>
      <c r="B1414" s="10"/>
      <c r="C1414" s="12"/>
      <c r="D1414" s="12"/>
      <c r="E1414" s="12"/>
      <c r="F1414" s="12"/>
      <c r="G1414" s="13"/>
      <c r="H1414" s="10"/>
      <c r="I1414" s="110" t="str">
        <f t="shared" si="18"/>
        <v/>
      </c>
      <c r="J1414" s="113"/>
    </row>
    <row r="1415" spans="1:10" ht="14.1" customHeight="1" x14ac:dyDescent="0.25">
      <c r="A1415" s="9"/>
      <c r="B1415" s="10"/>
      <c r="C1415" s="12"/>
      <c r="D1415" s="12"/>
      <c r="E1415" s="12"/>
      <c r="F1415" s="12"/>
      <c r="G1415" s="13"/>
      <c r="H1415" s="10"/>
      <c r="I1415" s="110" t="str">
        <f t="shared" si="18"/>
        <v/>
      </c>
      <c r="J1415" s="113"/>
    </row>
    <row r="1416" spans="1:10" ht="14.1" customHeight="1" x14ac:dyDescent="0.25">
      <c r="A1416" s="9"/>
      <c r="B1416" s="10"/>
      <c r="C1416" s="12"/>
      <c r="D1416" s="12"/>
      <c r="E1416" s="12"/>
      <c r="F1416" s="12"/>
      <c r="G1416" s="13"/>
      <c r="H1416" s="10"/>
      <c r="I1416" s="110" t="str">
        <f t="shared" si="18"/>
        <v/>
      </c>
      <c r="J1416" s="113"/>
    </row>
    <row r="1417" spans="1:10" ht="14.1" customHeight="1" x14ac:dyDescent="0.25">
      <c r="A1417" s="9"/>
      <c r="B1417" s="10"/>
      <c r="C1417" s="12"/>
      <c r="D1417" s="12"/>
      <c r="E1417" s="12"/>
      <c r="F1417" s="12"/>
      <c r="G1417" s="13"/>
      <c r="H1417" s="10"/>
      <c r="I1417" s="110" t="str">
        <f t="shared" si="18"/>
        <v/>
      </c>
      <c r="J1417" s="113"/>
    </row>
    <row r="1418" spans="1:10" ht="14.1" customHeight="1" x14ac:dyDescent="0.25">
      <c r="A1418" s="9"/>
      <c r="B1418" s="10"/>
      <c r="C1418" s="12"/>
      <c r="D1418" s="12"/>
      <c r="E1418" s="12"/>
      <c r="F1418" s="12"/>
      <c r="G1418" s="13"/>
      <c r="H1418" s="10"/>
      <c r="I1418" s="110" t="str">
        <f t="shared" si="18"/>
        <v/>
      </c>
      <c r="J1418" s="113"/>
    </row>
    <row r="1419" spans="1:10" ht="14.1" customHeight="1" x14ac:dyDescent="0.25">
      <c r="A1419" s="9"/>
      <c r="B1419" s="10"/>
      <c r="C1419" s="12"/>
      <c r="D1419" s="12"/>
      <c r="E1419" s="12"/>
      <c r="F1419" s="12"/>
      <c r="G1419" s="13"/>
      <c r="H1419" s="10"/>
      <c r="I1419" s="110" t="str">
        <f t="shared" si="18"/>
        <v/>
      </c>
      <c r="J1419" s="113"/>
    </row>
    <row r="1420" spans="1:10" ht="14.1" customHeight="1" x14ac:dyDescent="0.25">
      <c r="A1420" s="9"/>
      <c r="B1420" s="10"/>
      <c r="C1420" s="12"/>
      <c r="D1420" s="12"/>
      <c r="E1420" s="12"/>
      <c r="F1420" s="12"/>
      <c r="G1420" s="13"/>
      <c r="H1420" s="10"/>
      <c r="I1420" s="110" t="str">
        <f t="shared" si="18"/>
        <v/>
      </c>
      <c r="J1420" s="113"/>
    </row>
    <row r="1421" spans="1:10" ht="14.1" customHeight="1" x14ac:dyDescent="0.25">
      <c r="A1421" s="9"/>
      <c r="B1421" s="10"/>
      <c r="C1421" s="12"/>
      <c r="D1421" s="12"/>
      <c r="E1421" s="12"/>
      <c r="F1421" s="12"/>
      <c r="G1421" s="13"/>
      <c r="H1421" s="10"/>
      <c r="I1421" s="110" t="str">
        <f t="shared" si="18"/>
        <v/>
      </c>
      <c r="J1421" s="113"/>
    </row>
    <row r="1422" spans="1:10" ht="14.1" customHeight="1" x14ac:dyDescent="0.25">
      <c r="A1422" s="9"/>
      <c r="B1422" s="10"/>
      <c r="C1422" s="12"/>
      <c r="D1422" s="12"/>
      <c r="E1422" s="12"/>
      <c r="F1422" s="12"/>
      <c r="G1422" s="13"/>
      <c r="H1422" s="10"/>
      <c r="I1422" s="110" t="str">
        <f t="shared" si="18"/>
        <v/>
      </c>
      <c r="J1422" s="113"/>
    </row>
    <row r="1423" spans="1:10" ht="14.1" customHeight="1" x14ac:dyDescent="0.25">
      <c r="A1423" s="9"/>
      <c r="B1423" s="10"/>
      <c r="C1423" s="12"/>
      <c r="D1423" s="12"/>
      <c r="E1423" s="12"/>
      <c r="F1423" s="12"/>
      <c r="G1423" s="13"/>
      <c r="H1423" s="10"/>
      <c r="I1423" s="110" t="str">
        <f t="shared" si="18"/>
        <v/>
      </c>
      <c r="J1423" s="113"/>
    </row>
    <row r="1424" spans="1:10" ht="14.1" customHeight="1" x14ac:dyDescent="0.25">
      <c r="A1424" s="9"/>
      <c r="B1424" s="10"/>
      <c r="C1424" s="12"/>
      <c r="D1424" s="12"/>
      <c r="E1424" s="12"/>
      <c r="F1424" s="12"/>
      <c r="G1424" s="13"/>
      <c r="H1424" s="10"/>
      <c r="I1424" s="110" t="str">
        <f t="shared" si="18"/>
        <v/>
      </c>
      <c r="J1424" s="113"/>
    </row>
    <row r="1425" spans="1:10" ht="14.1" customHeight="1" x14ac:dyDescent="0.25">
      <c r="A1425" s="9"/>
      <c r="B1425" s="10"/>
      <c r="C1425" s="12"/>
      <c r="D1425" s="12"/>
      <c r="E1425" s="12"/>
      <c r="F1425" s="12"/>
      <c r="G1425" s="13"/>
      <c r="H1425" s="10"/>
      <c r="I1425" s="110" t="str">
        <f t="shared" si="18"/>
        <v/>
      </c>
      <c r="J1425" s="113"/>
    </row>
    <row r="1426" spans="1:10" ht="14.1" customHeight="1" x14ac:dyDescent="0.25">
      <c r="A1426" s="9"/>
      <c r="B1426" s="10"/>
      <c r="C1426" s="12"/>
      <c r="D1426" s="12"/>
      <c r="E1426" s="12"/>
      <c r="F1426" s="12"/>
      <c r="G1426" s="13"/>
      <c r="H1426" s="10"/>
      <c r="I1426" s="110" t="str">
        <f t="shared" si="18"/>
        <v/>
      </c>
      <c r="J1426" s="113"/>
    </row>
    <row r="1427" spans="1:10" ht="14.1" customHeight="1" x14ac:dyDescent="0.25">
      <c r="A1427" s="9"/>
      <c r="B1427" s="10"/>
      <c r="C1427" s="12"/>
      <c r="D1427" s="12"/>
      <c r="E1427" s="12"/>
      <c r="F1427" s="12"/>
      <c r="G1427" s="13"/>
      <c r="H1427" s="10"/>
      <c r="I1427" s="110" t="str">
        <f t="shared" si="18"/>
        <v/>
      </c>
      <c r="J1427" s="113"/>
    </row>
    <row r="1428" spans="1:10" ht="14.1" customHeight="1" x14ac:dyDescent="0.25">
      <c r="A1428" s="9"/>
      <c r="B1428" s="10"/>
      <c r="C1428" s="12"/>
      <c r="D1428" s="12"/>
      <c r="E1428" s="12"/>
      <c r="F1428" s="12"/>
      <c r="G1428" s="13"/>
      <c r="H1428" s="10"/>
      <c r="I1428" s="110" t="str">
        <f t="shared" si="18"/>
        <v/>
      </c>
      <c r="J1428" s="113"/>
    </row>
    <row r="1429" spans="1:10" ht="14.1" customHeight="1" x14ac:dyDescent="0.25">
      <c r="A1429" s="9"/>
      <c r="B1429" s="10"/>
      <c r="C1429" s="12"/>
      <c r="D1429" s="12"/>
      <c r="E1429" s="12"/>
      <c r="F1429" s="12"/>
      <c r="G1429" s="13"/>
      <c r="H1429" s="10"/>
      <c r="I1429" s="110" t="str">
        <f t="shared" si="18"/>
        <v/>
      </c>
      <c r="J1429" s="113"/>
    </row>
    <row r="1430" spans="1:10" ht="14.1" customHeight="1" x14ac:dyDescent="0.25">
      <c r="A1430" s="9"/>
      <c r="B1430" s="10"/>
      <c r="C1430" s="12"/>
      <c r="D1430" s="12"/>
      <c r="E1430" s="12"/>
      <c r="F1430" s="12"/>
      <c r="G1430" s="13"/>
      <c r="H1430" s="10"/>
      <c r="I1430" s="110" t="str">
        <f t="shared" si="18"/>
        <v/>
      </c>
      <c r="J1430" s="113"/>
    </row>
    <row r="1431" spans="1:10" ht="14.1" customHeight="1" x14ac:dyDescent="0.25">
      <c r="A1431" s="9"/>
      <c r="B1431" s="10"/>
      <c r="C1431" s="12"/>
      <c r="D1431" s="12"/>
      <c r="E1431" s="12"/>
      <c r="F1431" s="12"/>
      <c r="G1431" s="13"/>
      <c r="H1431" s="10"/>
      <c r="I1431" s="110" t="str">
        <f t="shared" si="18"/>
        <v/>
      </c>
      <c r="J1431" s="113"/>
    </row>
    <row r="1432" spans="1:10" ht="14.1" customHeight="1" x14ac:dyDescent="0.25">
      <c r="A1432" s="9"/>
      <c r="B1432" s="10"/>
      <c r="C1432" s="12"/>
      <c r="D1432" s="12"/>
      <c r="E1432" s="12"/>
      <c r="F1432" s="12"/>
      <c r="G1432" s="13"/>
      <c r="H1432" s="10"/>
      <c r="I1432" s="110" t="str">
        <f t="shared" si="18"/>
        <v/>
      </c>
      <c r="J1432" s="113"/>
    </row>
    <row r="1433" spans="1:10" ht="14.1" customHeight="1" x14ac:dyDescent="0.25">
      <c r="A1433" s="9"/>
      <c r="B1433" s="10"/>
      <c r="C1433" s="12"/>
      <c r="D1433" s="12"/>
      <c r="E1433" s="12"/>
      <c r="F1433" s="12"/>
      <c r="G1433" s="13"/>
      <c r="H1433" s="10"/>
      <c r="I1433" s="110" t="str">
        <f t="shared" si="18"/>
        <v/>
      </c>
      <c r="J1433" s="113"/>
    </row>
    <row r="1434" spans="1:10" ht="14.1" customHeight="1" x14ac:dyDescent="0.25">
      <c r="A1434" s="9"/>
      <c r="B1434" s="10"/>
      <c r="C1434" s="12"/>
      <c r="D1434" s="12"/>
      <c r="E1434" s="12"/>
      <c r="F1434" s="12"/>
      <c r="G1434" s="13"/>
      <c r="H1434" s="10"/>
      <c r="I1434" s="110" t="str">
        <f t="shared" si="18"/>
        <v/>
      </c>
      <c r="J1434" s="113"/>
    </row>
    <row r="1435" spans="1:10" ht="14.1" customHeight="1" x14ac:dyDescent="0.25">
      <c r="A1435" s="9"/>
      <c r="B1435" s="10"/>
      <c r="C1435" s="12"/>
      <c r="D1435" s="12"/>
      <c r="E1435" s="12"/>
      <c r="F1435" s="12"/>
      <c r="G1435" s="13"/>
      <c r="H1435" s="10"/>
      <c r="I1435" s="110" t="str">
        <f t="shared" si="18"/>
        <v/>
      </c>
      <c r="J1435" s="113"/>
    </row>
    <row r="1436" spans="1:10" ht="14.1" customHeight="1" x14ac:dyDescent="0.25">
      <c r="A1436" s="9"/>
      <c r="B1436" s="10"/>
      <c r="C1436" s="12"/>
      <c r="D1436" s="12"/>
      <c r="E1436" s="12"/>
      <c r="F1436" s="12"/>
      <c r="G1436" s="13"/>
      <c r="H1436" s="10"/>
      <c r="I1436" s="110" t="str">
        <f t="shared" si="18"/>
        <v/>
      </c>
      <c r="J1436" s="113"/>
    </row>
    <row r="1437" spans="1:10" ht="14.1" customHeight="1" x14ac:dyDescent="0.25">
      <c r="A1437" s="9"/>
      <c r="B1437" s="10"/>
      <c r="C1437" s="12"/>
      <c r="D1437" s="12"/>
      <c r="E1437" s="12"/>
      <c r="F1437" s="12"/>
      <c r="G1437" s="13"/>
      <c r="H1437" s="10"/>
      <c r="I1437" s="110" t="str">
        <f t="shared" si="18"/>
        <v/>
      </c>
      <c r="J1437" s="113"/>
    </row>
    <row r="1438" spans="1:10" ht="14.1" customHeight="1" x14ac:dyDescent="0.25">
      <c r="A1438" s="9"/>
      <c r="B1438" s="10"/>
      <c r="C1438" s="12"/>
      <c r="D1438" s="12"/>
      <c r="E1438" s="12"/>
      <c r="F1438" s="12"/>
      <c r="G1438" s="13"/>
      <c r="H1438" s="10"/>
      <c r="I1438" s="110" t="str">
        <f t="shared" si="18"/>
        <v/>
      </c>
      <c r="J1438" s="113"/>
    </row>
    <row r="1439" spans="1:10" ht="14.1" customHeight="1" x14ac:dyDescent="0.25">
      <c r="A1439" s="9"/>
      <c r="B1439" s="10"/>
      <c r="C1439" s="12"/>
      <c r="D1439" s="12"/>
      <c r="E1439" s="12"/>
      <c r="F1439" s="12"/>
      <c r="G1439" s="13"/>
      <c r="H1439" s="10"/>
      <c r="I1439" s="110" t="str">
        <f t="shared" si="18"/>
        <v/>
      </c>
      <c r="J1439" s="113"/>
    </row>
    <row r="1440" spans="1:10" ht="14.1" customHeight="1" x14ac:dyDescent="0.25">
      <c r="A1440" s="9"/>
      <c r="B1440" s="10"/>
      <c r="C1440" s="12"/>
      <c r="D1440" s="12"/>
      <c r="E1440" s="12"/>
      <c r="F1440" s="12"/>
      <c r="G1440" s="13"/>
      <c r="H1440" s="10"/>
      <c r="I1440" s="110" t="str">
        <f t="shared" si="18"/>
        <v/>
      </c>
      <c r="J1440" s="113"/>
    </row>
    <row r="1441" spans="1:10" ht="14.1" customHeight="1" x14ac:dyDescent="0.25">
      <c r="A1441" s="9"/>
      <c r="B1441" s="10"/>
      <c r="C1441" s="12"/>
      <c r="D1441" s="12"/>
      <c r="E1441" s="12"/>
      <c r="F1441" s="12"/>
      <c r="G1441" s="13"/>
      <c r="H1441" s="10"/>
      <c r="I1441" s="110" t="str">
        <f t="shared" si="18"/>
        <v/>
      </c>
      <c r="J1441" s="113"/>
    </row>
    <row r="1442" spans="1:10" ht="14.1" customHeight="1" x14ac:dyDescent="0.25">
      <c r="A1442" s="9"/>
      <c r="B1442" s="10"/>
      <c r="C1442" s="12"/>
      <c r="D1442" s="12"/>
      <c r="E1442" s="12"/>
      <c r="F1442" s="12"/>
      <c r="G1442" s="13"/>
      <c r="H1442" s="10"/>
      <c r="I1442" s="110" t="str">
        <f t="shared" si="18"/>
        <v/>
      </c>
      <c r="J1442" s="113"/>
    </row>
    <row r="1443" spans="1:10" ht="14.1" customHeight="1" x14ac:dyDescent="0.25">
      <c r="A1443" s="9"/>
      <c r="B1443" s="10"/>
      <c r="C1443" s="12"/>
      <c r="D1443" s="12"/>
      <c r="E1443" s="12"/>
      <c r="F1443" s="12"/>
      <c r="G1443" s="13"/>
      <c r="H1443" s="10"/>
      <c r="I1443" s="110" t="str">
        <f t="shared" si="18"/>
        <v/>
      </c>
      <c r="J1443" s="113"/>
    </row>
    <row r="1444" spans="1:10" ht="14.1" customHeight="1" x14ac:dyDescent="0.25">
      <c r="A1444" s="9"/>
      <c r="B1444" s="10"/>
      <c r="C1444" s="12"/>
      <c r="D1444" s="12"/>
      <c r="E1444" s="12"/>
      <c r="F1444" s="12"/>
      <c r="G1444" s="13"/>
      <c r="H1444" s="10"/>
      <c r="I1444" s="110" t="str">
        <f t="shared" si="18"/>
        <v/>
      </c>
      <c r="J1444" s="113"/>
    </row>
    <row r="1445" spans="1:10" ht="14.1" customHeight="1" x14ac:dyDescent="0.25">
      <c r="A1445" s="9"/>
      <c r="B1445" s="10"/>
      <c r="C1445" s="12"/>
      <c r="D1445" s="12"/>
      <c r="E1445" s="12"/>
      <c r="F1445" s="12"/>
      <c r="G1445" s="13"/>
      <c r="H1445" s="10"/>
      <c r="I1445" s="110" t="str">
        <f t="shared" si="18"/>
        <v/>
      </c>
      <c r="J1445" s="113"/>
    </row>
    <row r="1446" spans="1:10" ht="14.1" customHeight="1" x14ac:dyDescent="0.25">
      <c r="A1446" s="9"/>
      <c r="B1446" s="10"/>
      <c r="C1446" s="12"/>
      <c r="D1446" s="12"/>
      <c r="E1446" s="12"/>
      <c r="F1446" s="12"/>
      <c r="G1446" s="13"/>
      <c r="H1446" s="10"/>
      <c r="I1446" s="110" t="str">
        <f t="shared" ref="I1446:I1509" si="19">IF(G1446="","",I1445+G1446)</f>
        <v/>
      </c>
      <c r="J1446" s="113"/>
    </row>
    <row r="1447" spans="1:10" ht="14.1" customHeight="1" x14ac:dyDescent="0.25">
      <c r="A1447" s="9"/>
      <c r="B1447" s="10"/>
      <c r="C1447" s="12"/>
      <c r="D1447" s="12"/>
      <c r="E1447" s="12"/>
      <c r="F1447" s="12"/>
      <c r="G1447" s="13"/>
      <c r="H1447" s="10"/>
      <c r="I1447" s="110" t="str">
        <f t="shared" si="19"/>
        <v/>
      </c>
      <c r="J1447" s="113"/>
    </row>
    <row r="1448" spans="1:10" ht="14.1" customHeight="1" x14ac:dyDescent="0.25">
      <c r="A1448" s="9"/>
      <c r="B1448" s="10"/>
      <c r="C1448" s="12"/>
      <c r="D1448" s="12"/>
      <c r="E1448" s="12"/>
      <c r="F1448" s="12"/>
      <c r="G1448" s="13"/>
      <c r="H1448" s="10"/>
      <c r="I1448" s="110" t="str">
        <f t="shared" si="19"/>
        <v/>
      </c>
      <c r="J1448" s="113"/>
    </row>
    <row r="1449" spans="1:10" ht="14.1" customHeight="1" x14ac:dyDescent="0.25">
      <c r="A1449" s="9"/>
      <c r="B1449" s="10"/>
      <c r="C1449" s="12"/>
      <c r="D1449" s="12"/>
      <c r="E1449" s="12"/>
      <c r="F1449" s="12"/>
      <c r="G1449" s="13"/>
      <c r="H1449" s="10"/>
      <c r="I1449" s="110" t="str">
        <f t="shared" si="19"/>
        <v/>
      </c>
      <c r="J1449" s="113"/>
    </row>
    <row r="1450" spans="1:10" ht="14.1" customHeight="1" x14ac:dyDescent="0.25">
      <c r="A1450" s="9"/>
      <c r="B1450" s="10"/>
      <c r="C1450" s="12"/>
      <c r="D1450" s="12"/>
      <c r="E1450" s="12"/>
      <c r="F1450" s="12"/>
      <c r="G1450" s="13"/>
      <c r="H1450" s="10"/>
      <c r="I1450" s="110" t="str">
        <f t="shared" si="19"/>
        <v/>
      </c>
      <c r="J1450" s="113"/>
    </row>
    <row r="1451" spans="1:10" ht="14.1" customHeight="1" x14ac:dyDescent="0.25">
      <c r="A1451" s="9"/>
      <c r="B1451" s="10"/>
      <c r="C1451" s="12"/>
      <c r="D1451" s="12"/>
      <c r="E1451" s="12"/>
      <c r="F1451" s="12"/>
      <c r="G1451" s="13"/>
      <c r="H1451" s="10"/>
      <c r="I1451" s="110" t="str">
        <f t="shared" si="19"/>
        <v/>
      </c>
      <c r="J1451" s="113"/>
    </row>
    <row r="1452" spans="1:10" ht="14.1" customHeight="1" x14ac:dyDescent="0.25">
      <c r="A1452" s="9"/>
      <c r="B1452" s="10"/>
      <c r="C1452" s="12"/>
      <c r="D1452" s="12"/>
      <c r="E1452" s="12"/>
      <c r="F1452" s="12"/>
      <c r="G1452" s="13"/>
      <c r="H1452" s="10"/>
      <c r="I1452" s="110" t="str">
        <f t="shared" si="19"/>
        <v/>
      </c>
      <c r="J1452" s="113"/>
    </row>
    <row r="1453" spans="1:10" ht="14.1" customHeight="1" x14ac:dyDescent="0.25">
      <c r="A1453" s="9"/>
      <c r="B1453" s="10"/>
      <c r="C1453" s="12"/>
      <c r="D1453" s="12"/>
      <c r="E1453" s="12"/>
      <c r="F1453" s="12"/>
      <c r="G1453" s="13"/>
      <c r="H1453" s="10"/>
      <c r="I1453" s="110" t="str">
        <f t="shared" si="19"/>
        <v/>
      </c>
      <c r="J1453" s="113"/>
    </row>
    <row r="1454" spans="1:10" ht="14.1" customHeight="1" x14ac:dyDescent="0.25">
      <c r="A1454" s="9"/>
      <c r="B1454" s="10"/>
      <c r="C1454" s="12"/>
      <c r="D1454" s="12"/>
      <c r="E1454" s="12"/>
      <c r="F1454" s="12"/>
      <c r="G1454" s="13"/>
      <c r="H1454" s="10"/>
      <c r="I1454" s="110" t="str">
        <f t="shared" si="19"/>
        <v/>
      </c>
      <c r="J1454" s="113"/>
    </row>
    <row r="1455" spans="1:10" ht="14.1" customHeight="1" x14ac:dyDescent="0.25">
      <c r="A1455" s="9"/>
      <c r="B1455" s="10"/>
      <c r="C1455" s="12"/>
      <c r="D1455" s="12"/>
      <c r="E1455" s="12"/>
      <c r="F1455" s="12"/>
      <c r="G1455" s="13"/>
      <c r="H1455" s="10"/>
      <c r="I1455" s="110" t="str">
        <f t="shared" si="19"/>
        <v/>
      </c>
      <c r="J1455" s="113"/>
    </row>
    <row r="1456" spans="1:10" ht="14.1" customHeight="1" x14ac:dyDescent="0.25">
      <c r="A1456" s="9"/>
      <c r="B1456" s="10"/>
      <c r="C1456" s="12"/>
      <c r="D1456" s="12"/>
      <c r="E1456" s="12"/>
      <c r="F1456" s="12"/>
      <c r="G1456" s="13"/>
      <c r="H1456" s="10"/>
      <c r="I1456" s="110" t="str">
        <f t="shared" si="19"/>
        <v/>
      </c>
      <c r="J1456" s="113"/>
    </row>
    <row r="1457" spans="1:10" ht="14.1" customHeight="1" x14ac:dyDescent="0.25">
      <c r="A1457" s="9"/>
      <c r="B1457" s="10"/>
      <c r="C1457" s="12"/>
      <c r="D1457" s="12"/>
      <c r="E1457" s="12"/>
      <c r="F1457" s="12"/>
      <c r="G1457" s="13"/>
      <c r="H1457" s="10"/>
      <c r="I1457" s="110" t="str">
        <f t="shared" si="19"/>
        <v/>
      </c>
      <c r="J1457" s="113"/>
    </row>
    <row r="1458" spans="1:10" ht="14.1" customHeight="1" x14ac:dyDescent="0.25">
      <c r="A1458" s="9"/>
      <c r="B1458" s="10"/>
      <c r="C1458" s="12"/>
      <c r="D1458" s="12"/>
      <c r="E1458" s="12"/>
      <c r="F1458" s="12"/>
      <c r="G1458" s="13"/>
      <c r="H1458" s="10"/>
      <c r="I1458" s="110" t="str">
        <f t="shared" si="19"/>
        <v/>
      </c>
      <c r="J1458" s="113"/>
    </row>
    <row r="1459" spans="1:10" ht="14.1" customHeight="1" x14ac:dyDescent="0.25">
      <c r="A1459" s="9"/>
      <c r="B1459" s="10"/>
      <c r="C1459" s="12"/>
      <c r="D1459" s="12"/>
      <c r="E1459" s="12"/>
      <c r="F1459" s="12"/>
      <c r="G1459" s="13"/>
      <c r="H1459" s="10"/>
      <c r="I1459" s="110" t="str">
        <f t="shared" si="19"/>
        <v/>
      </c>
      <c r="J1459" s="113"/>
    </row>
    <row r="1460" spans="1:10" ht="14.1" customHeight="1" x14ac:dyDescent="0.25">
      <c r="A1460" s="9"/>
      <c r="B1460" s="10"/>
      <c r="C1460" s="12"/>
      <c r="D1460" s="12"/>
      <c r="E1460" s="12"/>
      <c r="F1460" s="12"/>
      <c r="G1460" s="13"/>
      <c r="H1460" s="10"/>
      <c r="I1460" s="110" t="str">
        <f t="shared" si="19"/>
        <v/>
      </c>
      <c r="J1460" s="113"/>
    </row>
    <row r="1461" spans="1:10" ht="14.1" customHeight="1" x14ac:dyDescent="0.25">
      <c r="A1461" s="9"/>
      <c r="B1461" s="10"/>
      <c r="C1461" s="12"/>
      <c r="D1461" s="12"/>
      <c r="E1461" s="12"/>
      <c r="F1461" s="12"/>
      <c r="G1461" s="13"/>
      <c r="H1461" s="10"/>
      <c r="I1461" s="110" t="str">
        <f t="shared" si="19"/>
        <v/>
      </c>
      <c r="J1461" s="113"/>
    </row>
    <row r="1462" spans="1:10" ht="14.1" customHeight="1" x14ac:dyDescent="0.25">
      <c r="A1462" s="9"/>
      <c r="B1462" s="10"/>
      <c r="C1462" s="12"/>
      <c r="D1462" s="12"/>
      <c r="E1462" s="12"/>
      <c r="F1462" s="12"/>
      <c r="G1462" s="13"/>
      <c r="H1462" s="10"/>
      <c r="I1462" s="110" t="str">
        <f t="shared" si="19"/>
        <v/>
      </c>
      <c r="J1462" s="113"/>
    </row>
    <row r="1463" spans="1:10" ht="14.1" customHeight="1" x14ac:dyDescent="0.25">
      <c r="A1463" s="9"/>
      <c r="B1463" s="10"/>
      <c r="C1463" s="12"/>
      <c r="D1463" s="12"/>
      <c r="E1463" s="12"/>
      <c r="F1463" s="12"/>
      <c r="G1463" s="13"/>
      <c r="H1463" s="10"/>
      <c r="I1463" s="110" t="str">
        <f t="shared" si="19"/>
        <v/>
      </c>
      <c r="J1463" s="113"/>
    </row>
    <row r="1464" spans="1:10" ht="14.1" customHeight="1" x14ac:dyDescent="0.25">
      <c r="A1464" s="9"/>
      <c r="B1464" s="10"/>
      <c r="C1464" s="12"/>
      <c r="D1464" s="12"/>
      <c r="E1464" s="12"/>
      <c r="F1464" s="12"/>
      <c r="G1464" s="13"/>
      <c r="H1464" s="10"/>
      <c r="I1464" s="110" t="str">
        <f t="shared" si="19"/>
        <v/>
      </c>
      <c r="J1464" s="113"/>
    </row>
    <row r="1465" spans="1:10" ht="14.1" customHeight="1" x14ac:dyDescent="0.25">
      <c r="A1465" s="9"/>
      <c r="B1465" s="10"/>
      <c r="C1465" s="12"/>
      <c r="D1465" s="12"/>
      <c r="E1465" s="12"/>
      <c r="F1465" s="12"/>
      <c r="G1465" s="13"/>
      <c r="H1465" s="10"/>
      <c r="I1465" s="110" t="str">
        <f t="shared" si="19"/>
        <v/>
      </c>
      <c r="J1465" s="113"/>
    </row>
    <row r="1466" spans="1:10" ht="14.1" customHeight="1" x14ac:dyDescent="0.25">
      <c r="A1466" s="9"/>
      <c r="B1466" s="10"/>
      <c r="C1466" s="12"/>
      <c r="D1466" s="12"/>
      <c r="E1466" s="12"/>
      <c r="F1466" s="12"/>
      <c r="G1466" s="13"/>
      <c r="H1466" s="10"/>
      <c r="I1466" s="110" t="str">
        <f t="shared" si="19"/>
        <v/>
      </c>
      <c r="J1466" s="113"/>
    </row>
    <row r="1467" spans="1:10" ht="14.1" customHeight="1" x14ac:dyDescent="0.25">
      <c r="A1467" s="9"/>
      <c r="B1467" s="10"/>
      <c r="C1467" s="12"/>
      <c r="D1467" s="12"/>
      <c r="E1467" s="12"/>
      <c r="F1467" s="12"/>
      <c r="G1467" s="13"/>
      <c r="H1467" s="10"/>
      <c r="I1467" s="110" t="str">
        <f t="shared" si="19"/>
        <v/>
      </c>
      <c r="J1467" s="113"/>
    </row>
    <row r="1468" spans="1:10" ht="14.1" customHeight="1" x14ac:dyDescent="0.25">
      <c r="A1468" s="9"/>
      <c r="B1468" s="10"/>
      <c r="C1468" s="12"/>
      <c r="D1468" s="12"/>
      <c r="E1468" s="12"/>
      <c r="F1468" s="12"/>
      <c r="G1468" s="13"/>
      <c r="H1468" s="10"/>
      <c r="I1468" s="110" t="str">
        <f t="shared" si="19"/>
        <v/>
      </c>
      <c r="J1468" s="113"/>
    </row>
    <row r="1469" spans="1:10" ht="14.1" customHeight="1" x14ac:dyDescent="0.25">
      <c r="A1469" s="9"/>
      <c r="B1469" s="10"/>
      <c r="C1469" s="12"/>
      <c r="D1469" s="12"/>
      <c r="E1469" s="12"/>
      <c r="F1469" s="12"/>
      <c r="G1469" s="13"/>
      <c r="H1469" s="10"/>
      <c r="I1469" s="110" t="str">
        <f t="shared" si="19"/>
        <v/>
      </c>
      <c r="J1469" s="113"/>
    </row>
    <row r="1470" spans="1:10" ht="14.1" customHeight="1" x14ac:dyDescent="0.25">
      <c r="A1470" s="9"/>
      <c r="B1470" s="10"/>
      <c r="C1470" s="12"/>
      <c r="D1470" s="12"/>
      <c r="E1470" s="12"/>
      <c r="F1470" s="12"/>
      <c r="G1470" s="13"/>
      <c r="H1470" s="10"/>
      <c r="I1470" s="110" t="str">
        <f t="shared" si="19"/>
        <v/>
      </c>
      <c r="J1470" s="113"/>
    </row>
    <row r="1471" spans="1:10" ht="14.1" customHeight="1" x14ac:dyDescent="0.25">
      <c r="A1471" s="9"/>
      <c r="B1471" s="10"/>
      <c r="C1471" s="12"/>
      <c r="D1471" s="12"/>
      <c r="E1471" s="12"/>
      <c r="F1471" s="12"/>
      <c r="G1471" s="13"/>
      <c r="H1471" s="10"/>
      <c r="I1471" s="110" t="str">
        <f t="shared" si="19"/>
        <v/>
      </c>
      <c r="J1471" s="113"/>
    </row>
    <row r="1472" spans="1:10" ht="14.1" customHeight="1" x14ac:dyDescent="0.25">
      <c r="A1472" s="9"/>
      <c r="B1472" s="10"/>
      <c r="C1472" s="12"/>
      <c r="D1472" s="12"/>
      <c r="E1472" s="12"/>
      <c r="F1472" s="12"/>
      <c r="G1472" s="13"/>
      <c r="H1472" s="10"/>
      <c r="I1472" s="110" t="str">
        <f t="shared" si="19"/>
        <v/>
      </c>
      <c r="J1472" s="113"/>
    </row>
    <row r="1473" spans="1:10" ht="14.1" customHeight="1" x14ac:dyDescent="0.25">
      <c r="A1473" s="9"/>
      <c r="B1473" s="10"/>
      <c r="C1473" s="12"/>
      <c r="D1473" s="12"/>
      <c r="E1473" s="12"/>
      <c r="F1473" s="12"/>
      <c r="G1473" s="13"/>
      <c r="H1473" s="10"/>
      <c r="I1473" s="110" t="str">
        <f t="shared" si="19"/>
        <v/>
      </c>
      <c r="J1473" s="113"/>
    </row>
    <row r="1474" spans="1:10" ht="14.1" customHeight="1" x14ac:dyDescent="0.25">
      <c r="A1474" s="9"/>
      <c r="B1474" s="10"/>
      <c r="C1474" s="12"/>
      <c r="D1474" s="12"/>
      <c r="E1474" s="12"/>
      <c r="F1474" s="12"/>
      <c r="G1474" s="13"/>
      <c r="H1474" s="10"/>
      <c r="I1474" s="110" t="str">
        <f t="shared" si="19"/>
        <v/>
      </c>
      <c r="J1474" s="113"/>
    </row>
    <row r="1475" spans="1:10" ht="14.1" customHeight="1" x14ac:dyDescent="0.25">
      <c r="A1475" s="9"/>
      <c r="B1475" s="10"/>
      <c r="C1475" s="12"/>
      <c r="D1475" s="12"/>
      <c r="E1475" s="12"/>
      <c r="F1475" s="12"/>
      <c r="G1475" s="13"/>
      <c r="H1475" s="10"/>
      <c r="I1475" s="110" t="str">
        <f t="shared" si="19"/>
        <v/>
      </c>
      <c r="J1475" s="113"/>
    </row>
    <row r="1476" spans="1:10" ht="14.1" customHeight="1" x14ac:dyDescent="0.25">
      <c r="A1476" s="9"/>
      <c r="B1476" s="10"/>
      <c r="C1476" s="12"/>
      <c r="D1476" s="12"/>
      <c r="E1476" s="12"/>
      <c r="F1476" s="12"/>
      <c r="G1476" s="13"/>
      <c r="H1476" s="10"/>
      <c r="I1476" s="110" t="str">
        <f t="shared" si="19"/>
        <v/>
      </c>
      <c r="J1476" s="113"/>
    </row>
    <row r="1477" spans="1:10" ht="14.1" customHeight="1" x14ac:dyDescent="0.25">
      <c r="A1477" s="9"/>
      <c r="B1477" s="10"/>
      <c r="C1477" s="12"/>
      <c r="D1477" s="12"/>
      <c r="E1477" s="12"/>
      <c r="F1477" s="12"/>
      <c r="G1477" s="13"/>
      <c r="H1477" s="10"/>
      <c r="I1477" s="110" t="str">
        <f t="shared" si="19"/>
        <v/>
      </c>
      <c r="J1477" s="113"/>
    </row>
    <row r="1478" spans="1:10" ht="14.1" customHeight="1" x14ac:dyDescent="0.25">
      <c r="A1478" s="9"/>
      <c r="B1478" s="10"/>
      <c r="C1478" s="12"/>
      <c r="D1478" s="12"/>
      <c r="E1478" s="12"/>
      <c r="F1478" s="12"/>
      <c r="G1478" s="13"/>
      <c r="H1478" s="10"/>
      <c r="I1478" s="110" t="str">
        <f t="shared" si="19"/>
        <v/>
      </c>
      <c r="J1478" s="113"/>
    </row>
    <row r="1479" spans="1:10" ht="14.1" customHeight="1" x14ac:dyDescent="0.25">
      <c r="A1479" s="9"/>
      <c r="B1479" s="10"/>
      <c r="C1479" s="12"/>
      <c r="D1479" s="12"/>
      <c r="E1479" s="12"/>
      <c r="F1479" s="12"/>
      <c r="G1479" s="13"/>
      <c r="H1479" s="10"/>
      <c r="I1479" s="110" t="str">
        <f t="shared" si="19"/>
        <v/>
      </c>
      <c r="J1479" s="113"/>
    </row>
    <row r="1480" spans="1:10" ht="14.1" customHeight="1" x14ac:dyDescent="0.25">
      <c r="A1480" s="9"/>
      <c r="B1480" s="10"/>
      <c r="C1480" s="12"/>
      <c r="D1480" s="12"/>
      <c r="E1480" s="12"/>
      <c r="F1480" s="12"/>
      <c r="G1480" s="13"/>
      <c r="H1480" s="10"/>
      <c r="I1480" s="110" t="str">
        <f t="shared" si="19"/>
        <v/>
      </c>
      <c r="J1480" s="113"/>
    </row>
    <row r="1481" spans="1:10" ht="14.1" customHeight="1" x14ac:dyDescent="0.25">
      <c r="A1481" s="9"/>
      <c r="B1481" s="10"/>
      <c r="C1481" s="12"/>
      <c r="D1481" s="12"/>
      <c r="E1481" s="12"/>
      <c r="F1481" s="12"/>
      <c r="G1481" s="13"/>
      <c r="H1481" s="10"/>
      <c r="I1481" s="110" t="str">
        <f t="shared" si="19"/>
        <v/>
      </c>
      <c r="J1481" s="113"/>
    </row>
    <row r="1482" spans="1:10" ht="14.1" customHeight="1" x14ac:dyDescent="0.25">
      <c r="A1482" s="9"/>
      <c r="B1482" s="10"/>
      <c r="C1482" s="12"/>
      <c r="D1482" s="12"/>
      <c r="E1482" s="12"/>
      <c r="F1482" s="12"/>
      <c r="G1482" s="13"/>
      <c r="H1482" s="10"/>
      <c r="I1482" s="110" t="str">
        <f t="shared" si="19"/>
        <v/>
      </c>
      <c r="J1482" s="113"/>
    </row>
    <row r="1483" spans="1:10" ht="14.1" customHeight="1" x14ac:dyDescent="0.25">
      <c r="A1483" s="9"/>
      <c r="B1483" s="10"/>
      <c r="C1483" s="12"/>
      <c r="D1483" s="12"/>
      <c r="E1483" s="12"/>
      <c r="F1483" s="12"/>
      <c r="G1483" s="13"/>
      <c r="H1483" s="10"/>
      <c r="I1483" s="110" t="str">
        <f t="shared" si="19"/>
        <v/>
      </c>
      <c r="J1483" s="113"/>
    </row>
    <row r="1484" spans="1:10" ht="14.1" customHeight="1" x14ac:dyDescent="0.25">
      <c r="A1484" s="9"/>
      <c r="B1484" s="10"/>
      <c r="C1484" s="12"/>
      <c r="D1484" s="12"/>
      <c r="E1484" s="12"/>
      <c r="F1484" s="12"/>
      <c r="G1484" s="13"/>
      <c r="H1484" s="10"/>
      <c r="I1484" s="110" t="str">
        <f t="shared" si="19"/>
        <v/>
      </c>
      <c r="J1484" s="113"/>
    </row>
    <row r="1485" spans="1:10" ht="14.1" customHeight="1" x14ac:dyDescent="0.25">
      <c r="A1485" s="9"/>
      <c r="B1485" s="10"/>
      <c r="C1485" s="12"/>
      <c r="D1485" s="12"/>
      <c r="E1485" s="12"/>
      <c r="F1485" s="12"/>
      <c r="G1485" s="13"/>
      <c r="H1485" s="10"/>
      <c r="I1485" s="110" t="str">
        <f t="shared" si="19"/>
        <v/>
      </c>
      <c r="J1485" s="113"/>
    </row>
    <row r="1486" spans="1:10" ht="14.1" customHeight="1" x14ac:dyDescent="0.25">
      <c r="A1486" s="9"/>
      <c r="B1486" s="10"/>
      <c r="C1486" s="12"/>
      <c r="D1486" s="12"/>
      <c r="E1486" s="12"/>
      <c r="F1486" s="12"/>
      <c r="G1486" s="13"/>
      <c r="H1486" s="10"/>
      <c r="I1486" s="110" t="str">
        <f t="shared" si="19"/>
        <v/>
      </c>
      <c r="J1486" s="113"/>
    </row>
    <row r="1487" spans="1:10" ht="14.1" customHeight="1" x14ac:dyDescent="0.25">
      <c r="A1487" s="9"/>
      <c r="B1487" s="10"/>
      <c r="C1487" s="12"/>
      <c r="D1487" s="12"/>
      <c r="E1487" s="12"/>
      <c r="F1487" s="12"/>
      <c r="G1487" s="13"/>
      <c r="H1487" s="10"/>
      <c r="I1487" s="110" t="str">
        <f t="shared" si="19"/>
        <v/>
      </c>
      <c r="J1487" s="113"/>
    </row>
    <row r="1488" spans="1:10" ht="14.1" customHeight="1" x14ac:dyDescent="0.25">
      <c r="A1488" s="9"/>
      <c r="B1488" s="10"/>
      <c r="C1488" s="12"/>
      <c r="D1488" s="12"/>
      <c r="E1488" s="12"/>
      <c r="F1488" s="12"/>
      <c r="G1488" s="13"/>
      <c r="H1488" s="10"/>
      <c r="I1488" s="110" t="str">
        <f t="shared" si="19"/>
        <v/>
      </c>
      <c r="J1488" s="113"/>
    </row>
    <row r="1489" spans="1:10" ht="14.1" customHeight="1" x14ac:dyDescent="0.25">
      <c r="A1489" s="9"/>
      <c r="B1489" s="10"/>
      <c r="C1489" s="12"/>
      <c r="D1489" s="12"/>
      <c r="E1489" s="12"/>
      <c r="F1489" s="12"/>
      <c r="G1489" s="13"/>
      <c r="H1489" s="10"/>
      <c r="I1489" s="110" t="str">
        <f t="shared" si="19"/>
        <v/>
      </c>
      <c r="J1489" s="113"/>
    </row>
    <row r="1490" spans="1:10" ht="14.1" customHeight="1" x14ac:dyDescent="0.25">
      <c r="A1490" s="9"/>
      <c r="B1490" s="10"/>
      <c r="C1490" s="12"/>
      <c r="D1490" s="12"/>
      <c r="E1490" s="12"/>
      <c r="F1490" s="12"/>
      <c r="G1490" s="13"/>
      <c r="H1490" s="10"/>
      <c r="I1490" s="110" t="str">
        <f t="shared" si="19"/>
        <v/>
      </c>
      <c r="J1490" s="113"/>
    </row>
    <row r="1491" spans="1:10" ht="14.1" customHeight="1" x14ac:dyDescent="0.25">
      <c r="A1491" s="9"/>
      <c r="B1491" s="10"/>
      <c r="C1491" s="12"/>
      <c r="D1491" s="12"/>
      <c r="E1491" s="12"/>
      <c r="F1491" s="12"/>
      <c r="G1491" s="13"/>
      <c r="H1491" s="10"/>
      <c r="I1491" s="110" t="str">
        <f t="shared" si="19"/>
        <v/>
      </c>
      <c r="J1491" s="113"/>
    </row>
    <row r="1492" spans="1:10" ht="14.1" customHeight="1" x14ac:dyDescent="0.25">
      <c r="A1492" s="9"/>
      <c r="B1492" s="10"/>
      <c r="C1492" s="12"/>
      <c r="D1492" s="12"/>
      <c r="E1492" s="12"/>
      <c r="F1492" s="12"/>
      <c r="G1492" s="13"/>
      <c r="H1492" s="10"/>
      <c r="I1492" s="110" t="str">
        <f t="shared" si="19"/>
        <v/>
      </c>
      <c r="J1492" s="113"/>
    </row>
    <row r="1493" spans="1:10" ht="14.1" customHeight="1" x14ac:dyDescent="0.25">
      <c r="A1493" s="9"/>
      <c r="B1493" s="10"/>
      <c r="C1493" s="12"/>
      <c r="D1493" s="12"/>
      <c r="E1493" s="12"/>
      <c r="F1493" s="12"/>
      <c r="G1493" s="13"/>
      <c r="H1493" s="10"/>
      <c r="I1493" s="110" t="str">
        <f t="shared" si="19"/>
        <v/>
      </c>
      <c r="J1493" s="113"/>
    </row>
    <row r="1494" spans="1:10" ht="14.1" customHeight="1" x14ac:dyDescent="0.25">
      <c r="A1494" s="9"/>
      <c r="B1494" s="10"/>
      <c r="C1494" s="12"/>
      <c r="D1494" s="12"/>
      <c r="E1494" s="12"/>
      <c r="F1494" s="12"/>
      <c r="G1494" s="13"/>
      <c r="H1494" s="10"/>
      <c r="I1494" s="110" t="str">
        <f t="shared" si="19"/>
        <v/>
      </c>
      <c r="J1494" s="113"/>
    </row>
    <row r="1495" spans="1:10" ht="14.1" customHeight="1" x14ac:dyDescent="0.25">
      <c r="A1495" s="9"/>
      <c r="B1495" s="10"/>
      <c r="C1495" s="12"/>
      <c r="D1495" s="12"/>
      <c r="E1495" s="12"/>
      <c r="F1495" s="12"/>
      <c r="G1495" s="13"/>
      <c r="H1495" s="10"/>
      <c r="I1495" s="110" t="str">
        <f t="shared" si="19"/>
        <v/>
      </c>
      <c r="J1495" s="113"/>
    </row>
    <row r="1496" spans="1:10" ht="14.1" customHeight="1" x14ac:dyDescent="0.25">
      <c r="A1496" s="9"/>
      <c r="B1496" s="10"/>
      <c r="C1496" s="12"/>
      <c r="D1496" s="12"/>
      <c r="E1496" s="12"/>
      <c r="F1496" s="12"/>
      <c r="G1496" s="13"/>
      <c r="H1496" s="10"/>
      <c r="I1496" s="110" t="str">
        <f t="shared" si="19"/>
        <v/>
      </c>
      <c r="J1496" s="113"/>
    </row>
    <row r="1497" spans="1:10" ht="14.1" customHeight="1" x14ac:dyDescent="0.25">
      <c r="A1497" s="9"/>
      <c r="B1497" s="10"/>
      <c r="C1497" s="12"/>
      <c r="D1497" s="12"/>
      <c r="E1497" s="12"/>
      <c r="F1497" s="12"/>
      <c r="G1497" s="13"/>
      <c r="H1497" s="10"/>
      <c r="I1497" s="110" t="str">
        <f t="shared" si="19"/>
        <v/>
      </c>
      <c r="J1497" s="113"/>
    </row>
    <row r="1498" spans="1:10" ht="14.1" customHeight="1" x14ac:dyDescent="0.25">
      <c r="A1498" s="9"/>
      <c r="B1498" s="10"/>
      <c r="C1498" s="12"/>
      <c r="D1498" s="12"/>
      <c r="E1498" s="12"/>
      <c r="F1498" s="12"/>
      <c r="G1498" s="13"/>
      <c r="H1498" s="10"/>
      <c r="I1498" s="110" t="str">
        <f t="shared" si="19"/>
        <v/>
      </c>
      <c r="J1498" s="113"/>
    </row>
    <row r="1499" spans="1:10" ht="14.1" customHeight="1" x14ac:dyDescent="0.25">
      <c r="A1499" s="9"/>
      <c r="B1499" s="10"/>
      <c r="C1499" s="12"/>
      <c r="D1499" s="12"/>
      <c r="E1499" s="12"/>
      <c r="F1499" s="12"/>
      <c r="G1499" s="13"/>
      <c r="H1499" s="10"/>
      <c r="I1499" s="110" t="str">
        <f t="shared" si="19"/>
        <v/>
      </c>
      <c r="J1499" s="113"/>
    </row>
    <row r="1500" spans="1:10" ht="14.1" customHeight="1" x14ac:dyDescent="0.25">
      <c r="A1500" s="9"/>
      <c r="B1500" s="10"/>
      <c r="C1500" s="12"/>
      <c r="D1500" s="12"/>
      <c r="E1500" s="12"/>
      <c r="F1500" s="12"/>
      <c r="G1500" s="13"/>
      <c r="H1500" s="10"/>
      <c r="I1500" s="110" t="str">
        <f t="shared" si="19"/>
        <v/>
      </c>
      <c r="J1500" s="113"/>
    </row>
    <row r="1501" spans="1:10" ht="14.1" customHeight="1" x14ac:dyDescent="0.25">
      <c r="A1501" s="9"/>
      <c r="B1501" s="10"/>
      <c r="C1501" s="12"/>
      <c r="D1501" s="12"/>
      <c r="E1501" s="12"/>
      <c r="F1501" s="12"/>
      <c r="G1501" s="13"/>
      <c r="H1501" s="10"/>
      <c r="I1501" s="110" t="str">
        <f t="shared" si="19"/>
        <v/>
      </c>
      <c r="J1501" s="113"/>
    </row>
    <row r="1502" spans="1:10" ht="14.1" customHeight="1" x14ac:dyDescent="0.25">
      <c r="A1502" s="9"/>
      <c r="B1502" s="10"/>
      <c r="C1502" s="12"/>
      <c r="D1502" s="12"/>
      <c r="E1502" s="12"/>
      <c r="F1502" s="12"/>
      <c r="G1502" s="13"/>
      <c r="H1502" s="10"/>
      <c r="I1502" s="110" t="str">
        <f t="shared" si="19"/>
        <v/>
      </c>
      <c r="J1502" s="113"/>
    </row>
    <row r="1503" spans="1:10" ht="14.1" customHeight="1" x14ac:dyDescent="0.25">
      <c r="A1503" s="9"/>
      <c r="B1503" s="10"/>
      <c r="C1503" s="12"/>
      <c r="D1503" s="12"/>
      <c r="E1503" s="12"/>
      <c r="F1503" s="12"/>
      <c r="G1503" s="13"/>
      <c r="H1503" s="10"/>
      <c r="I1503" s="110" t="str">
        <f t="shared" si="19"/>
        <v/>
      </c>
      <c r="J1503" s="113"/>
    </row>
    <row r="1504" spans="1:10" ht="14.1" customHeight="1" x14ac:dyDescent="0.25">
      <c r="A1504" s="9"/>
      <c r="B1504" s="10"/>
      <c r="C1504" s="12"/>
      <c r="D1504" s="12"/>
      <c r="E1504" s="12"/>
      <c r="F1504" s="12"/>
      <c r="G1504" s="13"/>
      <c r="H1504" s="10"/>
      <c r="I1504" s="110" t="str">
        <f t="shared" si="19"/>
        <v/>
      </c>
      <c r="J1504" s="113"/>
    </row>
    <row r="1505" spans="1:10" ht="14.1" customHeight="1" x14ac:dyDescent="0.25">
      <c r="A1505" s="9"/>
      <c r="B1505" s="10"/>
      <c r="C1505" s="12"/>
      <c r="D1505" s="12"/>
      <c r="E1505" s="12"/>
      <c r="F1505" s="12"/>
      <c r="G1505" s="13"/>
      <c r="H1505" s="10"/>
      <c r="I1505" s="110" t="str">
        <f t="shared" si="19"/>
        <v/>
      </c>
      <c r="J1505" s="113"/>
    </row>
    <row r="1506" spans="1:10" ht="14.1" customHeight="1" x14ac:dyDescent="0.25">
      <c r="A1506" s="9"/>
      <c r="B1506" s="10"/>
      <c r="C1506" s="12"/>
      <c r="D1506" s="12"/>
      <c r="E1506" s="12"/>
      <c r="F1506" s="12"/>
      <c r="G1506" s="13"/>
      <c r="H1506" s="10"/>
      <c r="I1506" s="110" t="str">
        <f t="shared" si="19"/>
        <v/>
      </c>
      <c r="J1506" s="113"/>
    </row>
    <row r="1507" spans="1:10" ht="14.1" customHeight="1" x14ac:dyDescent="0.25">
      <c r="A1507" s="9"/>
      <c r="B1507" s="10"/>
      <c r="C1507" s="12"/>
      <c r="D1507" s="12"/>
      <c r="E1507" s="12"/>
      <c r="F1507" s="12"/>
      <c r="G1507" s="13"/>
      <c r="H1507" s="10"/>
      <c r="I1507" s="110" t="str">
        <f t="shared" si="19"/>
        <v/>
      </c>
      <c r="J1507" s="113"/>
    </row>
    <row r="1508" spans="1:10" ht="14.1" customHeight="1" x14ac:dyDescent="0.25">
      <c r="A1508" s="9"/>
      <c r="B1508" s="10"/>
      <c r="C1508" s="12"/>
      <c r="D1508" s="12"/>
      <c r="E1508" s="12"/>
      <c r="F1508" s="12"/>
      <c r="G1508" s="13"/>
      <c r="H1508" s="10"/>
      <c r="I1508" s="110" t="str">
        <f t="shared" si="19"/>
        <v/>
      </c>
      <c r="J1508" s="113"/>
    </row>
    <row r="1509" spans="1:10" ht="14.1" customHeight="1" x14ac:dyDescent="0.25">
      <c r="A1509" s="9"/>
      <c r="B1509" s="10"/>
      <c r="C1509" s="12"/>
      <c r="D1509" s="12"/>
      <c r="E1509" s="12"/>
      <c r="F1509" s="12"/>
      <c r="G1509" s="13"/>
      <c r="H1509" s="10"/>
      <c r="I1509" s="110" t="str">
        <f t="shared" si="19"/>
        <v/>
      </c>
      <c r="J1509" s="113"/>
    </row>
    <row r="1510" spans="1:10" ht="14.1" customHeight="1" x14ac:dyDescent="0.25">
      <c r="A1510" s="9"/>
      <c r="B1510" s="10"/>
      <c r="C1510" s="12"/>
      <c r="D1510" s="12"/>
      <c r="E1510" s="12"/>
      <c r="F1510" s="12"/>
      <c r="G1510" s="13"/>
      <c r="H1510" s="10"/>
      <c r="I1510" s="110" t="str">
        <f t="shared" ref="I1510:I1573" si="20">IF(G1510="","",I1509+G1510)</f>
        <v/>
      </c>
      <c r="J1510" s="113"/>
    </row>
    <row r="1511" spans="1:10" ht="14.1" customHeight="1" x14ac:dyDescent="0.25">
      <c r="A1511" s="9"/>
      <c r="B1511" s="10"/>
      <c r="C1511" s="12"/>
      <c r="D1511" s="12"/>
      <c r="E1511" s="12"/>
      <c r="F1511" s="12"/>
      <c r="G1511" s="13"/>
      <c r="H1511" s="10"/>
      <c r="I1511" s="110" t="str">
        <f t="shared" si="20"/>
        <v/>
      </c>
      <c r="J1511" s="113"/>
    </row>
    <row r="1512" spans="1:10" ht="14.1" customHeight="1" x14ac:dyDescent="0.25">
      <c r="A1512" s="9"/>
      <c r="B1512" s="10"/>
      <c r="C1512" s="12"/>
      <c r="D1512" s="12"/>
      <c r="E1512" s="12"/>
      <c r="F1512" s="12"/>
      <c r="G1512" s="13"/>
      <c r="H1512" s="10"/>
      <c r="I1512" s="110" t="str">
        <f t="shared" si="20"/>
        <v/>
      </c>
      <c r="J1512" s="113"/>
    </row>
    <row r="1513" spans="1:10" ht="14.1" customHeight="1" x14ac:dyDescent="0.25">
      <c r="A1513" s="9"/>
      <c r="B1513" s="10"/>
      <c r="C1513" s="12"/>
      <c r="D1513" s="12"/>
      <c r="E1513" s="12"/>
      <c r="F1513" s="12"/>
      <c r="G1513" s="13"/>
      <c r="H1513" s="10"/>
      <c r="I1513" s="110" t="str">
        <f t="shared" si="20"/>
        <v/>
      </c>
      <c r="J1513" s="113"/>
    </row>
    <row r="1514" spans="1:10" ht="14.1" customHeight="1" x14ac:dyDescent="0.25">
      <c r="A1514" s="9"/>
      <c r="B1514" s="10"/>
      <c r="C1514" s="12"/>
      <c r="D1514" s="12"/>
      <c r="E1514" s="12"/>
      <c r="F1514" s="12"/>
      <c r="G1514" s="13"/>
      <c r="H1514" s="10"/>
      <c r="I1514" s="110" t="str">
        <f t="shared" si="20"/>
        <v/>
      </c>
      <c r="J1514" s="113"/>
    </row>
    <row r="1515" spans="1:10" ht="14.1" customHeight="1" x14ac:dyDescent="0.25">
      <c r="A1515" s="9"/>
      <c r="B1515" s="10"/>
      <c r="C1515" s="12"/>
      <c r="D1515" s="12"/>
      <c r="E1515" s="12"/>
      <c r="F1515" s="12"/>
      <c r="G1515" s="13"/>
      <c r="H1515" s="10"/>
      <c r="I1515" s="110" t="str">
        <f t="shared" si="20"/>
        <v/>
      </c>
      <c r="J1515" s="113"/>
    </row>
    <row r="1516" spans="1:10" ht="14.1" customHeight="1" x14ac:dyDescent="0.25">
      <c r="A1516" s="9"/>
      <c r="B1516" s="10"/>
      <c r="C1516" s="12"/>
      <c r="D1516" s="12"/>
      <c r="E1516" s="12"/>
      <c r="F1516" s="12"/>
      <c r="G1516" s="13"/>
      <c r="H1516" s="10"/>
      <c r="I1516" s="110" t="str">
        <f t="shared" si="20"/>
        <v/>
      </c>
      <c r="J1516" s="113"/>
    </row>
    <row r="1517" spans="1:10" ht="14.1" customHeight="1" x14ac:dyDescent="0.25">
      <c r="A1517" s="9"/>
      <c r="B1517" s="10"/>
      <c r="C1517" s="12"/>
      <c r="D1517" s="12"/>
      <c r="E1517" s="12"/>
      <c r="F1517" s="12"/>
      <c r="G1517" s="13"/>
      <c r="H1517" s="10"/>
      <c r="I1517" s="110" t="str">
        <f t="shared" si="20"/>
        <v/>
      </c>
      <c r="J1517" s="113"/>
    </row>
    <row r="1518" spans="1:10" ht="14.1" customHeight="1" x14ac:dyDescent="0.25">
      <c r="A1518" s="9"/>
      <c r="B1518" s="10"/>
      <c r="C1518" s="12"/>
      <c r="D1518" s="12"/>
      <c r="E1518" s="12"/>
      <c r="F1518" s="12"/>
      <c r="G1518" s="13"/>
      <c r="H1518" s="10"/>
      <c r="I1518" s="110" t="str">
        <f t="shared" si="20"/>
        <v/>
      </c>
      <c r="J1518" s="113"/>
    </row>
    <row r="1519" spans="1:10" ht="14.1" customHeight="1" x14ac:dyDescent="0.25">
      <c r="A1519" s="9"/>
      <c r="B1519" s="10"/>
      <c r="C1519" s="12"/>
      <c r="D1519" s="12"/>
      <c r="E1519" s="12"/>
      <c r="F1519" s="12"/>
      <c r="G1519" s="13"/>
      <c r="H1519" s="10"/>
      <c r="I1519" s="110" t="str">
        <f t="shared" si="20"/>
        <v/>
      </c>
      <c r="J1519" s="113"/>
    </row>
    <row r="1520" spans="1:10" ht="14.1" customHeight="1" x14ac:dyDescent="0.25">
      <c r="A1520" s="9"/>
      <c r="B1520" s="10"/>
      <c r="C1520" s="12"/>
      <c r="D1520" s="12"/>
      <c r="E1520" s="12"/>
      <c r="F1520" s="12"/>
      <c r="G1520" s="13"/>
      <c r="H1520" s="10"/>
      <c r="I1520" s="110" t="str">
        <f t="shared" si="20"/>
        <v/>
      </c>
      <c r="J1520" s="113"/>
    </row>
    <row r="1521" spans="1:10" ht="14.1" customHeight="1" x14ac:dyDescent="0.25">
      <c r="A1521" s="9"/>
      <c r="B1521" s="10"/>
      <c r="C1521" s="12"/>
      <c r="D1521" s="12"/>
      <c r="E1521" s="12"/>
      <c r="F1521" s="12"/>
      <c r="G1521" s="13"/>
      <c r="H1521" s="10"/>
      <c r="I1521" s="110" t="str">
        <f t="shared" si="20"/>
        <v/>
      </c>
      <c r="J1521" s="113"/>
    </row>
    <row r="1522" spans="1:10" ht="14.1" customHeight="1" x14ac:dyDescent="0.25">
      <c r="A1522" s="9"/>
      <c r="B1522" s="10"/>
      <c r="C1522" s="12"/>
      <c r="D1522" s="12"/>
      <c r="E1522" s="12"/>
      <c r="F1522" s="12"/>
      <c r="G1522" s="13"/>
      <c r="H1522" s="10"/>
      <c r="I1522" s="110" t="str">
        <f t="shared" si="20"/>
        <v/>
      </c>
      <c r="J1522" s="113"/>
    </row>
    <row r="1523" spans="1:10" ht="14.1" customHeight="1" x14ac:dyDescent="0.25">
      <c r="A1523" s="9"/>
      <c r="B1523" s="10"/>
      <c r="C1523" s="12"/>
      <c r="D1523" s="12"/>
      <c r="E1523" s="12"/>
      <c r="F1523" s="12"/>
      <c r="G1523" s="13"/>
      <c r="H1523" s="10"/>
      <c r="I1523" s="110" t="str">
        <f t="shared" si="20"/>
        <v/>
      </c>
      <c r="J1523" s="113"/>
    </row>
    <row r="1524" spans="1:10" ht="14.1" customHeight="1" x14ac:dyDescent="0.25">
      <c r="A1524" s="9"/>
      <c r="B1524" s="10"/>
      <c r="C1524" s="12"/>
      <c r="D1524" s="12"/>
      <c r="E1524" s="12"/>
      <c r="F1524" s="12"/>
      <c r="G1524" s="13"/>
      <c r="H1524" s="10"/>
      <c r="I1524" s="110" t="str">
        <f t="shared" si="20"/>
        <v/>
      </c>
      <c r="J1524" s="113"/>
    </row>
    <row r="1525" spans="1:10" ht="14.1" customHeight="1" x14ac:dyDescent="0.25">
      <c r="A1525" s="9"/>
      <c r="B1525" s="10"/>
      <c r="C1525" s="12"/>
      <c r="D1525" s="12"/>
      <c r="E1525" s="12"/>
      <c r="F1525" s="12"/>
      <c r="G1525" s="13"/>
      <c r="H1525" s="10"/>
      <c r="I1525" s="110" t="str">
        <f t="shared" si="20"/>
        <v/>
      </c>
      <c r="J1525" s="113"/>
    </row>
    <row r="1526" spans="1:10" ht="14.1" customHeight="1" x14ac:dyDescent="0.25">
      <c r="A1526" s="9"/>
      <c r="B1526" s="10"/>
      <c r="C1526" s="12"/>
      <c r="D1526" s="12"/>
      <c r="E1526" s="12"/>
      <c r="F1526" s="12"/>
      <c r="G1526" s="13"/>
      <c r="H1526" s="10"/>
      <c r="I1526" s="110" t="str">
        <f t="shared" si="20"/>
        <v/>
      </c>
      <c r="J1526" s="113"/>
    </row>
    <row r="1527" spans="1:10" ht="14.1" customHeight="1" x14ac:dyDescent="0.25">
      <c r="A1527" s="9"/>
      <c r="B1527" s="10"/>
      <c r="C1527" s="12"/>
      <c r="D1527" s="12"/>
      <c r="E1527" s="12"/>
      <c r="F1527" s="12"/>
      <c r="G1527" s="13"/>
      <c r="H1527" s="10"/>
      <c r="I1527" s="110" t="str">
        <f t="shared" si="20"/>
        <v/>
      </c>
      <c r="J1527" s="113"/>
    </row>
    <row r="1528" spans="1:10" ht="14.1" customHeight="1" x14ac:dyDescent="0.25">
      <c r="A1528" s="9"/>
      <c r="B1528" s="10"/>
      <c r="C1528" s="12"/>
      <c r="D1528" s="12"/>
      <c r="E1528" s="12"/>
      <c r="F1528" s="12"/>
      <c r="G1528" s="13"/>
      <c r="H1528" s="10"/>
      <c r="I1528" s="110" t="str">
        <f t="shared" si="20"/>
        <v/>
      </c>
      <c r="J1528" s="113"/>
    </row>
    <row r="1529" spans="1:10" ht="14.1" customHeight="1" x14ac:dyDescent="0.25">
      <c r="A1529" s="9"/>
      <c r="B1529" s="10"/>
      <c r="C1529" s="12"/>
      <c r="D1529" s="12"/>
      <c r="E1529" s="12"/>
      <c r="F1529" s="12"/>
      <c r="G1529" s="13"/>
      <c r="H1529" s="10"/>
      <c r="I1529" s="110" t="str">
        <f t="shared" si="20"/>
        <v/>
      </c>
      <c r="J1529" s="113"/>
    </row>
    <row r="1530" spans="1:10" ht="14.1" customHeight="1" x14ac:dyDescent="0.25">
      <c r="A1530" s="9"/>
      <c r="B1530" s="10"/>
      <c r="C1530" s="12"/>
      <c r="D1530" s="12"/>
      <c r="E1530" s="12"/>
      <c r="F1530" s="12"/>
      <c r="G1530" s="13"/>
      <c r="H1530" s="10"/>
      <c r="I1530" s="110" t="str">
        <f t="shared" si="20"/>
        <v/>
      </c>
      <c r="J1530" s="113"/>
    </row>
    <row r="1531" spans="1:10" ht="14.1" customHeight="1" x14ac:dyDescent="0.25">
      <c r="A1531" s="9"/>
      <c r="B1531" s="10"/>
      <c r="C1531" s="12"/>
      <c r="D1531" s="12"/>
      <c r="E1531" s="12"/>
      <c r="F1531" s="12"/>
      <c r="G1531" s="13"/>
      <c r="H1531" s="10"/>
      <c r="I1531" s="110" t="str">
        <f t="shared" si="20"/>
        <v/>
      </c>
      <c r="J1531" s="113"/>
    </row>
    <row r="1532" spans="1:10" ht="14.1" customHeight="1" x14ac:dyDescent="0.25">
      <c r="A1532" s="9"/>
      <c r="B1532" s="10"/>
      <c r="C1532" s="12"/>
      <c r="D1532" s="12"/>
      <c r="E1532" s="12"/>
      <c r="F1532" s="12"/>
      <c r="G1532" s="13"/>
      <c r="H1532" s="10"/>
      <c r="I1532" s="110" t="str">
        <f t="shared" si="20"/>
        <v/>
      </c>
      <c r="J1532" s="113"/>
    </row>
    <row r="1533" spans="1:10" ht="14.1" customHeight="1" x14ac:dyDescent="0.25">
      <c r="A1533" s="9"/>
      <c r="B1533" s="10"/>
      <c r="C1533" s="12"/>
      <c r="D1533" s="12"/>
      <c r="E1533" s="12"/>
      <c r="F1533" s="12"/>
      <c r="G1533" s="13"/>
      <c r="H1533" s="10"/>
      <c r="I1533" s="110" t="str">
        <f t="shared" si="20"/>
        <v/>
      </c>
      <c r="J1533" s="113"/>
    </row>
    <row r="1534" spans="1:10" ht="14.1" customHeight="1" x14ac:dyDescent="0.25">
      <c r="A1534" s="9"/>
      <c r="B1534" s="10"/>
      <c r="C1534" s="12"/>
      <c r="D1534" s="12"/>
      <c r="E1534" s="12"/>
      <c r="F1534" s="12"/>
      <c r="G1534" s="13"/>
      <c r="H1534" s="10"/>
      <c r="I1534" s="110" t="str">
        <f t="shared" si="20"/>
        <v/>
      </c>
      <c r="J1534" s="113"/>
    </row>
    <row r="1535" spans="1:10" ht="14.1" customHeight="1" x14ac:dyDescent="0.25">
      <c r="A1535" s="9"/>
      <c r="B1535" s="10"/>
      <c r="C1535" s="12"/>
      <c r="D1535" s="12"/>
      <c r="E1535" s="12"/>
      <c r="F1535" s="12"/>
      <c r="G1535" s="13"/>
      <c r="H1535" s="10"/>
      <c r="I1535" s="110" t="str">
        <f t="shared" si="20"/>
        <v/>
      </c>
      <c r="J1535" s="113"/>
    </row>
    <row r="1536" spans="1:10" ht="14.1" customHeight="1" x14ac:dyDescent="0.25">
      <c r="A1536" s="9"/>
      <c r="B1536" s="10"/>
      <c r="C1536" s="12"/>
      <c r="D1536" s="12"/>
      <c r="E1536" s="12"/>
      <c r="F1536" s="12"/>
      <c r="G1536" s="13"/>
      <c r="H1536" s="10"/>
      <c r="I1536" s="110" t="str">
        <f t="shared" si="20"/>
        <v/>
      </c>
      <c r="J1536" s="113"/>
    </row>
    <row r="1537" spans="1:10" ht="14.1" customHeight="1" x14ac:dyDescent="0.25">
      <c r="A1537" s="9"/>
      <c r="B1537" s="10"/>
      <c r="C1537" s="12"/>
      <c r="D1537" s="12"/>
      <c r="E1537" s="12"/>
      <c r="F1537" s="12"/>
      <c r="G1537" s="13"/>
      <c r="H1537" s="10"/>
      <c r="I1537" s="110" t="str">
        <f t="shared" si="20"/>
        <v/>
      </c>
      <c r="J1537" s="113"/>
    </row>
    <row r="1538" spans="1:10" ht="14.1" customHeight="1" x14ac:dyDescent="0.25">
      <c r="A1538" s="9"/>
      <c r="B1538" s="10"/>
      <c r="C1538" s="12"/>
      <c r="D1538" s="12"/>
      <c r="E1538" s="12"/>
      <c r="F1538" s="12"/>
      <c r="G1538" s="13"/>
      <c r="H1538" s="10"/>
      <c r="I1538" s="110" t="str">
        <f t="shared" si="20"/>
        <v/>
      </c>
      <c r="J1538" s="113"/>
    </row>
    <row r="1539" spans="1:10" ht="14.1" customHeight="1" x14ac:dyDescent="0.25">
      <c r="A1539" s="9"/>
      <c r="B1539" s="10"/>
      <c r="C1539" s="12"/>
      <c r="D1539" s="12"/>
      <c r="E1539" s="12"/>
      <c r="F1539" s="12"/>
      <c r="G1539" s="13"/>
      <c r="H1539" s="10"/>
      <c r="I1539" s="110" t="str">
        <f t="shared" si="20"/>
        <v/>
      </c>
      <c r="J1539" s="113"/>
    </row>
    <row r="1540" spans="1:10" ht="14.1" customHeight="1" x14ac:dyDescent="0.25">
      <c r="A1540" s="9"/>
      <c r="B1540" s="10"/>
      <c r="C1540" s="12"/>
      <c r="D1540" s="12"/>
      <c r="E1540" s="12"/>
      <c r="F1540" s="12"/>
      <c r="G1540" s="13"/>
      <c r="H1540" s="10"/>
      <c r="I1540" s="110" t="str">
        <f t="shared" si="20"/>
        <v/>
      </c>
      <c r="J1540" s="113"/>
    </row>
    <row r="1541" spans="1:10" ht="14.1" customHeight="1" x14ac:dyDescent="0.25">
      <c r="A1541" s="9"/>
      <c r="B1541" s="10"/>
      <c r="C1541" s="12"/>
      <c r="D1541" s="12"/>
      <c r="E1541" s="12"/>
      <c r="F1541" s="12"/>
      <c r="G1541" s="13"/>
      <c r="H1541" s="10"/>
      <c r="I1541" s="110" t="str">
        <f t="shared" si="20"/>
        <v/>
      </c>
      <c r="J1541" s="113"/>
    </row>
    <row r="1542" spans="1:10" ht="14.1" customHeight="1" x14ac:dyDescent="0.25">
      <c r="A1542" s="9"/>
      <c r="B1542" s="10"/>
      <c r="C1542" s="12"/>
      <c r="D1542" s="12"/>
      <c r="E1542" s="12"/>
      <c r="F1542" s="12"/>
      <c r="G1542" s="13"/>
      <c r="H1542" s="10"/>
      <c r="I1542" s="110" t="str">
        <f t="shared" si="20"/>
        <v/>
      </c>
      <c r="J1542" s="113"/>
    </row>
    <row r="1543" spans="1:10" ht="14.1" customHeight="1" x14ac:dyDescent="0.25">
      <c r="A1543" s="9"/>
      <c r="B1543" s="10"/>
      <c r="C1543" s="12"/>
      <c r="D1543" s="12"/>
      <c r="E1543" s="12"/>
      <c r="F1543" s="12"/>
      <c r="G1543" s="13"/>
      <c r="H1543" s="10"/>
      <c r="I1543" s="110" t="str">
        <f t="shared" si="20"/>
        <v/>
      </c>
      <c r="J1543" s="113"/>
    </row>
    <row r="1544" spans="1:10" ht="14.1" customHeight="1" x14ac:dyDescent="0.25">
      <c r="A1544" s="9"/>
      <c r="B1544" s="10"/>
      <c r="C1544" s="12"/>
      <c r="D1544" s="12"/>
      <c r="E1544" s="12"/>
      <c r="F1544" s="12"/>
      <c r="G1544" s="13"/>
      <c r="H1544" s="10"/>
      <c r="I1544" s="110" t="str">
        <f t="shared" si="20"/>
        <v/>
      </c>
      <c r="J1544" s="113"/>
    </row>
    <row r="1545" spans="1:10" ht="14.1" customHeight="1" x14ac:dyDescent="0.25">
      <c r="A1545" s="9"/>
      <c r="B1545" s="10"/>
      <c r="C1545" s="12"/>
      <c r="D1545" s="12"/>
      <c r="E1545" s="12"/>
      <c r="F1545" s="12"/>
      <c r="G1545" s="13"/>
      <c r="H1545" s="10"/>
      <c r="I1545" s="110" t="str">
        <f t="shared" si="20"/>
        <v/>
      </c>
      <c r="J1545" s="113"/>
    </row>
    <row r="1546" spans="1:10" ht="14.1" customHeight="1" x14ac:dyDescent="0.25">
      <c r="A1546" s="9"/>
      <c r="B1546" s="10"/>
      <c r="C1546" s="12"/>
      <c r="D1546" s="12"/>
      <c r="E1546" s="12"/>
      <c r="F1546" s="12"/>
      <c r="G1546" s="13"/>
      <c r="H1546" s="10"/>
      <c r="I1546" s="110" t="str">
        <f t="shared" si="20"/>
        <v/>
      </c>
      <c r="J1546" s="113"/>
    </row>
    <row r="1547" spans="1:10" ht="14.1" customHeight="1" x14ac:dyDescent="0.25">
      <c r="A1547" s="9"/>
      <c r="B1547" s="10"/>
      <c r="C1547" s="12"/>
      <c r="D1547" s="12"/>
      <c r="E1547" s="12"/>
      <c r="F1547" s="12"/>
      <c r="G1547" s="13"/>
      <c r="H1547" s="10"/>
      <c r="I1547" s="110" t="str">
        <f t="shared" si="20"/>
        <v/>
      </c>
      <c r="J1547" s="113"/>
    </row>
    <row r="1548" spans="1:10" ht="14.1" customHeight="1" x14ac:dyDescent="0.25">
      <c r="A1548" s="9"/>
      <c r="B1548" s="10"/>
      <c r="C1548" s="12"/>
      <c r="D1548" s="12"/>
      <c r="E1548" s="12"/>
      <c r="F1548" s="12"/>
      <c r="G1548" s="13"/>
      <c r="H1548" s="10"/>
      <c r="I1548" s="110" t="str">
        <f t="shared" si="20"/>
        <v/>
      </c>
      <c r="J1548" s="113"/>
    </row>
    <row r="1549" spans="1:10" ht="14.1" customHeight="1" x14ac:dyDescent="0.25">
      <c r="A1549" s="9"/>
      <c r="B1549" s="10"/>
      <c r="C1549" s="12"/>
      <c r="D1549" s="12"/>
      <c r="E1549" s="12"/>
      <c r="F1549" s="12"/>
      <c r="G1549" s="13"/>
      <c r="H1549" s="10"/>
      <c r="I1549" s="110" t="str">
        <f t="shared" si="20"/>
        <v/>
      </c>
      <c r="J1549" s="113"/>
    </row>
    <row r="1550" spans="1:10" ht="14.1" customHeight="1" x14ac:dyDescent="0.25">
      <c r="A1550" s="9"/>
      <c r="B1550" s="10"/>
      <c r="C1550" s="12"/>
      <c r="D1550" s="12"/>
      <c r="E1550" s="12"/>
      <c r="F1550" s="12"/>
      <c r="G1550" s="13"/>
      <c r="H1550" s="10"/>
      <c r="I1550" s="110" t="str">
        <f t="shared" si="20"/>
        <v/>
      </c>
      <c r="J1550" s="113"/>
    </row>
    <row r="1551" spans="1:10" ht="14.1" customHeight="1" x14ac:dyDescent="0.25">
      <c r="A1551" s="9"/>
      <c r="B1551" s="10"/>
      <c r="C1551" s="12"/>
      <c r="D1551" s="12"/>
      <c r="E1551" s="12"/>
      <c r="F1551" s="12"/>
      <c r="G1551" s="13"/>
      <c r="H1551" s="10"/>
      <c r="I1551" s="110" t="str">
        <f t="shared" si="20"/>
        <v/>
      </c>
      <c r="J1551" s="113"/>
    </row>
    <row r="1552" spans="1:10" ht="14.1" customHeight="1" x14ac:dyDescent="0.25">
      <c r="A1552" s="9"/>
      <c r="B1552" s="10"/>
      <c r="C1552" s="12"/>
      <c r="D1552" s="12"/>
      <c r="E1552" s="12"/>
      <c r="F1552" s="12"/>
      <c r="G1552" s="13"/>
      <c r="H1552" s="10"/>
      <c r="I1552" s="110" t="str">
        <f t="shared" si="20"/>
        <v/>
      </c>
      <c r="J1552" s="113"/>
    </row>
    <row r="1553" spans="1:10" ht="14.1" customHeight="1" x14ac:dyDescent="0.25">
      <c r="A1553" s="9"/>
      <c r="B1553" s="10"/>
      <c r="C1553" s="12"/>
      <c r="D1553" s="12"/>
      <c r="E1553" s="12"/>
      <c r="F1553" s="12"/>
      <c r="G1553" s="13"/>
      <c r="H1553" s="10"/>
      <c r="I1553" s="110" t="str">
        <f t="shared" si="20"/>
        <v/>
      </c>
      <c r="J1553" s="113"/>
    </row>
    <row r="1554" spans="1:10" ht="14.1" customHeight="1" x14ac:dyDescent="0.25">
      <c r="A1554" s="9"/>
      <c r="B1554" s="10"/>
      <c r="C1554" s="12"/>
      <c r="D1554" s="12"/>
      <c r="E1554" s="12"/>
      <c r="F1554" s="12"/>
      <c r="G1554" s="13"/>
      <c r="H1554" s="10"/>
      <c r="I1554" s="110" t="str">
        <f t="shared" si="20"/>
        <v/>
      </c>
      <c r="J1554" s="113"/>
    </row>
    <row r="1555" spans="1:10" ht="14.1" customHeight="1" x14ac:dyDescent="0.25">
      <c r="A1555" s="9"/>
      <c r="B1555" s="10"/>
      <c r="C1555" s="12"/>
      <c r="D1555" s="12"/>
      <c r="E1555" s="12"/>
      <c r="F1555" s="12"/>
      <c r="G1555" s="13"/>
      <c r="H1555" s="10"/>
      <c r="I1555" s="110" t="str">
        <f t="shared" si="20"/>
        <v/>
      </c>
      <c r="J1555" s="113"/>
    </row>
    <row r="1556" spans="1:10" ht="14.1" customHeight="1" x14ac:dyDescent="0.25">
      <c r="A1556" s="9"/>
      <c r="B1556" s="10"/>
      <c r="C1556" s="12"/>
      <c r="D1556" s="12"/>
      <c r="E1556" s="12"/>
      <c r="F1556" s="12"/>
      <c r="G1556" s="13"/>
      <c r="H1556" s="10"/>
      <c r="I1556" s="110" t="str">
        <f t="shared" si="20"/>
        <v/>
      </c>
      <c r="J1556" s="113"/>
    </row>
    <row r="1557" spans="1:10" ht="14.1" customHeight="1" x14ac:dyDescent="0.25">
      <c r="A1557" s="9"/>
      <c r="B1557" s="10"/>
      <c r="C1557" s="12"/>
      <c r="D1557" s="12"/>
      <c r="E1557" s="12"/>
      <c r="F1557" s="12"/>
      <c r="G1557" s="13"/>
      <c r="H1557" s="10"/>
      <c r="I1557" s="110" t="str">
        <f t="shared" si="20"/>
        <v/>
      </c>
      <c r="J1557" s="113"/>
    </row>
    <row r="1558" spans="1:10" ht="14.1" customHeight="1" x14ac:dyDescent="0.25">
      <c r="A1558" s="9"/>
      <c r="B1558" s="10"/>
      <c r="C1558" s="12"/>
      <c r="D1558" s="12"/>
      <c r="E1558" s="12"/>
      <c r="F1558" s="12"/>
      <c r="G1558" s="13"/>
      <c r="H1558" s="10"/>
      <c r="I1558" s="110" t="str">
        <f t="shared" si="20"/>
        <v/>
      </c>
      <c r="J1558" s="113"/>
    </row>
    <row r="1559" spans="1:10" ht="14.1" customHeight="1" x14ac:dyDescent="0.25">
      <c r="A1559" s="9"/>
      <c r="B1559" s="10"/>
      <c r="C1559" s="12"/>
      <c r="D1559" s="12"/>
      <c r="E1559" s="12"/>
      <c r="F1559" s="12"/>
      <c r="G1559" s="13"/>
      <c r="H1559" s="10"/>
      <c r="I1559" s="110" t="str">
        <f t="shared" si="20"/>
        <v/>
      </c>
      <c r="J1559" s="113"/>
    </row>
    <row r="1560" spans="1:10" ht="14.1" customHeight="1" x14ac:dyDescent="0.25">
      <c r="A1560" s="9"/>
      <c r="B1560" s="10"/>
      <c r="C1560" s="12"/>
      <c r="D1560" s="12"/>
      <c r="E1560" s="12"/>
      <c r="F1560" s="12"/>
      <c r="G1560" s="13"/>
      <c r="H1560" s="10"/>
      <c r="I1560" s="110" t="str">
        <f t="shared" si="20"/>
        <v/>
      </c>
      <c r="J1560" s="113"/>
    </row>
    <row r="1561" spans="1:10" ht="14.1" customHeight="1" x14ac:dyDescent="0.25">
      <c r="A1561" s="9"/>
      <c r="B1561" s="10"/>
      <c r="C1561" s="12"/>
      <c r="D1561" s="12"/>
      <c r="E1561" s="12"/>
      <c r="F1561" s="12"/>
      <c r="G1561" s="13"/>
      <c r="H1561" s="10"/>
      <c r="I1561" s="110" t="str">
        <f t="shared" si="20"/>
        <v/>
      </c>
      <c r="J1561" s="113"/>
    </row>
    <row r="1562" spans="1:10" ht="14.1" customHeight="1" x14ac:dyDescent="0.25">
      <c r="A1562" s="9"/>
      <c r="B1562" s="10"/>
      <c r="C1562" s="12"/>
      <c r="D1562" s="12"/>
      <c r="E1562" s="12"/>
      <c r="F1562" s="12"/>
      <c r="G1562" s="13"/>
      <c r="H1562" s="10"/>
      <c r="I1562" s="110" t="str">
        <f t="shared" si="20"/>
        <v/>
      </c>
      <c r="J1562" s="113"/>
    </row>
    <row r="1563" spans="1:10" ht="14.1" customHeight="1" x14ac:dyDescent="0.25">
      <c r="A1563" s="9"/>
      <c r="B1563" s="10"/>
      <c r="C1563" s="12"/>
      <c r="D1563" s="12"/>
      <c r="E1563" s="12"/>
      <c r="F1563" s="12"/>
      <c r="G1563" s="13"/>
      <c r="H1563" s="10"/>
      <c r="I1563" s="110" t="str">
        <f t="shared" si="20"/>
        <v/>
      </c>
      <c r="J1563" s="113"/>
    </row>
    <row r="1564" spans="1:10" ht="14.1" customHeight="1" x14ac:dyDescent="0.25">
      <c r="A1564" s="9"/>
      <c r="B1564" s="10"/>
      <c r="C1564" s="12"/>
      <c r="D1564" s="12"/>
      <c r="E1564" s="12"/>
      <c r="F1564" s="12"/>
      <c r="G1564" s="13"/>
      <c r="H1564" s="10"/>
      <c r="I1564" s="110" t="str">
        <f t="shared" si="20"/>
        <v/>
      </c>
      <c r="J1564" s="113"/>
    </row>
    <row r="1565" spans="1:10" ht="14.1" customHeight="1" x14ac:dyDescent="0.25">
      <c r="A1565" s="9"/>
      <c r="B1565" s="10"/>
      <c r="C1565" s="12"/>
      <c r="D1565" s="12"/>
      <c r="E1565" s="12"/>
      <c r="F1565" s="12"/>
      <c r="G1565" s="13"/>
      <c r="H1565" s="10"/>
      <c r="I1565" s="110" t="str">
        <f t="shared" si="20"/>
        <v/>
      </c>
      <c r="J1565" s="113"/>
    </row>
    <row r="1566" spans="1:10" ht="14.1" customHeight="1" x14ac:dyDescent="0.25">
      <c r="A1566" s="9"/>
      <c r="B1566" s="10"/>
      <c r="C1566" s="12"/>
      <c r="D1566" s="12"/>
      <c r="E1566" s="12"/>
      <c r="F1566" s="12"/>
      <c r="G1566" s="13"/>
      <c r="H1566" s="10"/>
      <c r="I1566" s="110" t="str">
        <f t="shared" si="20"/>
        <v/>
      </c>
      <c r="J1566" s="113"/>
    </row>
    <row r="1567" spans="1:10" ht="14.1" customHeight="1" x14ac:dyDescent="0.25">
      <c r="A1567" s="9"/>
      <c r="B1567" s="10"/>
      <c r="C1567" s="12"/>
      <c r="D1567" s="12"/>
      <c r="E1567" s="12"/>
      <c r="F1567" s="12"/>
      <c r="G1567" s="13"/>
      <c r="H1567" s="10"/>
      <c r="I1567" s="110" t="str">
        <f t="shared" si="20"/>
        <v/>
      </c>
      <c r="J1567" s="113"/>
    </row>
    <row r="1568" spans="1:10" ht="14.1" customHeight="1" x14ac:dyDescent="0.25">
      <c r="A1568" s="9"/>
      <c r="B1568" s="10"/>
      <c r="C1568" s="12"/>
      <c r="D1568" s="12"/>
      <c r="E1568" s="12"/>
      <c r="F1568" s="12"/>
      <c r="G1568" s="13"/>
      <c r="H1568" s="10"/>
      <c r="I1568" s="110" t="str">
        <f t="shared" si="20"/>
        <v/>
      </c>
      <c r="J1568" s="113"/>
    </row>
    <row r="1569" spans="1:10" ht="14.1" customHeight="1" x14ac:dyDescent="0.25">
      <c r="A1569" s="9"/>
      <c r="B1569" s="10"/>
      <c r="C1569" s="12"/>
      <c r="D1569" s="12"/>
      <c r="E1569" s="12"/>
      <c r="F1569" s="12"/>
      <c r="G1569" s="13"/>
      <c r="H1569" s="10"/>
      <c r="I1569" s="110" t="str">
        <f t="shared" si="20"/>
        <v/>
      </c>
      <c r="J1569" s="113"/>
    </row>
    <row r="1570" spans="1:10" ht="14.1" customHeight="1" x14ac:dyDescent="0.25">
      <c r="A1570" s="9"/>
      <c r="B1570" s="10"/>
      <c r="C1570" s="12"/>
      <c r="D1570" s="12"/>
      <c r="E1570" s="12"/>
      <c r="F1570" s="12"/>
      <c r="G1570" s="13"/>
      <c r="H1570" s="10"/>
      <c r="I1570" s="110" t="str">
        <f t="shared" si="20"/>
        <v/>
      </c>
      <c r="J1570" s="113"/>
    </row>
    <row r="1571" spans="1:10" ht="14.1" customHeight="1" x14ac:dyDescent="0.25">
      <c r="A1571" s="9"/>
      <c r="B1571" s="10"/>
      <c r="C1571" s="12"/>
      <c r="D1571" s="12"/>
      <c r="E1571" s="12"/>
      <c r="F1571" s="12"/>
      <c r="G1571" s="13"/>
      <c r="H1571" s="10"/>
      <c r="I1571" s="110" t="str">
        <f t="shared" si="20"/>
        <v/>
      </c>
      <c r="J1571" s="113"/>
    </row>
    <row r="1572" spans="1:10" ht="14.1" customHeight="1" x14ac:dyDescent="0.25">
      <c r="A1572" s="9"/>
      <c r="B1572" s="10"/>
      <c r="C1572" s="12"/>
      <c r="D1572" s="12"/>
      <c r="E1572" s="12"/>
      <c r="F1572" s="12"/>
      <c r="G1572" s="13"/>
      <c r="H1572" s="10"/>
      <c r="I1572" s="110" t="str">
        <f t="shared" si="20"/>
        <v/>
      </c>
      <c r="J1572" s="113"/>
    </row>
    <row r="1573" spans="1:10" ht="14.1" customHeight="1" x14ac:dyDescent="0.25">
      <c r="A1573" s="9"/>
      <c r="B1573" s="10"/>
      <c r="C1573" s="12"/>
      <c r="D1573" s="12"/>
      <c r="E1573" s="12"/>
      <c r="F1573" s="12"/>
      <c r="G1573" s="13"/>
      <c r="H1573" s="10"/>
      <c r="I1573" s="110" t="str">
        <f t="shared" si="20"/>
        <v/>
      </c>
      <c r="J1573" s="113"/>
    </row>
    <row r="1574" spans="1:10" ht="14.1" customHeight="1" x14ac:dyDescent="0.25">
      <c r="A1574" s="9"/>
      <c r="B1574" s="10"/>
      <c r="C1574" s="12"/>
      <c r="D1574" s="12"/>
      <c r="E1574" s="12"/>
      <c r="F1574" s="12"/>
      <c r="G1574" s="13"/>
      <c r="H1574" s="10"/>
      <c r="I1574" s="110" t="str">
        <f t="shared" ref="I1574:I1637" si="21">IF(G1574="","",I1573+G1574)</f>
        <v/>
      </c>
      <c r="J1574" s="113"/>
    </row>
    <row r="1575" spans="1:10" ht="14.1" customHeight="1" x14ac:dyDescent="0.25">
      <c r="A1575" s="9"/>
      <c r="B1575" s="10"/>
      <c r="C1575" s="12"/>
      <c r="D1575" s="12"/>
      <c r="E1575" s="12"/>
      <c r="F1575" s="12"/>
      <c r="G1575" s="13"/>
      <c r="H1575" s="10"/>
      <c r="I1575" s="110" t="str">
        <f t="shared" si="21"/>
        <v/>
      </c>
      <c r="J1575" s="113"/>
    </row>
    <row r="1576" spans="1:10" ht="14.1" customHeight="1" x14ac:dyDescent="0.25">
      <c r="A1576" s="9"/>
      <c r="B1576" s="10"/>
      <c r="C1576" s="12"/>
      <c r="D1576" s="12"/>
      <c r="E1576" s="12"/>
      <c r="F1576" s="12"/>
      <c r="G1576" s="13"/>
      <c r="H1576" s="10"/>
      <c r="I1576" s="110" t="str">
        <f t="shared" si="21"/>
        <v/>
      </c>
      <c r="J1576" s="113"/>
    </row>
    <row r="1577" spans="1:10" ht="14.1" customHeight="1" x14ac:dyDescent="0.25">
      <c r="A1577" s="9"/>
      <c r="B1577" s="10"/>
      <c r="C1577" s="12"/>
      <c r="D1577" s="12"/>
      <c r="E1577" s="12"/>
      <c r="F1577" s="12"/>
      <c r="G1577" s="13"/>
      <c r="H1577" s="10"/>
      <c r="I1577" s="110" t="str">
        <f t="shared" si="21"/>
        <v/>
      </c>
      <c r="J1577" s="113"/>
    </row>
    <row r="1578" spans="1:10" ht="14.1" customHeight="1" x14ac:dyDescent="0.25">
      <c r="A1578" s="9"/>
      <c r="B1578" s="10"/>
      <c r="C1578" s="12"/>
      <c r="D1578" s="12"/>
      <c r="E1578" s="12"/>
      <c r="F1578" s="12"/>
      <c r="G1578" s="13"/>
      <c r="H1578" s="10"/>
      <c r="I1578" s="110" t="str">
        <f t="shared" si="21"/>
        <v/>
      </c>
      <c r="J1578" s="113"/>
    </row>
    <row r="1579" spans="1:10" ht="14.1" customHeight="1" x14ac:dyDescent="0.25">
      <c r="A1579" s="9"/>
      <c r="B1579" s="10"/>
      <c r="C1579" s="12"/>
      <c r="D1579" s="12"/>
      <c r="E1579" s="12"/>
      <c r="F1579" s="12"/>
      <c r="G1579" s="13"/>
      <c r="H1579" s="10"/>
      <c r="I1579" s="110" t="str">
        <f t="shared" si="21"/>
        <v/>
      </c>
      <c r="J1579" s="113"/>
    </row>
    <row r="1580" spans="1:10" ht="14.1" customHeight="1" x14ac:dyDescent="0.25">
      <c r="A1580" s="9"/>
      <c r="B1580" s="10"/>
      <c r="C1580" s="12"/>
      <c r="D1580" s="12"/>
      <c r="E1580" s="12"/>
      <c r="F1580" s="12"/>
      <c r="G1580" s="13"/>
      <c r="H1580" s="10"/>
      <c r="I1580" s="110" t="str">
        <f t="shared" si="21"/>
        <v/>
      </c>
      <c r="J1580" s="113"/>
    </row>
    <row r="1581" spans="1:10" ht="14.1" customHeight="1" x14ac:dyDescent="0.25">
      <c r="A1581" s="9"/>
      <c r="B1581" s="10"/>
      <c r="C1581" s="12"/>
      <c r="D1581" s="12"/>
      <c r="E1581" s="12"/>
      <c r="F1581" s="12"/>
      <c r="G1581" s="13"/>
      <c r="H1581" s="10"/>
      <c r="I1581" s="110" t="str">
        <f t="shared" si="21"/>
        <v/>
      </c>
      <c r="J1581" s="113"/>
    </row>
    <row r="1582" spans="1:10" ht="14.1" customHeight="1" x14ac:dyDescent="0.25">
      <c r="A1582" s="9"/>
      <c r="B1582" s="10"/>
      <c r="C1582" s="12"/>
      <c r="D1582" s="12"/>
      <c r="E1582" s="12"/>
      <c r="F1582" s="12"/>
      <c r="G1582" s="13"/>
      <c r="H1582" s="10"/>
      <c r="I1582" s="110" t="str">
        <f t="shared" si="21"/>
        <v/>
      </c>
      <c r="J1582" s="113"/>
    </row>
    <row r="1583" spans="1:10" ht="14.1" customHeight="1" x14ac:dyDescent="0.25">
      <c r="A1583" s="9"/>
      <c r="B1583" s="10"/>
      <c r="C1583" s="12"/>
      <c r="D1583" s="12"/>
      <c r="E1583" s="12"/>
      <c r="F1583" s="12"/>
      <c r="G1583" s="13"/>
      <c r="H1583" s="10"/>
      <c r="I1583" s="110" t="str">
        <f t="shared" si="21"/>
        <v/>
      </c>
      <c r="J1583" s="113"/>
    </row>
    <row r="1584" spans="1:10" ht="14.1" customHeight="1" x14ac:dyDescent="0.25">
      <c r="A1584" s="9"/>
      <c r="B1584" s="10"/>
      <c r="C1584" s="12"/>
      <c r="D1584" s="12"/>
      <c r="E1584" s="12"/>
      <c r="F1584" s="12"/>
      <c r="G1584" s="13"/>
      <c r="H1584" s="10"/>
      <c r="I1584" s="110" t="str">
        <f t="shared" si="21"/>
        <v/>
      </c>
      <c r="J1584" s="113"/>
    </row>
    <row r="1585" spans="1:10" ht="14.1" customHeight="1" x14ac:dyDescent="0.25">
      <c r="A1585" s="9"/>
      <c r="B1585" s="10"/>
      <c r="C1585" s="12"/>
      <c r="D1585" s="12"/>
      <c r="E1585" s="12"/>
      <c r="F1585" s="12"/>
      <c r="G1585" s="13"/>
      <c r="H1585" s="10"/>
      <c r="I1585" s="110" t="str">
        <f t="shared" si="21"/>
        <v/>
      </c>
      <c r="J1585" s="113"/>
    </row>
    <row r="1586" spans="1:10" ht="14.1" customHeight="1" x14ac:dyDescent="0.25">
      <c r="A1586" s="9"/>
      <c r="B1586" s="10"/>
      <c r="C1586" s="12"/>
      <c r="D1586" s="12"/>
      <c r="E1586" s="12"/>
      <c r="F1586" s="12"/>
      <c r="G1586" s="13"/>
      <c r="H1586" s="10"/>
      <c r="I1586" s="110" t="str">
        <f t="shared" si="21"/>
        <v/>
      </c>
      <c r="J1586" s="113"/>
    </row>
    <row r="1587" spans="1:10" ht="14.1" customHeight="1" x14ac:dyDescent="0.25">
      <c r="A1587" s="9"/>
      <c r="B1587" s="10"/>
      <c r="C1587" s="12"/>
      <c r="D1587" s="12"/>
      <c r="E1587" s="12"/>
      <c r="F1587" s="12"/>
      <c r="G1587" s="13"/>
      <c r="H1587" s="10"/>
      <c r="I1587" s="110" t="str">
        <f t="shared" si="21"/>
        <v/>
      </c>
      <c r="J1587" s="113"/>
    </row>
    <row r="1588" spans="1:10" ht="14.1" customHeight="1" x14ac:dyDescent="0.25">
      <c r="A1588" s="9"/>
      <c r="B1588" s="10"/>
      <c r="C1588" s="12"/>
      <c r="D1588" s="12"/>
      <c r="E1588" s="12"/>
      <c r="F1588" s="12"/>
      <c r="G1588" s="13"/>
      <c r="H1588" s="10"/>
      <c r="I1588" s="110" t="str">
        <f t="shared" si="21"/>
        <v/>
      </c>
      <c r="J1588" s="113"/>
    </row>
    <row r="1589" spans="1:10" ht="14.1" customHeight="1" x14ac:dyDescent="0.25">
      <c r="A1589" s="9"/>
      <c r="B1589" s="10"/>
      <c r="C1589" s="12"/>
      <c r="D1589" s="12"/>
      <c r="E1589" s="12"/>
      <c r="F1589" s="12"/>
      <c r="G1589" s="13"/>
      <c r="H1589" s="10"/>
      <c r="I1589" s="110" t="str">
        <f t="shared" si="21"/>
        <v/>
      </c>
      <c r="J1589" s="113"/>
    </row>
    <row r="1590" spans="1:10" ht="14.1" customHeight="1" x14ac:dyDescent="0.25">
      <c r="A1590" s="9"/>
      <c r="B1590" s="10"/>
      <c r="C1590" s="12"/>
      <c r="D1590" s="12"/>
      <c r="E1590" s="12"/>
      <c r="F1590" s="12"/>
      <c r="G1590" s="13"/>
      <c r="H1590" s="10"/>
      <c r="I1590" s="110" t="str">
        <f t="shared" si="21"/>
        <v/>
      </c>
      <c r="J1590" s="113"/>
    </row>
    <row r="1591" spans="1:10" ht="14.1" customHeight="1" x14ac:dyDescent="0.25">
      <c r="A1591" s="9"/>
      <c r="B1591" s="10"/>
      <c r="C1591" s="12"/>
      <c r="D1591" s="12"/>
      <c r="E1591" s="12"/>
      <c r="F1591" s="12"/>
      <c r="G1591" s="13"/>
      <c r="H1591" s="10"/>
      <c r="I1591" s="110" t="str">
        <f t="shared" si="21"/>
        <v/>
      </c>
      <c r="J1591" s="113"/>
    </row>
    <row r="1592" spans="1:10" ht="14.1" customHeight="1" x14ac:dyDescent="0.25">
      <c r="A1592" s="9"/>
      <c r="B1592" s="10"/>
      <c r="C1592" s="12"/>
      <c r="D1592" s="12"/>
      <c r="E1592" s="12"/>
      <c r="F1592" s="12"/>
      <c r="G1592" s="13"/>
      <c r="H1592" s="10"/>
      <c r="I1592" s="110" t="str">
        <f t="shared" si="21"/>
        <v/>
      </c>
      <c r="J1592" s="113"/>
    </row>
    <row r="1593" spans="1:10" ht="14.1" customHeight="1" x14ac:dyDescent="0.25">
      <c r="A1593" s="9"/>
      <c r="B1593" s="10"/>
      <c r="C1593" s="12"/>
      <c r="D1593" s="12"/>
      <c r="E1593" s="12"/>
      <c r="F1593" s="12"/>
      <c r="G1593" s="13"/>
      <c r="H1593" s="10"/>
      <c r="I1593" s="110" t="str">
        <f t="shared" si="21"/>
        <v/>
      </c>
      <c r="J1593" s="113"/>
    </row>
    <row r="1594" spans="1:10" ht="14.1" customHeight="1" x14ac:dyDescent="0.25">
      <c r="A1594" s="9"/>
      <c r="B1594" s="10"/>
      <c r="C1594" s="12"/>
      <c r="D1594" s="12"/>
      <c r="E1594" s="12"/>
      <c r="F1594" s="12"/>
      <c r="G1594" s="13"/>
      <c r="H1594" s="10"/>
      <c r="I1594" s="110" t="str">
        <f t="shared" si="21"/>
        <v/>
      </c>
      <c r="J1594" s="113"/>
    </row>
    <row r="1595" spans="1:10" ht="14.1" customHeight="1" x14ac:dyDescent="0.25">
      <c r="A1595" s="9"/>
      <c r="B1595" s="10"/>
      <c r="C1595" s="12"/>
      <c r="D1595" s="12"/>
      <c r="E1595" s="12"/>
      <c r="F1595" s="12"/>
      <c r="G1595" s="13"/>
      <c r="H1595" s="10"/>
      <c r="I1595" s="110" t="str">
        <f t="shared" si="21"/>
        <v/>
      </c>
      <c r="J1595" s="113"/>
    </row>
    <row r="1596" spans="1:10" ht="14.1" customHeight="1" x14ac:dyDescent="0.25">
      <c r="A1596" s="9"/>
      <c r="B1596" s="10"/>
      <c r="C1596" s="12"/>
      <c r="D1596" s="12"/>
      <c r="E1596" s="12"/>
      <c r="F1596" s="12"/>
      <c r="G1596" s="13"/>
      <c r="H1596" s="10"/>
      <c r="I1596" s="110" t="str">
        <f t="shared" si="21"/>
        <v/>
      </c>
      <c r="J1596" s="113"/>
    </row>
    <row r="1597" spans="1:10" ht="14.1" customHeight="1" x14ac:dyDescent="0.25">
      <c r="A1597" s="9"/>
      <c r="B1597" s="10"/>
      <c r="C1597" s="12"/>
      <c r="D1597" s="12"/>
      <c r="E1597" s="12"/>
      <c r="F1597" s="12"/>
      <c r="G1597" s="13"/>
      <c r="H1597" s="10"/>
      <c r="I1597" s="110" t="str">
        <f t="shared" si="21"/>
        <v/>
      </c>
      <c r="J1597" s="113"/>
    </row>
    <row r="1598" spans="1:10" ht="14.1" customHeight="1" x14ac:dyDescent="0.25">
      <c r="A1598" s="9"/>
      <c r="B1598" s="10"/>
      <c r="C1598" s="12"/>
      <c r="D1598" s="12"/>
      <c r="E1598" s="12"/>
      <c r="F1598" s="12"/>
      <c r="G1598" s="13"/>
      <c r="H1598" s="10"/>
      <c r="I1598" s="110" t="str">
        <f t="shared" si="21"/>
        <v/>
      </c>
      <c r="J1598" s="113"/>
    </row>
    <row r="1599" spans="1:10" ht="14.1" customHeight="1" x14ac:dyDescent="0.25">
      <c r="A1599" s="9"/>
      <c r="B1599" s="10"/>
      <c r="C1599" s="12"/>
      <c r="D1599" s="12"/>
      <c r="E1599" s="12"/>
      <c r="F1599" s="12"/>
      <c r="G1599" s="13"/>
      <c r="H1599" s="10"/>
      <c r="I1599" s="110" t="str">
        <f t="shared" si="21"/>
        <v/>
      </c>
      <c r="J1599" s="113"/>
    </row>
    <row r="1600" spans="1:10" ht="14.1" customHeight="1" x14ac:dyDescent="0.25">
      <c r="A1600" s="9"/>
      <c r="B1600" s="10"/>
      <c r="C1600" s="12"/>
      <c r="D1600" s="12"/>
      <c r="E1600" s="12"/>
      <c r="F1600" s="12"/>
      <c r="G1600" s="13"/>
      <c r="H1600" s="10"/>
      <c r="I1600" s="110" t="str">
        <f t="shared" si="21"/>
        <v/>
      </c>
      <c r="J1600" s="113"/>
    </row>
    <row r="1601" spans="1:10" ht="14.1" customHeight="1" x14ac:dyDescent="0.25">
      <c r="A1601" s="9"/>
      <c r="B1601" s="10"/>
      <c r="C1601" s="12"/>
      <c r="D1601" s="12"/>
      <c r="E1601" s="12"/>
      <c r="F1601" s="12"/>
      <c r="G1601" s="13"/>
      <c r="H1601" s="10"/>
      <c r="I1601" s="110" t="str">
        <f t="shared" si="21"/>
        <v/>
      </c>
      <c r="J1601" s="113"/>
    </row>
    <row r="1602" spans="1:10" ht="14.1" customHeight="1" x14ac:dyDescent="0.25">
      <c r="A1602" s="9"/>
      <c r="B1602" s="10"/>
      <c r="C1602" s="12"/>
      <c r="D1602" s="12"/>
      <c r="E1602" s="12"/>
      <c r="F1602" s="12"/>
      <c r="G1602" s="13"/>
      <c r="H1602" s="10"/>
      <c r="I1602" s="110" t="str">
        <f t="shared" si="21"/>
        <v/>
      </c>
      <c r="J1602" s="113"/>
    </row>
    <row r="1603" spans="1:10" ht="14.1" customHeight="1" x14ac:dyDescent="0.25">
      <c r="A1603" s="9"/>
      <c r="B1603" s="10"/>
      <c r="C1603" s="12"/>
      <c r="D1603" s="12"/>
      <c r="E1603" s="12"/>
      <c r="F1603" s="12"/>
      <c r="G1603" s="13"/>
      <c r="H1603" s="10"/>
      <c r="I1603" s="110" t="str">
        <f t="shared" si="21"/>
        <v/>
      </c>
      <c r="J1603" s="113"/>
    </row>
    <row r="1604" spans="1:10" ht="14.1" customHeight="1" x14ac:dyDescent="0.25">
      <c r="A1604" s="9"/>
      <c r="B1604" s="10"/>
      <c r="C1604" s="12"/>
      <c r="D1604" s="12"/>
      <c r="E1604" s="12"/>
      <c r="F1604" s="12"/>
      <c r="G1604" s="13"/>
      <c r="H1604" s="10"/>
      <c r="I1604" s="110" t="str">
        <f t="shared" si="21"/>
        <v/>
      </c>
      <c r="J1604" s="113"/>
    </row>
    <row r="1605" spans="1:10" ht="14.1" customHeight="1" x14ac:dyDescent="0.25">
      <c r="A1605" s="9"/>
      <c r="B1605" s="10"/>
      <c r="C1605" s="12"/>
      <c r="D1605" s="12"/>
      <c r="E1605" s="12"/>
      <c r="F1605" s="12"/>
      <c r="G1605" s="13"/>
      <c r="H1605" s="10"/>
      <c r="I1605" s="110" t="str">
        <f t="shared" si="21"/>
        <v/>
      </c>
      <c r="J1605" s="113"/>
    </row>
    <row r="1606" spans="1:10" ht="14.1" customHeight="1" x14ac:dyDescent="0.25">
      <c r="A1606" s="9"/>
      <c r="B1606" s="10"/>
      <c r="C1606" s="12"/>
      <c r="D1606" s="12"/>
      <c r="E1606" s="12"/>
      <c r="F1606" s="12"/>
      <c r="G1606" s="13"/>
      <c r="H1606" s="10"/>
      <c r="I1606" s="110" t="str">
        <f t="shared" si="21"/>
        <v/>
      </c>
      <c r="J1606" s="113"/>
    </row>
    <row r="1607" spans="1:10" ht="14.1" customHeight="1" x14ac:dyDescent="0.25">
      <c r="A1607" s="9"/>
      <c r="B1607" s="10"/>
      <c r="C1607" s="12"/>
      <c r="D1607" s="12"/>
      <c r="E1607" s="12"/>
      <c r="F1607" s="12"/>
      <c r="G1607" s="13"/>
      <c r="H1607" s="10"/>
      <c r="I1607" s="110" t="str">
        <f t="shared" si="21"/>
        <v/>
      </c>
      <c r="J1607" s="113"/>
    </row>
    <row r="1608" spans="1:10" ht="14.1" customHeight="1" x14ac:dyDescent="0.25">
      <c r="A1608" s="9"/>
      <c r="B1608" s="10"/>
      <c r="C1608" s="12"/>
      <c r="D1608" s="12"/>
      <c r="E1608" s="12"/>
      <c r="F1608" s="12"/>
      <c r="G1608" s="13"/>
      <c r="H1608" s="10"/>
      <c r="I1608" s="110" t="str">
        <f t="shared" si="21"/>
        <v/>
      </c>
      <c r="J1608" s="113"/>
    </row>
    <row r="1609" spans="1:10" ht="14.1" customHeight="1" x14ac:dyDescent="0.25">
      <c r="A1609" s="9"/>
      <c r="B1609" s="10"/>
      <c r="C1609" s="12"/>
      <c r="D1609" s="12"/>
      <c r="E1609" s="12"/>
      <c r="F1609" s="12"/>
      <c r="G1609" s="13"/>
      <c r="H1609" s="10"/>
      <c r="I1609" s="110" t="str">
        <f t="shared" si="21"/>
        <v/>
      </c>
      <c r="J1609" s="113"/>
    </row>
    <row r="1610" spans="1:10" ht="14.1" customHeight="1" x14ac:dyDescent="0.25">
      <c r="A1610" s="9"/>
      <c r="B1610" s="10"/>
      <c r="C1610" s="12"/>
      <c r="D1610" s="12"/>
      <c r="E1610" s="12"/>
      <c r="F1610" s="12"/>
      <c r="G1610" s="13"/>
      <c r="H1610" s="10"/>
      <c r="I1610" s="110" t="str">
        <f t="shared" si="21"/>
        <v/>
      </c>
      <c r="J1610" s="113"/>
    </row>
    <row r="1611" spans="1:10" ht="14.1" customHeight="1" x14ac:dyDescent="0.25">
      <c r="A1611" s="9"/>
      <c r="B1611" s="10"/>
      <c r="C1611" s="12"/>
      <c r="D1611" s="12"/>
      <c r="E1611" s="12"/>
      <c r="F1611" s="12"/>
      <c r="G1611" s="13"/>
      <c r="H1611" s="10"/>
      <c r="I1611" s="110" t="str">
        <f t="shared" si="21"/>
        <v/>
      </c>
      <c r="J1611" s="113"/>
    </row>
    <row r="1612" spans="1:10" ht="14.1" customHeight="1" x14ac:dyDescent="0.25">
      <c r="A1612" s="9"/>
      <c r="B1612" s="10"/>
      <c r="C1612" s="12"/>
      <c r="D1612" s="12"/>
      <c r="E1612" s="12"/>
      <c r="F1612" s="12"/>
      <c r="G1612" s="13"/>
      <c r="H1612" s="10"/>
      <c r="I1612" s="110" t="str">
        <f t="shared" si="21"/>
        <v/>
      </c>
      <c r="J1612" s="113"/>
    </row>
    <row r="1613" spans="1:10" ht="14.1" customHeight="1" x14ac:dyDescent="0.25">
      <c r="A1613" s="9"/>
      <c r="B1613" s="10"/>
      <c r="C1613" s="12"/>
      <c r="D1613" s="12"/>
      <c r="E1613" s="12"/>
      <c r="F1613" s="12"/>
      <c r="G1613" s="13"/>
      <c r="H1613" s="10"/>
      <c r="I1613" s="110" t="str">
        <f t="shared" si="21"/>
        <v/>
      </c>
      <c r="J1613" s="113"/>
    </row>
    <row r="1614" spans="1:10" ht="14.1" customHeight="1" x14ac:dyDescent="0.25">
      <c r="A1614" s="9"/>
      <c r="B1614" s="10"/>
      <c r="C1614" s="12"/>
      <c r="D1614" s="12"/>
      <c r="E1614" s="12"/>
      <c r="F1614" s="12"/>
      <c r="G1614" s="13"/>
      <c r="H1614" s="10"/>
      <c r="I1614" s="110" t="str">
        <f t="shared" si="21"/>
        <v/>
      </c>
      <c r="J1614" s="113"/>
    </row>
    <row r="1615" spans="1:10" ht="14.1" customHeight="1" x14ac:dyDescent="0.25">
      <c r="A1615" s="9"/>
      <c r="B1615" s="10"/>
      <c r="C1615" s="12"/>
      <c r="D1615" s="12"/>
      <c r="E1615" s="12"/>
      <c r="F1615" s="12"/>
      <c r="G1615" s="13"/>
      <c r="H1615" s="10"/>
      <c r="I1615" s="110" t="str">
        <f t="shared" si="21"/>
        <v/>
      </c>
      <c r="J1615" s="113"/>
    </row>
    <row r="1616" spans="1:10" ht="14.1" customHeight="1" x14ac:dyDescent="0.25">
      <c r="A1616" s="9"/>
      <c r="B1616" s="10"/>
      <c r="C1616" s="12"/>
      <c r="D1616" s="12"/>
      <c r="E1616" s="12"/>
      <c r="F1616" s="12"/>
      <c r="G1616" s="13"/>
      <c r="H1616" s="10"/>
      <c r="I1616" s="110" t="str">
        <f t="shared" si="21"/>
        <v/>
      </c>
      <c r="J1616" s="113"/>
    </row>
    <row r="1617" spans="1:10" ht="14.1" customHeight="1" x14ac:dyDescent="0.25">
      <c r="A1617" s="9"/>
      <c r="B1617" s="10"/>
      <c r="C1617" s="12"/>
      <c r="D1617" s="12"/>
      <c r="E1617" s="12"/>
      <c r="F1617" s="12"/>
      <c r="G1617" s="13"/>
      <c r="H1617" s="10"/>
      <c r="I1617" s="110" t="str">
        <f t="shared" si="21"/>
        <v/>
      </c>
      <c r="J1617" s="113"/>
    </row>
    <row r="1618" spans="1:10" ht="14.1" customHeight="1" x14ac:dyDescent="0.25">
      <c r="A1618" s="9"/>
      <c r="B1618" s="10"/>
      <c r="C1618" s="12"/>
      <c r="D1618" s="12"/>
      <c r="E1618" s="12"/>
      <c r="F1618" s="12"/>
      <c r="G1618" s="13"/>
      <c r="H1618" s="10"/>
      <c r="I1618" s="110" t="str">
        <f t="shared" si="21"/>
        <v/>
      </c>
      <c r="J1618" s="113"/>
    </row>
    <row r="1619" spans="1:10" ht="14.1" customHeight="1" x14ac:dyDescent="0.25">
      <c r="A1619" s="9"/>
      <c r="B1619" s="10"/>
      <c r="C1619" s="12"/>
      <c r="D1619" s="12"/>
      <c r="E1619" s="12"/>
      <c r="F1619" s="12"/>
      <c r="G1619" s="13"/>
      <c r="H1619" s="10"/>
      <c r="I1619" s="110" t="str">
        <f t="shared" si="21"/>
        <v/>
      </c>
      <c r="J1619" s="113"/>
    </row>
    <row r="1620" spans="1:10" ht="14.1" customHeight="1" x14ac:dyDescent="0.25">
      <c r="A1620" s="9"/>
      <c r="B1620" s="10"/>
      <c r="C1620" s="12"/>
      <c r="D1620" s="12"/>
      <c r="E1620" s="12"/>
      <c r="F1620" s="12"/>
      <c r="G1620" s="13"/>
      <c r="H1620" s="10"/>
      <c r="I1620" s="110" t="str">
        <f t="shared" si="21"/>
        <v/>
      </c>
      <c r="J1620" s="113"/>
    </row>
    <row r="1621" spans="1:10" ht="14.1" customHeight="1" x14ac:dyDescent="0.25">
      <c r="A1621" s="9"/>
      <c r="B1621" s="10"/>
      <c r="C1621" s="12"/>
      <c r="D1621" s="12"/>
      <c r="E1621" s="12"/>
      <c r="F1621" s="12"/>
      <c r="G1621" s="13"/>
      <c r="H1621" s="10"/>
      <c r="I1621" s="110" t="str">
        <f t="shared" si="21"/>
        <v/>
      </c>
      <c r="J1621" s="113"/>
    </row>
    <row r="1622" spans="1:10" ht="14.1" customHeight="1" x14ac:dyDescent="0.25">
      <c r="A1622" s="9"/>
      <c r="B1622" s="10"/>
      <c r="C1622" s="12"/>
      <c r="D1622" s="12"/>
      <c r="E1622" s="12"/>
      <c r="F1622" s="12"/>
      <c r="G1622" s="13"/>
      <c r="H1622" s="10"/>
      <c r="I1622" s="110" t="str">
        <f t="shared" si="21"/>
        <v/>
      </c>
      <c r="J1622" s="113"/>
    </row>
    <row r="1623" spans="1:10" ht="14.1" customHeight="1" x14ac:dyDescent="0.25">
      <c r="A1623" s="9"/>
      <c r="B1623" s="10"/>
      <c r="C1623" s="12"/>
      <c r="D1623" s="12"/>
      <c r="E1623" s="12"/>
      <c r="F1623" s="12"/>
      <c r="G1623" s="13"/>
      <c r="H1623" s="10"/>
      <c r="I1623" s="110" t="str">
        <f t="shared" si="21"/>
        <v/>
      </c>
      <c r="J1623" s="113"/>
    </row>
    <row r="1624" spans="1:10" ht="14.1" customHeight="1" x14ac:dyDescent="0.25">
      <c r="A1624" s="9"/>
      <c r="B1624" s="10"/>
      <c r="C1624" s="12"/>
      <c r="D1624" s="12"/>
      <c r="E1624" s="12"/>
      <c r="F1624" s="12"/>
      <c r="G1624" s="13"/>
      <c r="H1624" s="10"/>
      <c r="I1624" s="110" t="str">
        <f t="shared" si="21"/>
        <v/>
      </c>
      <c r="J1624" s="113"/>
    </row>
    <row r="1625" spans="1:10" ht="14.1" customHeight="1" x14ac:dyDescent="0.25">
      <c r="A1625" s="9"/>
      <c r="B1625" s="10"/>
      <c r="C1625" s="12"/>
      <c r="D1625" s="12"/>
      <c r="E1625" s="12"/>
      <c r="F1625" s="12"/>
      <c r="G1625" s="13"/>
      <c r="H1625" s="10"/>
      <c r="I1625" s="110" t="str">
        <f t="shared" si="21"/>
        <v/>
      </c>
      <c r="J1625" s="113"/>
    </row>
    <row r="1626" spans="1:10" ht="14.1" customHeight="1" x14ac:dyDescent="0.25">
      <c r="A1626" s="9"/>
      <c r="B1626" s="10"/>
      <c r="C1626" s="12"/>
      <c r="D1626" s="12"/>
      <c r="E1626" s="12"/>
      <c r="F1626" s="12"/>
      <c r="G1626" s="13"/>
      <c r="H1626" s="10"/>
      <c r="I1626" s="110" t="str">
        <f t="shared" si="21"/>
        <v/>
      </c>
      <c r="J1626" s="113"/>
    </row>
    <row r="1627" spans="1:10" ht="14.1" customHeight="1" x14ac:dyDescent="0.25">
      <c r="A1627" s="9"/>
      <c r="B1627" s="10"/>
      <c r="C1627" s="12"/>
      <c r="D1627" s="12"/>
      <c r="E1627" s="12"/>
      <c r="F1627" s="12"/>
      <c r="G1627" s="13"/>
      <c r="H1627" s="10"/>
      <c r="I1627" s="110" t="str">
        <f t="shared" si="21"/>
        <v/>
      </c>
      <c r="J1627" s="113"/>
    </row>
    <row r="1628" spans="1:10" ht="14.1" customHeight="1" x14ac:dyDescent="0.25">
      <c r="A1628" s="9"/>
      <c r="B1628" s="10"/>
      <c r="C1628" s="12"/>
      <c r="D1628" s="12"/>
      <c r="E1628" s="12"/>
      <c r="F1628" s="12"/>
      <c r="G1628" s="13"/>
      <c r="H1628" s="10"/>
      <c r="I1628" s="110" t="str">
        <f t="shared" si="21"/>
        <v/>
      </c>
      <c r="J1628" s="113"/>
    </row>
    <row r="1629" spans="1:10" ht="14.1" customHeight="1" x14ac:dyDescent="0.25">
      <c r="A1629" s="9"/>
      <c r="B1629" s="10"/>
      <c r="C1629" s="12"/>
      <c r="D1629" s="12"/>
      <c r="E1629" s="12"/>
      <c r="F1629" s="12"/>
      <c r="G1629" s="13"/>
      <c r="H1629" s="10"/>
      <c r="I1629" s="110" t="str">
        <f t="shared" si="21"/>
        <v/>
      </c>
      <c r="J1629" s="113"/>
    </row>
    <row r="1630" spans="1:10" ht="14.1" customHeight="1" x14ac:dyDescent="0.25">
      <c r="A1630" s="9"/>
      <c r="B1630" s="10"/>
      <c r="C1630" s="12"/>
      <c r="D1630" s="12"/>
      <c r="E1630" s="12"/>
      <c r="F1630" s="12"/>
      <c r="G1630" s="13"/>
      <c r="H1630" s="10"/>
      <c r="I1630" s="110" t="str">
        <f t="shared" si="21"/>
        <v/>
      </c>
      <c r="J1630" s="113"/>
    </row>
    <row r="1631" spans="1:10" ht="14.1" customHeight="1" x14ac:dyDescent="0.25">
      <c r="A1631" s="9"/>
      <c r="B1631" s="10"/>
      <c r="C1631" s="12"/>
      <c r="D1631" s="12"/>
      <c r="E1631" s="12"/>
      <c r="F1631" s="12"/>
      <c r="G1631" s="13"/>
      <c r="H1631" s="10"/>
      <c r="I1631" s="110" t="str">
        <f t="shared" si="21"/>
        <v/>
      </c>
      <c r="J1631" s="113"/>
    </row>
    <row r="1632" spans="1:10" ht="14.1" customHeight="1" x14ac:dyDescent="0.25">
      <c r="A1632" s="9"/>
      <c r="B1632" s="10"/>
      <c r="C1632" s="12"/>
      <c r="D1632" s="12"/>
      <c r="E1632" s="12"/>
      <c r="F1632" s="12"/>
      <c r="G1632" s="13"/>
      <c r="H1632" s="10"/>
      <c r="I1632" s="110" t="str">
        <f t="shared" si="21"/>
        <v/>
      </c>
      <c r="J1632" s="113"/>
    </row>
    <row r="1633" spans="1:10" ht="14.1" customHeight="1" x14ac:dyDescent="0.25">
      <c r="A1633" s="9"/>
      <c r="B1633" s="10"/>
      <c r="C1633" s="12"/>
      <c r="D1633" s="12"/>
      <c r="E1633" s="12"/>
      <c r="F1633" s="12"/>
      <c r="G1633" s="13"/>
      <c r="H1633" s="10"/>
      <c r="I1633" s="110" t="str">
        <f t="shared" si="21"/>
        <v/>
      </c>
      <c r="J1633" s="113"/>
    </row>
    <row r="1634" spans="1:10" ht="14.1" customHeight="1" x14ac:dyDescent="0.25">
      <c r="A1634" s="9"/>
      <c r="B1634" s="10"/>
      <c r="C1634" s="12"/>
      <c r="D1634" s="12"/>
      <c r="E1634" s="12"/>
      <c r="F1634" s="12"/>
      <c r="G1634" s="13"/>
      <c r="H1634" s="10"/>
      <c r="I1634" s="110" t="str">
        <f t="shared" si="21"/>
        <v/>
      </c>
      <c r="J1634" s="113"/>
    </row>
    <row r="1635" spans="1:10" ht="14.1" customHeight="1" x14ac:dyDescent="0.25">
      <c r="A1635" s="9"/>
      <c r="B1635" s="10"/>
      <c r="C1635" s="12"/>
      <c r="D1635" s="12"/>
      <c r="E1635" s="12"/>
      <c r="F1635" s="12"/>
      <c r="G1635" s="13"/>
      <c r="H1635" s="10"/>
      <c r="I1635" s="110" t="str">
        <f t="shared" si="21"/>
        <v/>
      </c>
      <c r="J1635" s="113"/>
    </row>
    <row r="1636" spans="1:10" ht="14.1" customHeight="1" x14ac:dyDescent="0.25">
      <c r="A1636" s="9"/>
      <c r="B1636" s="10"/>
      <c r="C1636" s="12"/>
      <c r="D1636" s="12"/>
      <c r="E1636" s="12"/>
      <c r="F1636" s="12"/>
      <c r="G1636" s="13"/>
      <c r="H1636" s="10"/>
      <c r="I1636" s="110" t="str">
        <f t="shared" si="21"/>
        <v/>
      </c>
      <c r="J1636" s="113"/>
    </row>
    <row r="1637" spans="1:10" ht="14.1" customHeight="1" x14ac:dyDescent="0.25">
      <c r="A1637" s="9"/>
      <c r="B1637" s="10"/>
      <c r="C1637" s="12"/>
      <c r="D1637" s="12"/>
      <c r="E1637" s="12"/>
      <c r="F1637" s="12"/>
      <c r="G1637" s="13"/>
      <c r="H1637" s="10"/>
      <c r="I1637" s="110" t="str">
        <f t="shared" si="21"/>
        <v/>
      </c>
      <c r="J1637" s="113"/>
    </row>
    <row r="1638" spans="1:10" ht="14.1" customHeight="1" x14ac:dyDescent="0.25">
      <c r="A1638" s="9"/>
      <c r="B1638" s="10"/>
      <c r="C1638" s="12"/>
      <c r="D1638" s="12"/>
      <c r="E1638" s="12"/>
      <c r="F1638" s="12"/>
      <c r="G1638" s="13"/>
      <c r="H1638" s="10"/>
      <c r="I1638" s="110" t="str">
        <f t="shared" ref="I1638:I1701" si="22">IF(G1638="","",I1637+G1638)</f>
        <v/>
      </c>
      <c r="J1638" s="113"/>
    </row>
    <row r="1639" spans="1:10" ht="14.1" customHeight="1" x14ac:dyDescent="0.25">
      <c r="A1639" s="9"/>
      <c r="B1639" s="10"/>
      <c r="C1639" s="12"/>
      <c r="D1639" s="12"/>
      <c r="E1639" s="12"/>
      <c r="F1639" s="12"/>
      <c r="G1639" s="13"/>
      <c r="H1639" s="10"/>
      <c r="I1639" s="110" t="str">
        <f t="shared" si="22"/>
        <v/>
      </c>
      <c r="J1639" s="113"/>
    </row>
    <row r="1640" spans="1:10" ht="14.1" customHeight="1" x14ac:dyDescent="0.25">
      <c r="A1640" s="9"/>
      <c r="B1640" s="10"/>
      <c r="C1640" s="12"/>
      <c r="D1640" s="12"/>
      <c r="E1640" s="12"/>
      <c r="F1640" s="12"/>
      <c r="G1640" s="13"/>
      <c r="H1640" s="10"/>
      <c r="I1640" s="110" t="str">
        <f t="shared" si="22"/>
        <v/>
      </c>
      <c r="J1640" s="113"/>
    </row>
    <row r="1641" spans="1:10" ht="14.1" customHeight="1" x14ac:dyDescent="0.25">
      <c r="A1641" s="9"/>
      <c r="B1641" s="10"/>
      <c r="C1641" s="12"/>
      <c r="D1641" s="12"/>
      <c r="E1641" s="12"/>
      <c r="F1641" s="12"/>
      <c r="G1641" s="13"/>
      <c r="H1641" s="10"/>
      <c r="I1641" s="110" t="str">
        <f t="shared" si="22"/>
        <v/>
      </c>
      <c r="J1641" s="113"/>
    </row>
    <row r="1642" spans="1:10" ht="14.1" customHeight="1" x14ac:dyDescent="0.25">
      <c r="A1642" s="9"/>
      <c r="B1642" s="10"/>
      <c r="C1642" s="12"/>
      <c r="D1642" s="12"/>
      <c r="E1642" s="12"/>
      <c r="F1642" s="12"/>
      <c r="G1642" s="13"/>
      <c r="H1642" s="10"/>
      <c r="I1642" s="110" t="str">
        <f t="shared" si="22"/>
        <v/>
      </c>
      <c r="J1642" s="113"/>
    </row>
    <row r="1643" spans="1:10" ht="14.1" customHeight="1" x14ac:dyDescent="0.25">
      <c r="A1643" s="9"/>
      <c r="B1643" s="10"/>
      <c r="C1643" s="12"/>
      <c r="D1643" s="12"/>
      <c r="E1643" s="12"/>
      <c r="F1643" s="12"/>
      <c r="G1643" s="13"/>
      <c r="H1643" s="10"/>
      <c r="I1643" s="110" t="str">
        <f t="shared" si="22"/>
        <v/>
      </c>
      <c r="J1643" s="113"/>
    </row>
    <row r="1644" spans="1:10" ht="14.1" customHeight="1" x14ac:dyDescent="0.25">
      <c r="A1644" s="9"/>
      <c r="B1644" s="10"/>
      <c r="C1644" s="12"/>
      <c r="D1644" s="12"/>
      <c r="E1644" s="12"/>
      <c r="F1644" s="12"/>
      <c r="G1644" s="13"/>
      <c r="H1644" s="10"/>
      <c r="I1644" s="110" t="str">
        <f t="shared" si="22"/>
        <v/>
      </c>
      <c r="J1644" s="113"/>
    </row>
    <row r="1645" spans="1:10" ht="14.1" customHeight="1" x14ac:dyDescent="0.25">
      <c r="A1645" s="9"/>
      <c r="B1645" s="10"/>
      <c r="C1645" s="12"/>
      <c r="D1645" s="12"/>
      <c r="E1645" s="12"/>
      <c r="F1645" s="12"/>
      <c r="G1645" s="13"/>
      <c r="H1645" s="10"/>
      <c r="I1645" s="110" t="str">
        <f t="shared" si="22"/>
        <v/>
      </c>
      <c r="J1645" s="113"/>
    </row>
    <row r="1646" spans="1:10" ht="14.1" customHeight="1" x14ac:dyDescent="0.25">
      <c r="A1646" s="9"/>
      <c r="B1646" s="10"/>
      <c r="C1646" s="12"/>
      <c r="D1646" s="12"/>
      <c r="E1646" s="12"/>
      <c r="F1646" s="12"/>
      <c r="G1646" s="13"/>
      <c r="H1646" s="10"/>
      <c r="I1646" s="110" t="str">
        <f t="shared" si="22"/>
        <v/>
      </c>
      <c r="J1646" s="113"/>
    </row>
    <row r="1647" spans="1:10" ht="14.1" customHeight="1" x14ac:dyDescent="0.25">
      <c r="A1647" s="9"/>
      <c r="B1647" s="10"/>
      <c r="C1647" s="12"/>
      <c r="D1647" s="12"/>
      <c r="E1647" s="12"/>
      <c r="F1647" s="12"/>
      <c r="G1647" s="13"/>
      <c r="H1647" s="10"/>
      <c r="I1647" s="110" t="str">
        <f t="shared" si="22"/>
        <v/>
      </c>
      <c r="J1647" s="113"/>
    </row>
    <row r="1648" spans="1:10" ht="14.1" customHeight="1" x14ac:dyDescent="0.25">
      <c r="A1648" s="9"/>
      <c r="B1648" s="10"/>
      <c r="C1648" s="12"/>
      <c r="D1648" s="12"/>
      <c r="E1648" s="12"/>
      <c r="F1648" s="12"/>
      <c r="G1648" s="13"/>
      <c r="H1648" s="10"/>
      <c r="I1648" s="110" t="str">
        <f t="shared" si="22"/>
        <v/>
      </c>
      <c r="J1648" s="113"/>
    </row>
    <row r="1649" spans="1:10" ht="14.1" customHeight="1" x14ac:dyDescent="0.25">
      <c r="A1649" s="9"/>
      <c r="B1649" s="10"/>
      <c r="C1649" s="12"/>
      <c r="D1649" s="12"/>
      <c r="E1649" s="12"/>
      <c r="F1649" s="12"/>
      <c r="G1649" s="13"/>
      <c r="H1649" s="10"/>
      <c r="I1649" s="110" t="str">
        <f t="shared" si="22"/>
        <v/>
      </c>
      <c r="J1649" s="113"/>
    </row>
    <row r="1650" spans="1:10" ht="14.1" customHeight="1" x14ac:dyDescent="0.25">
      <c r="A1650" s="9"/>
      <c r="B1650" s="10"/>
      <c r="C1650" s="12"/>
      <c r="D1650" s="12"/>
      <c r="E1650" s="12"/>
      <c r="F1650" s="12"/>
      <c r="G1650" s="13"/>
      <c r="H1650" s="10"/>
      <c r="I1650" s="110" t="str">
        <f t="shared" si="22"/>
        <v/>
      </c>
      <c r="J1650" s="113"/>
    </row>
    <row r="1651" spans="1:10" ht="14.1" customHeight="1" x14ac:dyDescent="0.25">
      <c r="A1651" s="9"/>
      <c r="B1651" s="10"/>
      <c r="C1651" s="12"/>
      <c r="D1651" s="12"/>
      <c r="E1651" s="12"/>
      <c r="F1651" s="12"/>
      <c r="G1651" s="13"/>
      <c r="H1651" s="10"/>
      <c r="I1651" s="110" t="str">
        <f t="shared" si="22"/>
        <v/>
      </c>
      <c r="J1651" s="113"/>
    </row>
    <row r="1652" spans="1:10" ht="14.1" customHeight="1" x14ac:dyDescent="0.25">
      <c r="A1652" s="9"/>
      <c r="B1652" s="10"/>
      <c r="C1652" s="12"/>
      <c r="D1652" s="12"/>
      <c r="E1652" s="12"/>
      <c r="F1652" s="12"/>
      <c r="G1652" s="13"/>
      <c r="H1652" s="10"/>
      <c r="I1652" s="110" t="str">
        <f t="shared" si="22"/>
        <v/>
      </c>
      <c r="J1652" s="113"/>
    </row>
    <row r="1653" spans="1:10" ht="14.1" customHeight="1" x14ac:dyDescent="0.25">
      <c r="A1653" s="9"/>
      <c r="B1653" s="10"/>
      <c r="C1653" s="12"/>
      <c r="D1653" s="12"/>
      <c r="E1653" s="12"/>
      <c r="F1653" s="12"/>
      <c r="G1653" s="13"/>
      <c r="H1653" s="10"/>
      <c r="I1653" s="110" t="str">
        <f t="shared" si="22"/>
        <v/>
      </c>
      <c r="J1653" s="113"/>
    </row>
    <row r="1654" spans="1:10" ht="14.1" customHeight="1" x14ac:dyDescent="0.25">
      <c r="A1654" s="9"/>
      <c r="B1654" s="10"/>
      <c r="C1654" s="12"/>
      <c r="D1654" s="12"/>
      <c r="E1654" s="12"/>
      <c r="F1654" s="12"/>
      <c r="G1654" s="13"/>
      <c r="H1654" s="10"/>
      <c r="I1654" s="110" t="str">
        <f t="shared" si="22"/>
        <v/>
      </c>
      <c r="J1654" s="113"/>
    </row>
    <row r="1655" spans="1:10" ht="14.1" customHeight="1" x14ac:dyDescent="0.25">
      <c r="A1655" s="9"/>
      <c r="B1655" s="10"/>
      <c r="C1655" s="12"/>
      <c r="D1655" s="12"/>
      <c r="E1655" s="12"/>
      <c r="F1655" s="12"/>
      <c r="G1655" s="13"/>
      <c r="H1655" s="10"/>
      <c r="I1655" s="110" t="str">
        <f t="shared" si="22"/>
        <v/>
      </c>
      <c r="J1655" s="113"/>
    </row>
    <row r="1656" spans="1:10" ht="14.1" customHeight="1" x14ac:dyDescent="0.25">
      <c r="A1656" s="9"/>
      <c r="B1656" s="10"/>
      <c r="C1656" s="12"/>
      <c r="D1656" s="12"/>
      <c r="E1656" s="12"/>
      <c r="F1656" s="12"/>
      <c r="G1656" s="13"/>
      <c r="H1656" s="10"/>
      <c r="I1656" s="110" t="str">
        <f t="shared" si="22"/>
        <v/>
      </c>
      <c r="J1656" s="113"/>
    </row>
    <row r="1657" spans="1:10" ht="14.1" customHeight="1" x14ac:dyDescent="0.25">
      <c r="A1657" s="9"/>
      <c r="B1657" s="10"/>
      <c r="C1657" s="12"/>
      <c r="D1657" s="12"/>
      <c r="E1657" s="12"/>
      <c r="F1657" s="12"/>
      <c r="G1657" s="13"/>
      <c r="H1657" s="10"/>
      <c r="I1657" s="110" t="str">
        <f t="shared" si="22"/>
        <v/>
      </c>
      <c r="J1657" s="113"/>
    </row>
    <row r="1658" spans="1:10" ht="14.1" customHeight="1" x14ac:dyDescent="0.25">
      <c r="A1658" s="9"/>
      <c r="B1658" s="10"/>
      <c r="C1658" s="12"/>
      <c r="D1658" s="12"/>
      <c r="E1658" s="12"/>
      <c r="F1658" s="12"/>
      <c r="G1658" s="13"/>
      <c r="H1658" s="10"/>
      <c r="I1658" s="110" t="str">
        <f t="shared" si="22"/>
        <v/>
      </c>
      <c r="J1658" s="113"/>
    </row>
    <row r="1659" spans="1:10" ht="14.1" customHeight="1" x14ac:dyDescent="0.25">
      <c r="A1659" s="9"/>
      <c r="B1659" s="10"/>
      <c r="C1659" s="12"/>
      <c r="D1659" s="12"/>
      <c r="E1659" s="12"/>
      <c r="F1659" s="12"/>
      <c r="G1659" s="13"/>
      <c r="H1659" s="10"/>
      <c r="I1659" s="110" t="str">
        <f t="shared" si="22"/>
        <v/>
      </c>
      <c r="J1659" s="113"/>
    </row>
    <row r="1660" spans="1:10" ht="14.1" customHeight="1" x14ac:dyDescent="0.25">
      <c r="A1660" s="9"/>
      <c r="B1660" s="10"/>
      <c r="C1660" s="12"/>
      <c r="D1660" s="12"/>
      <c r="E1660" s="12"/>
      <c r="F1660" s="12"/>
      <c r="G1660" s="13"/>
      <c r="H1660" s="10"/>
      <c r="I1660" s="110" t="str">
        <f t="shared" si="22"/>
        <v/>
      </c>
      <c r="J1660" s="113"/>
    </row>
    <row r="1661" spans="1:10" ht="14.1" customHeight="1" x14ac:dyDescent="0.25">
      <c r="A1661" s="9"/>
      <c r="B1661" s="10"/>
      <c r="C1661" s="12"/>
      <c r="D1661" s="12"/>
      <c r="E1661" s="12"/>
      <c r="F1661" s="12"/>
      <c r="G1661" s="13"/>
      <c r="H1661" s="10"/>
      <c r="I1661" s="110" t="str">
        <f t="shared" si="22"/>
        <v/>
      </c>
      <c r="J1661" s="113"/>
    </row>
    <row r="1662" spans="1:10" ht="14.1" customHeight="1" x14ac:dyDescent="0.25">
      <c r="A1662" s="9"/>
      <c r="B1662" s="10"/>
      <c r="C1662" s="12"/>
      <c r="D1662" s="12"/>
      <c r="E1662" s="12"/>
      <c r="F1662" s="12"/>
      <c r="G1662" s="13"/>
      <c r="H1662" s="10"/>
      <c r="I1662" s="110" t="str">
        <f t="shared" si="22"/>
        <v/>
      </c>
      <c r="J1662" s="113"/>
    </row>
    <row r="1663" spans="1:10" ht="14.1" customHeight="1" x14ac:dyDescent="0.25">
      <c r="A1663" s="9"/>
      <c r="B1663" s="10"/>
      <c r="C1663" s="12"/>
      <c r="D1663" s="12"/>
      <c r="E1663" s="12"/>
      <c r="F1663" s="12"/>
      <c r="G1663" s="13"/>
      <c r="H1663" s="10"/>
      <c r="I1663" s="110" t="str">
        <f t="shared" si="22"/>
        <v/>
      </c>
      <c r="J1663" s="113"/>
    </row>
    <row r="1664" spans="1:10" ht="14.1" customHeight="1" x14ac:dyDescent="0.25">
      <c r="A1664" s="9"/>
      <c r="B1664" s="10"/>
      <c r="C1664" s="12"/>
      <c r="D1664" s="12"/>
      <c r="E1664" s="12"/>
      <c r="F1664" s="12"/>
      <c r="G1664" s="13"/>
      <c r="H1664" s="10"/>
      <c r="I1664" s="110" t="str">
        <f t="shared" si="22"/>
        <v/>
      </c>
      <c r="J1664" s="113"/>
    </row>
    <row r="1665" spans="1:10" ht="14.1" customHeight="1" x14ac:dyDescent="0.25">
      <c r="A1665" s="9"/>
      <c r="B1665" s="10"/>
      <c r="C1665" s="12"/>
      <c r="D1665" s="12"/>
      <c r="E1665" s="12"/>
      <c r="F1665" s="12"/>
      <c r="G1665" s="13"/>
      <c r="H1665" s="10"/>
      <c r="I1665" s="110" t="str">
        <f t="shared" si="22"/>
        <v/>
      </c>
      <c r="J1665" s="113"/>
    </row>
    <row r="1666" spans="1:10" ht="14.1" customHeight="1" x14ac:dyDescent="0.25">
      <c r="A1666" s="9"/>
      <c r="B1666" s="10"/>
      <c r="C1666" s="12"/>
      <c r="D1666" s="12"/>
      <c r="E1666" s="12"/>
      <c r="F1666" s="12"/>
      <c r="G1666" s="13"/>
      <c r="H1666" s="10"/>
      <c r="I1666" s="110" t="str">
        <f t="shared" si="22"/>
        <v/>
      </c>
      <c r="J1666" s="113"/>
    </row>
    <row r="1667" spans="1:10" ht="14.1" customHeight="1" x14ac:dyDescent="0.25">
      <c r="A1667" s="9"/>
      <c r="B1667" s="10"/>
      <c r="C1667" s="12"/>
      <c r="D1667" s="12"/>
      <c r="E1667" s="12"/>
      <c r="F1667" s="12"/>
      <c r="G1667" s="13"/>
      <c r="H1667" s="10"/>
      <c r="I1667" s="110" t="str">
        <f t="shared" si="22"/>
        <v/>
      </c>
      <c r="J1667" s="113"/>
    </row>
    <row r="1668" spans="1:10" ht="14.1" customHeight="1" x14ac:dyDescent="0.25">
      <c r="A1668" s="9"/>
      <c r="B1668" s="10"/>
      <c r="C1668" s="12"/>
      <c r="D1668" s="12"/>
      <c r="E1668" s="12"/>
      <c r="F1668" s="12"/>
      <c r="G1668" s="13"/>
      <c r="H1668" s="10"/>
      <c r="I1668" s="110" t="str">
        <f t="shared" si="22"/>
        <v/>
      </c>
      <c r="J1668" s="113"/>
    </row>
    <row r="1669" spans="1:10" ht="14.1" customHeight="1" x14ac:dyDescent="0.25">
      <c r="A1669" s="9"/>
      <c r="B1669" s="10"/>
      <c r="C1669" s="12"/>
      <c r="D1669" s="12"/>
      <c r="E1669" s="12"/>
      <c r="F1669" s="12"/>
      <c r="G1669" s="13"/>
      <c r="H1669" s="10"/>
      <c r="I1669" s="110" t="str">
        <f t="shared" si="22"/>
        <v/>
      </c>
      <c r="J1669" s="113"/>
    </row>
    <row r="1670" spans="1:10" ht="14.1" customHeight="1" x14ac:dyDescent="0.25">
      <c r="A1670" s="9"/>
      <c r="B1670" s="10"/>
      <c r="C1670" s="12"/>
      <c r="D1670" s="12"/>
      <c r="E1670" s="12"/>
      <c r="F1670" s="12"/>
      <c r="G1670" s="13"/>
      <c r="H1670" s="10"/>
      <c r="I1670" s="110" t="str">
        <f t="shared" si="22"/>
        <v/>
      </c>
      <c r="J1670" s="113"/>
    </row>
    <row r="1671" spans="1:10" ht="14.1" customHeight="1" x14ac:dyDescent="0.25">
      <c r="A1671" s="9"/>
      <c r="B1671" s="10"/>
      <c r="C1671" s="12"/>
      <c r="D1671" s="12"/>
      <c r="E1671" s="12"/>
      <c r="F1671" s="12"/>
      <c r="G1671" s="13"/>
      <c r="H1671" s="10"/>
      <c r="I1671" s="110" t="str">
        <f t="shared" si="22"/>
        <v/>
      </c>
      <c r="J1671" s="113"/>
    </row>
    <row r="1672" spans="1:10" ht="14.1" customHeight="1" x14ac:dyDescent="0.25">
      <c r="A1672" s="9"/>
      <c r="B1672" s="10"/>
      <c r="C1672" s="12"/>
      <c r="D1672" s="12"/>
      <c r="E1672" s="12"/>
      <c r="F1672" s="12"/>
      <c r="G1672" s="13"/>
      <c r="H1672" s="10"/>
      <c r="I1672" s="110" t="str">
        <f t="shared" si="22"/>
        <v/>
      </c>
      <c r="J1672" s="113"/>
    </row>
    <row r="1673" spans="1:10" ht="14.1" customHeight="1" x14ac:dyDescent="0.25">
      <c r="A1673" s="9"/>
      <c r="B1673" s="10"/>
      <c r="C1673" s="12"/>
      <c r="D1673" s="12"/>
      <c r="E1673" s="12"/>
      <c r="F1673" s="12"/>
      <c r="G1673" s="13"/>
      <c r="H1673" s="10"/>
      <c r="I1673" s="110" t="str">
        <f t="shared" si="22"/>
        <v/>
      </c>
      <c r="J1673" s="113"/>
    </row>
    <row r="1674" spans="1:10" ht="14.1" customHeight="1" x14ac:dyDescent="0.25">
      <c r="A1674" s="9"/>
      <c r="B1674" s="10"/>
      <c r="C1674" s="12"/>
      <c r="D1674" s="12"/>
      <c r="E1674" s="12"/>
      <c r="F1674" s="12"/>
      <c r="G1674" s="13"/>
      <c r="H1674" s="10"/>
      <c r="I1674" s="110" t="str">
        <f t="shared" si="22"/>
        <v/>
      </c>
      <c r="J1674" s="113"/>
    </row>
    <row r="1675" spans="1:10" ht="14.1" customHeight="1" x14ac:dyDescent="0.25">
      <c r="A1675" s="9"/>
      <c r="B1675" s="10"/>
      <c r="C1675" s="12"/>
      <c r="D1675" s="12"/>
      <c r="E1675" s="12"/>
      <c r="F1675" s="12"/>
      <c r="G1675" s="13"/>
      <c r="H1675" s="10"/>
      <c r="I1675" s="110" t="str">
        <f t="shared" si="22"/>
        <v/>
      </c>
      <c r="J1675" s="113"/>
    </row>
    <row r="1676" spans="1:10" ht="14.1" customHeight="1" x14ac:dyDescent="0.25">
      <c r="A1676" s="9"/>
      <c r="B1676" s="10"/>
      <c r="C1676" s="12"/>
      <c r="D1676" s="12"/>
      <c r="E1676" s="12"/>
      <c r="F1676" s="12"/>
      <c r="G1676" s="13"/>
      <c r="H1676" s="10"/>
      <c r="I1676" s="110" t="str">
        <f t="shared" si="22"/>
        <v/>
      </c>
      <c r="J1676" s="113"/>
    </row>
    <row r="1677" spans="1:10" ht="14.1" customHeight="1" x14ac:dyDescent="0.25">
      <c r="A1677" s="9"/>
      <c r="B1677" s="10"/>
      <c r="C1677" s="12"/>
      <c r="D1677" s="12"/>
      <c r="E1677" s="12"/>
      <c r="F1677" s="12"/>
      <c r="G1677" s="13"/>
      <c r="H1677" s="10"/>
      <c r="I1677" s="110" t="str">
        <f t="shared" si="22"/>
        <v/>
      </c>
      <c r="J1677" s="113"/>
    </row>
    <row r="1678" spans="1:10" ht="14.1" customHeight="1" x14ac:dyDescent="0.25">
      <c r="A1678" s="9"/>
      <c r="B1678" s="10"/>
      <c r="C1678" s="12"/>
      <c r="D1678" s="12"/>
      <c r="E1678" s="12"/>
      <c r="F1678" s="12"/>
      <c r="G1678" s="13"/>
      <c r="H1678" s="10"/>
      <c r="I1678" s="110" t="str">
        <f t="shared" si="22"/>
        <v/>
      </c>
      <c r="J1678" s="113"/>
    </row>
    <row r="1679" spans="1:10" ht="14.1" customHeight="1" x14ac:dyDescent="0.25">
      <c r="A1679" s="9"/>
      <c r="B1679" s="10"/>
      <c r="C1679" s="12"/>
      <c r="D1679" s="12"/>
      <c r="E1679" s="12"/>
      <c r="F1679" s="12"/>
      <c r="G1679" s="13"/>
      <c r="H1679" s="10"/>
      <c r="I1679" s="110" t="str">
        <f t="shared" si="22"/>
        <v/>
      </c>
      <c r="J1679" s="113"/>
    </row>
    <row r="1680" spans="1:10" ht="14.1" customHeight="1" x14ac:dyDescent="0.25">
      <c r="A1680" s="9"/>
      <c r="B1680" s="10"/>
      <c r="C1680" s="12"/>
      <c r="D1680" s="12"/>
      <c r="E1680" s="12"/>
      <c r="F1680" s="12"/>
      <c r="G1680" s="13"/>
      <c r="H1680" s="10"/>
      <c r="I1680" s="110" t="str">
        <f t="shared" si="22"/>
        <v/>
      </c>
      <c r="J1680" s="113"/>
    </row>
    <row r="1681" spans="1:10" ht="14.1" customHeight="1" x14ac:dyDescent="0.25">
      <c r="A1681" s="9"/>
      <c r="B1681" s="10"/>
      <c r="C1681" s="12"/>
      <c r="D1681" s="12"/>
      <c r="E1681" s="12"/>
      <c r="F1681" s="12"/>
      <c r="G1681" s="13"/>
      <c r="H1681" s="10"/>
      <c r="I1681" s="110" t="str">
        <f t="shared" si="22"/>
        <v/>
      </c>
      <c r="J1681" s="113"/>
    </row>
    <row r="1682" spans="1:10" ht="14.1" customHeight="1" x14ac:dyDescent="0.25">
      <c r="A1682" s="9"/>
      <c r="B1682" s="10"/>
      <c r="C1682" s="12"/>
      <c r="D1682" s="12"/>
      <c r="E1682" s="12"/>
      <c r="F1682" s="12"/>
      <c r="G1682" s="13"/>
      <c r="H1682" s="10"/>
      <c r="I1682" s="110" t="str">
        <f t="shared" si="22"/>
        <v/>
      </c>
      <c r="J1682" s="113"/>
    </row>
    <row r="1683" spans="1:10" ht="14.1" customHeight="1" x14ac:dyDescent="0.25">
      <c r="A1683" s="9"/>
      <c r="B1683" s="10"/>
      <c r="C1683" s="12"/>
      <c r="D1683" s="12"/>
      <c r="E1683" s="12"/>
      <c r="F1683" s="12"/>
      <c r="G1683" s="13"/>
      <c r="H1683" s="10"/>
      <c r="I1683" s="110" t="str">
        <f t="shared" si="22"/>
        <v/>
      </c>
      <c r="J1683" s="113"/>
    </row>
    <row r="1684" spans="1:10" ht="14.1" customHeight="1" x14ac:dyDescent="0.25">
      <c r="A1684" s="9"/>
      <c r="B1684" s="10"/>
      <c r="C1684" s="12"/>
      <c r="D1684" s="12"/>
      <c r="E1684" s="12"/>
      <c r="F1684" s="12"/>
      <c r="G1684" s="13"/>
      <c r="H1684" s="10"/>
      <c r="I1684" s="110" t="str">
        <f t="shared" si="22"/>
        <v/>
      </c>
      <c r="J1684" s="113"/>
    </row>
    <row r="1685" spans="1:10" ht="14.1" customHeight="1" x14ac:dyDescent="0.25">
      <c r="A1685" s="9"/>
      <c r="B1685" s="10"/>
      <c r="C1685" s="12"/>
      <c r="D1685" s="12"/>
      <c r="E1685" s="12"/>
      <c r="F1685" s="12"/>
      <c r="G1685" s="13"/>
      <c r="H1685" s="10"/>
      <c r="I1685" s="110" t="str">
        <f t="shared" si="22"/>
        <v/>
      </c>
      <c r="J1685" s="113"/>
    </row>
    <row r="1686" spans="1:10" ht="14.1" customHeight="1" x14ac:dyDescent="0.25">
      <c r="A1686" s="9"/>
      <c r="B1686" s="10"/>
      <c r="C1686" s="12"/>
      <c r="D1686" s="12"/>
      <c r="E1686" s="12"/>
      <c r="F1686" s="12"/>
      <c r="G1686" s="13"/>
      <c r="H1686" s="10"/>
      <c r="I1686" s="110" t="str">
        <f t="shared" si="22"/>
        <v/>
      </c>
      <c r="J1686" s="113"/>
    </row>
    <row r="1687" spans="1:10" ht="14.1" customHeight="1" x14ac:dyDescent="0.25">
      <c r="A1687" s="9"/>
      <c r="B1687" s="10"/>
      <c r="C1687" s="12"/>
      <c r="D1687" s="12"/>
      <c r="E1687" s="12"/>
      <c r="F1687" s="12"/>
      <c r="G1687" s="13"/>
      <c r="H1687" s="10"/>
      <c r="I1687" s="110" t="str">
        <f t="shared" si="22"/>
        <v/>
      </c>
      <c r="J1687" s="113"/>
    </row>
    <row r="1688" spans="1:10" ht="14.1" customHeight="1" x14ac:dyDescent="0.25">
      <c r="A1688" s="9"/>
      <c r="B1688" s="10"/>
      <c r="C1688" s="12"/>
      <c r="D1688" s="12"/>
      <c r="E1688" s="12"/>
      <c r="F1688" s="12"/>
      <c r="G1688" s="13"/>
      <c r="H1688" s="10"/>
      <c r="I1688" s="110" t="str">
        <f t="shared" si="22"/>
        <v/>
      </c>
      <c r="J1688" s="113"/>
    </row>
    <row r="1689" spans="1:10" ht="14.1" customHeight="1" x14ac:dyDescent="0.25">
      <c r="A1689" s="9"/>
      <c r="B1689" s="10"/>
      <c r="C1689" s="12"/>
      <c r="D1689" s="12"/>
      <c r="E1689" s="12"/>
      <c r="F1689" s="12"/>
      <c r="G1689" s="13"/>
      <c r="H1689" s="10"/>
      <c r="I1689" s="110" t="str">
        <f t="shared" si="22"/>
        <v/>
      </c>
      <c r="J1689" s="113"/>
    </row>
    <row r="1690" spans="1:10" ht="14.1" customHeight="1" x14ac:dyDescent="0.25">
      <c r="A1690" s="9"/>
      <c r="B1690" s="10"/>
      <c r="C1690" s="12"/>
      <c r="D1690" s="12"/>
      <c r="E1690" s="12"/>
      <c r="F1690" s="12"/>
      <c r="G1690" s="13"/>
      <c r="H1690" s="10"/>
      <c r="I1690" s="110" t="str">
        <f t="shared" si="22"/>
        <v/>
      </c>
      <c r="J1690" s="113"/>
    </row>
    <row r="1691" spans="1:10" ht="14.1" customHeight="1" x14ac:dyDescent="0.25">
      <c r="A1691" s="9"/>
      <c r="B1691" s="10"/>
      <c r="C1691" s="12"/>
      <c r="D1691" s="12"/>
      <c r="E1691" s="12"/>
      <c r="F1691" s="12"/>
      <c r="G1691" s="13"/>
      <c r="H1691" s="10"/>
      <c r="I1691" s="110" t="str">
        <f t="shared" si="22"/>
        <v/>
      </c>
      <c r="J1691" s="113"/>
    </row>
    <row r="1692" spans="1:10" ht="14.1" customHeight="1" x14ac:dyDescent="0.25">
      <c r="A1692" s="9"/>
      <c r="B1692" s="10"/>
      <c r="C1692" s="12"/>
      <c r="D1692" s="12"/>
      <c r="E1692" s="12"/>
      <c r="F1692" s="12"/>
      <c r="G1692" s="13"/>
      <c r="H1692" s="10"/>
      <c r="I1692" s="110" t="str">
        <f t="shared" si="22"/>
        <v/>
      </c>
      <c r="J1692" s="113"/>
    </row>
    <row r="1693" spans="1:10" ht="14.1" customHeight="1" x14ac:dyDescent="0.25">
      <c r="A1693" s="9"/>
      <c r="B1693" s="10"/>
      <c r="C1693" s="12"/>
      <c r="D1693" s="12"/>
      <c r="E1693" s="12"/>
      <c r="F1693" s="12"/>
      <c r="G1693" s="13"/>
      <c r="H1693" s="10"/>
      <c r="I1693" s="110" t="str">
        <f t="shared" si="22"/>
        <v/>
      </c>
      <c r="J1693" s="113"/>
    </row>
    <row r="1694" spans="1:10" ht="14.1" customHeight="1" x14ac:dyDescent="0.25">
      <c r="A1694" s="9"/>
      <c r="B1694" s="10"/>
      <c r="C1694" s="12"/>
      <c r="D1694" s="12"/>
      <c r="E1694" s="12"/>
      <c r="F1694" s="12"/>
      <c r="G1694" s="13"/>
      <c r="H1694" s="10"/>
      <c r="I1694" s="110" t="str">
        <f t="shared" si="22"/>
        <v/>
      </c>
      <c r="J1694" s="113"/>
    </row>
    <row r="1695" spans="1:10" ht="14.1" customHeight="1" x14ac:dyDescent="0.25">
      <c r="A1695" s="9"/>
      <c r="B1695" s="10"/>
      <c r="C1695" s="12"/>
      <c r="D1695" s="12"/>
      <c r="E1695" s="12"/>
      <c r="F1695" s="12"/>
      <c r="G1695" s="13"/>
      <c r="H1695" s="10"/>
      <c r="I1695" s="110" t="str">
        <f t="shared" si="22"/>
        <v/>
      </c>
      <c r="J1695" s="113"/>
    </row>
    <row r="1696" spans="1:10" ht="14.1" customHeight="1" x14ac:dyDescent="0.25">
      <c r="A1696" s="9"/>
      <c r="B1696" s="10"/>
      <c r="C1696" s="12"/>
      <c r="D1696" s="12"/>
      <c r="E1696" s="12"/>
      <c r="F1696" s="12"/>
      <c r="G1696" s="13"/>
      <c r="H1696" s="10"/>
      <c r="I1696" s="110" t="str">
        <f t="shared" si="22"/>
        <v/>
      </c>
      <c r="J1696" s="113"/>
    </row>
    <row r="1697" spans="1:10" ht="14.1" customHeight="1" x14ac:dyDescent="0.25">
      <c r="A1697" s="9"/>
      <c r="B1697" s="10"/>
      <c r="C1697" s="12"/>
      <c r="D1697" s="12"/>
      <c r="E1697" s="12"/>
      <c r="F1697" s="12"/>
      <c r="G1697" s="13"/>
      <c r="H1697" s="10"/>
      <c r="I1697" s="110" t="str">
        <f t="shared" si="22"/>
        <v/>
      </c>
      <c r="J1697" s="113"/>
    </row>
    <row r="1698" spans="1:10" ht="14.1" customHeight="1" x14ac:dyDescent="0.25">
      <c r="A1698" s="9"/>
      <c r="B1698" s="10"/>
      <c r="C1698" s="12"/>
      <c r="D1698" s="12"/>
      <c r="E1698" s="12"/>
      <c r="F1698" s="12"/>
      <c r="G1698" s="13"/>
      <c r="H1698" s="10"/>
      <c r="I1698" s="110" t="str">
        <f t="shared" si="22"/>
        <v/>
      </c>
      <c r="J1698" s="113"/>
    </row>
    <row r="1699" spans="1:10" ht="14.1" customHeight="1" x14ac:dyDescent="0.25">
      <c r="A1699" s="9"/>
      <c r="B1699" s="10"/>
      <c r="C1699" s="12"/>
      <c r="D1699" s="12"/>
      <c r="E1699" s="12"/>
      <c r="F1699" s="12"/>
      <c r="G1699" s="13"/>
      <c r="H1699" s="10"/>
      <c r="I1699" s="110" t="str">
        <f t="shared" si="22"/>
        <v/>
      </c>
      <c r="J1699" s="113"/>
    </row>
    <row r="1700" spans="1:10" ht="14.1" customHeight="1" x14ac:dyDescent="0.25">
      <c r="A1700" s="9"/>
      <c r="B1700" s="10"/>
      <c r="C1700" s="12"/>
      <c r="D1700" s="12"/>
      <c r="E1700" s="12"/>
      <c r="F1700" s="12"/>
      <c r="G1700" s="13"/>
      <c r="H1700" s="10"/>
      <c r="I1700" s="110" t="str">
        <f t="shared" si="22"/>
        <v/>
      </c>
      <c r="J1700" s="113"/>
    </row>
    <row r="1701" spans="1:10" ht="14.1" customHeight="1" x14ac:dyDescent="0.25">
      <c r="A1701" s="9"/>
      <c r="B1701" s="10"/>
      <c r="C1701" s="12"/>
      <c r="D1701" s="12"/>
      <c r="E1701" s="12"/>
      <c r="F1701" s="12"/>
      <c r="G1701" s="13"/>
      <c r="H1701" s="10"/>
      <c r="I1701" s="110" t="str">
        <f t="shared" si="22"/>
        <v/>
      </c>
      <c r="J1701" s="113"/>
    </row>
    <row r="1702" spans="1:10" ht="14.1" customHeight="1" x14ac:dyDescent="0.25">
      <c r="A1702" s="9"/>
      <c r="B1702" s="10"/>
      <c r="C1702" s="12"/>
      <c r="D1702" s="12"/>
      <c r="E1702" s="12"/>
      <c r="F1702" s="12"/>
      <c r="G1702" s="13"/>
      <c r="H1702" s="10"/>
      <c r="I1702" s="110" t="str">
        <f t="shared" ref="I1702:I1765" si="23">IF(G1702="","",I1701+G1702)</f>
        <v/>
      </c>
      <c r="J1702" s="113"/>
    </row>
    <row r="1703" spans="1:10" ht="14.1" customHeight="1" x14ac:dyDescent="0.25">
      <c r="A1703" s="9"/>
      <c r="B1703" s="10"/>
      <c r="C1703" s="12"/>
      <c r="D1703" s="12"/>
      <c r="E1703" s="12"/>
      <c r="F1703" s="12"/>
      <c r="G1703" s="13"/>
      <c r="H1703" s="10"/>
      <c r="I1703" s="110" t="str">
        <f t="shared" si="23"/>
        <v/>
      </c>
      <c r="J1703" s="113"/>
    </row>
    <row r="1704" spans="1:10" ht="14.1" customHeight="1" x14ac:dyDescent="0.25">
      <c r="A1704" s="9"/>
      <c r="B1704" s="10"/>
      <c r="C1704" s="12"/>
      <c r="D1704" s="12"/>
      <c r="E1704" s="12"/>
      <c r="F1704" s="12"/>
      <c r="G1704" s="13"/>
      <c r="H1704" s="10"/>
      <c r="I1704" s="110" t="str">
        <f t="shared" si="23"/>
        <v/>
      </c>
      <c r="J1704" s="113"/>
    </row>
    <row r="1705" spans="1:10" ht="14.1" customHeight="1" x14ac:dyDescent="0.25">
      <c r="A1705" s="9"/>
      <c r="B1705" s="10"/>
      <c r="C1705" s="12"/>
      <c r="D1705" s="12"/>
      <c r="E1705" s="12"/>
      <c r="F1705" s="12"/>
      <c r="G1705" s="13"/>
      <c r="H1705" s="10"/>
      <c r="I1705" s="110" t="str">
        <f t="shared" si="23"/>
        <v/>
      </c>
      <c r="J1705" s="113"/>
    </row>
    <row r="1706" spans="1:10" ht="14.1" customHeight="1" x14ac:dyDescent="0.25">
      <c r="A1706" s="9"/>
      <c r="B1706" s="10"/>
      <c r="C1706" s="12"/>
      <c r="D1706" s="12"/>
      <c r="E1706" s="12"/>
      <c r="F1706" s="12"/>
      <c r="G1706" s="13"/>
      <c r="H1706" s="10"/>
      <c r="I1706" s="110" t="str">
        <f t="shared" si="23"/>
        <v/>
      </c>
      <c r="J1706" s="113"/>
    </row>
    <row r="1707" spans="1:10" ht="14.1" customHeight="1" x14ac:dyDescent="0.25">
      <c r="A1707" s="9"/>
      <c r="B1707" s="10"/>
      <c r="C1707" s="12"/>
      <c r="D1707" s="12"/>
      <c r="E1707" s="12"/>
      <c r="F1707" s="12"/>
      <c r="G1707" s="13"/>
      <c r="H1707" s="10"/>
      <c r="I1707" s="110" t="str">
        <f t="shared" si="23"/>
        <v/>
      </c>
      <c r="J1707" s="113"/>
    </row>
    <row r="1708" spans="1:10" ht="14.1" customHeight="1" x14ac:dyDescent="0.25">
      <c r="A1708" s="9"/>
      <c r="B1708" s="10"/>
      <c r="C1708" s="12"/>
      <c r="D1708" s="12"/>
      <c r="E1708" s="12"/>
      <c r="F1708" s="12"/>
      <c r="G1708" s="13"/>
      <c r="H1708" s="10"/>
      <c r="I1708" s="110" t="str">
        <f t="shared" si="23"/>
        <v/>
      </c>
      <c r="J1708" s="113"/>
    </row>
    <row r="1709" spans="1:10" ht="14.1" customHeight="1" x14ac:dyDescent="0.25">
      <c r="A1709" s="9"/>
      <c r="B1709" s="10"/>
      <c r="C1709" s="12"/>
      <c r="D1709" s="12"/>
      <c r="E1709" s="12"/>
      <c r="F1709" s="12"/>
      <c r="G1709" s="13"/>
      <c r="H1709" s="10"/>
      <c r="I1709" s="110" t="str">
        <f t="shared" si="23"/>
        <v/>
      </c>
      <c r="J1709" s="113"/>
    </row>
    <row r="1710" spans="1:10" ht="14.1" customHeight="1" x14ac:dyDescent="0.25">
      <c r="A1710" s="9"/>
      <c r="B1710" s="10"/>
      <c r="C1710" s="12"/>
      <c r="D1710" s="12"/>
      <c r="E1710" s="12"/>
      <c r="F1710" s="12"/>
      <c r="G1710" s="13"/>
      <c r="H1710" s="10"/>
      <c r="I1710" s="110" t="str">
        <f t="shared" si="23"/>
        <v/>
      </c>
      <c r="J1710" s="113"/>
    </row>
    <row r="1711" spans="1:10" ht="14.1" customHeight="1" x14ac:dyDescent="0.25">
      <c r="A1711" s="9"/>
      <c r="B1711" s="10"/>
      <c r="C1711" s="12"/>
      <c r="D1711" s="12"/>
      <c r="E1711" s="12"/>
      <c r="F1711" s="12"/>
      <c r="G1711" s="13"/>
      <c r="H1711" s="10"/>
      <c r="I1711" s="110" t="str">
        <f t="shared" si="23"/>
        <v/>
      </c>
      <c r="J1711" s="113"/>
    </row>
    <row r="1712" spans="1:10" ht="14.1" customHeight="1" x14ac:dyDescent="0.25">
      <c r="A1712" s="9"/>
      <c r="B1712" s="10"/>
      <c r="C1712" s="12"/>
      <c r="D1712" s="12"/>
      <c r="E1712" s="12"/>
      <c r="F1712" s="12"/>
      <c r="G1712" s="13"/>
      <c r="H1712" s="10"/>
      <c r="I1712" s="110" t="str">
        <f t="shared" si="23"/>
        <v/>
      </c>
      <c r="J1712" s="113"/>
    </row>
    <row r="1713" spans="1:10" ht="14.1" customHeight="1" x14ac:dyDescent="0.25">
      <c r="A1713" s="9"/>
      <c r="B1713" s="10"/>
      <c r="C1713" s="12"/>
      <c r="D1713" s="12"/>
      <c r="E1713" s="12"/>
      <c r="F1713" s="12"/>
      <c r="G1713" s="13"/>
      <c r="H1713" s="10"/>
      <c r="I1713" s="110" t="str">
        <f t="shared" si="23"/>
        <v/>
      </c>
      <c r="J1713" s="113"/>
    </row>
    <row r="1714" spans="1:10" ht="14.1" customHeight="1" x14ac:dyDescent="0.25">
      <c r="A1714" s="9"/>
      <c r="B1714" s="10"/>
      <c r="C1714" s="12"/>
      <c r="D1714" s="12"/>
      <c r="E1714" s="12"/>
      <c r="F1714" s="12"/>
      <c r="G1714" s="13"/>
      <c r="H1714" s="10"/>
      <c r="I1714" s="110" t="str">
        <f t="shared" si="23"/>
        <v/>
      </c>
      <c r="J1714" s="113"/>
    </row>
    <row r="1715" spans="1:10" ht="14.1" customHeight="1" x14ac:dyDescent="0.25">
      <c r="A1715" s="9"/>
      <c r="B1715" s="10"/>
      <c r="C1715" s="12"/>
      <c r="D1715" s="12"/>
      <c r="E1715" s="12"/>
      <c r="F1715" s="12"/>
      <c r="G1715" s="13"/>
      <c r="H1715" s="10"/>
      <c r="I1715" s="110" t="str">
        <f t="shared" si="23"/>
        <v/>
      </c>
      <c r="J1715" s="113"/>
    </row>
    <row r="1716" spans="1:10" ht="14.1" customHeight="1" x14ac:dyDescent="0.25">
      <c r="A1716" s="9"/>
      <c r="B1716" s="10"/>
      <c r="C1716" s="12"/>
      <c r="D1716" s="12"/>
      <c r="E1716" s="12"/>
      <c r="F1716" s="12"/>
      <c r="G1716" s="13"/>
      <c r="H1716" s="10"/>
      <c r="I1716" s="110" t="str">
        <f t="shared" si="23"/>
        <v/>
      </c>
      <c r="J1716" s="113"/>
    </row>
    <row r="1717" spans="1:10" ht="14.1" customHeight="1" x14ac:dyDescent="0.25">
      <c r="A1717" s="9"/>
      <c r="B1717" s="10"/>
      <c r="C1717" s="12"/>
      <c r="D1717" s="12"/>
      <c r="E1717" s="12"/>
      <c r="F1717" s="12"/>
      <c r="G1717" s="13"/>
      <c r="H1717" s="10"/>
      <c r="I1717" s="110" t="str">
        <f t="shared" si="23"/>
        <v/>
      </c>
      <c r="J1717" s="113"/>
    </row>
    <row r="1718" spans="1:10" ht="14.1" customHeight="1" x14ac:dyDescent="0.25">
      <c r="A1718" s="9"/>
      <c r="B1718" s="10"/>
      <c r="C1718" s="12"/>
      <c r="D1718" s="12"/>
      <c r="E1718" s="12"/>
      <c r="F1718" s="12"/>
      <c r="G1718" s="13"/>
      <c r="H1718" s="10"/>
      <c r="I1718" s="110" t="str">
        <f t="shared" si="23"/>
        <v/>
      </c>
      <c r="J1718" s="113"/>
    </row>
    <row r="1719" spans="1:10" ht="14.1" customHeight="1" x14ac:dyDescent="0.25">
      <c r="A1719" s="9"/>
      <c r="B1719" s="10"/>
      <c r="C1719" s="12"/>
      <c r="D1719" s="12"/>
      <c r="E1719" s="12"/>
      <c r="F1719" s="12"/>
      <c r="G1719" s="13"/>
      <c r="H1719" s="10"/>
      <c r="I1719" s="110" t="str">
        <f t="shared" si="23"/>
        <v/>
      </c>
      <c r="J1719" s="113"/>
    </row>
    <row r="1720" spans="1:10" ht="14.1" customHeight="1" x14ac:dyDescent="0.25">
      <c r="A1720" s="9"/>
      <c r="B1720" s="10"/>
      <c r="C1720" s="12"/>
      <c r="D1720" s="12"/>
      <c r="E1720" s="12"/>
      <c r="F1720" s="12"/>
      <c r="G1720" s="13"/>
      <c r="H1720" s="10"/>
      <c r="I1720" s="110" t="str">
        <f t="shared" si="23"/>
        <v/>
      </c>
      <c r="J1720" s="113"/>
    </row>
    <row r="1721" spans="1:10" ht="14.1" customHeight="1" x14ac:dyDescent="0.25">
      <c r="A1721" s="9"/>
      <c r="B1721" s="10"/>
      <c r="C1721" s="12"/>
      <c r="D1721" s="12"/>
      <c r="E1721" s="12"/>
      <c r="F1721" s="12"/>
      <c r="G1721" s="13"/>
      <c r="H1721" s="10"/>
      <c r="I1721" s="110" t="str">
        <f t="shared" si="23"/>
        <v/>
      </c>
      <c r="J1721" s="113"/>
    </row>
    <row r="1722" spans="1:10" ht="14.1" customHeight="1" x14ac:dyDescent="0.25">
      <c r="A1722" s="9"/>
      <c r="B1722" s="10"/>
      <c r="C1722" s="12"/>
      <c r="D1722" s="12"/>
      <c r="E1722" s="12"/>
      <c r="F1722" s="12"/>
      <c r="G1722" s="13"/>
      <c r="H1722" s="10"/>
      <c r="I1722" s="110" t="str">
        <f t="shared" si="23"/>
        <v/>
      </c>
      <c r="J1722" s="113"/>
    </row>
    <row r="1723" spans="1:10" ht="14.1" customHeight="1" x14ac:dyDescent="0.25">
      <c r="A1723" s="9"/>
      <c r="B1723" s="10"/>
      <c r="C1723" s="12"/>
      <c r="D1723" s="12"/>
      <c r="E1723" s="12"/>
      <c r="F1723" s="12"/>
      <c r="G1723" s="13"/>
      <c r="H1723" s="10"/>
      <c r="I1723" s="110" t="str">
        <f t="shared" si="23"/>
        <v/>
      </c>
      <c r="J1723" s="113"/>
    </row>
    <row r="1724" spans="1:10" ht="14.1" customHeight="1" x14ac:dyDescent="0.25">
      <c r="A1724" s="9"/>
      <c r="B1724" s="10"/>
      <c r="C1724" s="12"/>
      <c r="D1724" s="12"/>
      <c r="E1724" s="12"/>
      <c r="F1724" s="12"/>
      <c r="G1724" s="13"/>
      <c r="H1724" s="10"/>
      <c r="I1724" s="110" t="str">
        <f t="shared" si="23"/>
        <v/>
      </c>
      <c r="J1724" s="113"/>
    </row>
    <row r="1725" spans="1:10" ht="14.1" customHeight="1" x14ac:dyDescent="0.25">
      <c r="A1725" s="9"/>
      <c r="B1725" s="10"/>
      <c r="C1725" s="12"/>
      <c r="D1725" s="12"/>
      <c r="E1725" s="12"/>
      <c r="F1725" s="12"/>
      <c r="G1725" s="13"/>
      <c r="H1725" s="10"/>
      <c r="I1725" s="110" t="str">
        <f t="shared" si="23"/>
        <v/>
      </c>
      <c r="J1725" s="113"/>
    </row>
    <row r="1726" spans="1:10" ht="14.1" customHeight="1" x14ac:dyDescent="0.25">
      <c r="A1726" s="9"/>
      <c r="B1726" s="10"/>
      <c r="C1726" s="12"/>
      <c r="D1726" s="12"/>
      <c r="E1726" s="12"/>
      <c r="F1726" s="12"/>
      <c r="G1726" s="13"/>
      <c r="H1726" s="10"/>
      <c r="I1726" s="110" t="str">
        <f t="shared" si="23"/>
        <v/>
      </c>
      <c r="J1726" s="113"/>
    </row>
    <row r="1727" spans="1:10" ht="14.1" customHeight="1" x14ac:dyDescent="0.25">
      <c r="A1727" s="9"/>
      <c r="B1727" s="10"/>
      <c r="C1727" s="12"/>
      <c r="D1727" s="12"/>
      <c r="E1727" s="12"/>
      <c r="F1727" s="12"/>
      <c r="G1727" s="13"/>
      <c r="H1727" s="10"/>
      <c r="I1727" s="110" t="str">
        <f t="shared" si="23"/>
        <v/>
      </c>
      <c r="J1727" s="113"/>
    </row>
    <row r="1728" spans="1:10" ht="14.1" customHeight="1" x14ac:dyDescent="0.25">
      <c r="A1728" s="9"/>
      <c r="B1728" s="10"/>
      <c r="C1728" s="12"/>
      <c r="D1728" s="12"/>
      <c r="E1728" s="12"/>
      <c r="F1728" s="12"/>
      <c r="G1728" s="13"/>
      <c r="H1728" s="10"/>
      <c r="I1728" s="110" t="str">
        <f t="shared" si="23"/>
        <v/>
      </c>
      <c r="J1728" s="113"/>
    </row>
    <row r="1729" spans="1:10" ht="14.1" customHeight="1" x14ac:dyDescent="0.25">
      <c r="A1729" s="9"/>
      <c r="B1729" s="10"/>
      <c r="C1729" s="12"/>
      <c r="D1729" s="12"/>
      <c r="E1729" s="12"/>
      <c r="F1729" s="12"/>
      <c r="G1729" s="13"/>
      <c r="H1729" s="10"/>
      <c r="I1729" s="110" t="str">
        <f t="shared" si="23"/>
        <v/>
      </c>
      <c r="J1729" s="113"/>
    </row>
    <row r="1730" spans="1:10" ht="14.1" customHeight="1" x14ac:dyDescent="0.25">
      <c r="A1730" s="9"/>
      <c r="B1730" s="10"/>
      <c r="C1730" s="12"/>
      <c r="D1730" s="12"/>
      <c r="E1730" s="12"/>
      <c r="F1730" s="12"/>
      <c r="G1730" s="13"/>
      <c r="H1730" s="10"/>
      <c r="I1730" s="110" t="str">
        <f t="shared" si="23"/>
        <v/>
      </c>
      <c r="J1730" s="113"/>
    </row>
    <row r="1731" spans="1:10" ht="14.1" customHeight="1" x14ac:dyDescent="0.25">
      <c r="A1731" s="9"/>
      <c r="B1731" s="10"/>
      <c r="C1731" s="12"/>
      <c r="D1731" s="12"/>
      <c r="E1731" s="12"/>
      <c r="F1731" s="12"/>
      <c r="G1731" s="13"/>
      <c r="H1731" s="10"/>
      <c r="I1731" s="110" t="str">
        <f t="shared" si="23"/>
        <v/>
      </c>
      <c r="J1731" s="113"/>
    </row>
    <row r="1732" spans="1:10" ht="14.1" customHeight="1" x14ac:dyDescent="0.25">
      <c r="A1732" s="9"/>
      <c r="B1732" s="10"/>
      <c r="C1732" s="12"/>
      <c r="D1732" s="12"/>
      <c r="E1732" s="12"/>
      <c r="F1732" s="12"/>
      <c r="G1732" s="13"/>
      <c r="H1732" s="10"/>
      <c r="I1732" s="110" t="str">
        <f t="shared" si="23"/>
        <v/>
      </c>
      <c r="J1732" s="113"/>
    </row>
    <row r="1733" spans="1:10" ht="14.1" customHeight="1" x14ac:dyDescent="0.25">
      <c r="A1733" s="9"/>
      <c r="B1733" s="10"/>
      <c r="C1733" s="12"/>
      <c r="D1733" s="12"/>
      <c r="E1733" s="12"/>
      <c r="F1733" s="12"/>
      <c r="G1733" s="13"/>
      <c r="H1733" s="10"/>
      <c r="I1733" s="110" t="str">
        <f t="shared" si="23"/>
        <v/>
      </c>
      <c r="J1733" s="113"/>
    </row>
    <row r="1734" spans="1:10" ht="14.1" customHeight="1" x14ac:dyDescent="0.25">
      <c r="A1734" s="9"/>
      <c r="B1734" s="10"/>
      <c r="C1734" s="12"/>
      <c r="D1734" s="12"/>
      <c r="E1734" s="12"/>
      <c r="F1734" s="12"/>
      <c r="G1734" s="13"/>
      <c r="H1734" s="10"/>
      <c r="I1734" s="110" t="str">
        <f t="shared" si="23"/>
        <v/>
      </c>
      <c r="J1734" s="113"/>
    </row>
    <row r="1735" spans="1:10" ht="14.1" customHeight="1" x14ac:dyDescent="0.25">
      <c r="A1735" s="9"/>
      <c r="B1735" s="10"/>
      <c r="C1735" s="12"/>
      <c r="D1735" s="12"/>
      <c r="E1735" s="12"/>
      <c r="F1735" s="12"/>
      <c r="G1735" s="13"/>
      <c r="H1735" s="10"/>
      <c r="I1735" s="110" t="str">
        <f t="shared" si="23"/>
        <v/>
      </c>
      <c r="J1735" s="113"/>
    </row>
    <row r="1736" spans="1:10" ht="14.1" customHeight="1" x14ac:dyDescent="0.25">
      <c r="A1736" s="9"/>
      <c r="B1736" s="10"/>
      <c r="C1736" s="12"/>
      <c r="D1736" s="12"/>
      <c r="E1736" s="12"/>
      <c r="F1736" s="12"/>
      <c r="G1736" s="13"/>
      <c r="H1736" s="10"/>
      <c r="I1736" s="110" t="str">
        <f t="shared" si="23"/>
        <v/>
      </c>
      <c r="J1736" s="113"/>
    </row>
    <row r="1737" spans="1:10" ht="14.1" customHeight="1" x14ac:dyDescent="0.25">
      <c r="A1737" s="9"/>
      <c r="B1737" s="10"/>
      <c r="C1737" s="12"/>
      <c r="D1737" s="12"/>
      <c r="E1737" s="12"/>
      <c r="F1737" s="12"/>
      <c r="G1737" s="13"/>
      <c r="H1737" s="10"/>
      <c r="I1737" s="110" t="str">
        <f t="shared" si="23"/>
        <v/>
      </c>
      <c r="J1737" s="113"/>
    </row>
    <row r="1738" spans="1:10" ht="14.1" customHeight="1" x14ac:dyDescent="0.25">
      <c r="A1738" s="9"/>
      <c r="B1738" s="10"/>
      <c r="C1738" s="12"/>
      <c r="D1738" s="12"/>
      <c r="E1738" s="12"/>
      <c r="F1738" s="12"/>
      <c r="G1738" s="13"/>
      <c r="H1738" s="10"/>
      <c r="I1738" s="110" t="str">
        <f t="shared" si="23"/>
        <v/>
      </c>
      <c r="J1738" s="113"/>
    </row>
    <row r="1739" spans="1:10" ht="14.1" customHeight="1" x14ac:dyDescent="0.25">
      <c r="A1739" s="9"/>
      <c r="B1739" s="10"/>
      <c r="C1739" s="12"/>
      <c r="D1739" s="12"/>
      <c r="E1739" s="12"/>
      <c r="F1739" s="12"/>
      <c r="G1739" s="13"/>
      <c r="H1739" s="10"/>
      <c r="I1739" s="110" t="str">
        <f t="shared" si="23"/>
        <v/>
      </c>
      <c r="J1739" s="113"/>
    </row>
    <row r="1740" spans="1:10" ht="14.1" customHeight="1" x14ac:dyDescent="0.25">
      <c r="A1740" s="9"/>
      <c r="B1740" s="10"/>
      <c r="C1740" s="12"/>
      <c r="D1740" s="12"/>
      <c r="E1740" s="12"/>
      <c r="F1740" s="12"/>
      <c r="G1740" s="13"/>
      <c r="H1740" s="10"/>
      <c r="I1740" s="110" t="str">
        <f t="shared" si="23"/>
        <v/>
      </c>
      <c r="J1740" s="113"/>
    </row>
    <row r="1741" spans="1:10" ht="14.1" customHeight="1" x14ac:dyDescent="0.25">
      <c r="A1741" s="9"/>
      <c r="B1741" s="10"/>
      <c r="C1741" s="12"/>
      <c r="D1741" s="12"/>
      <c r="E1741" s="12"/>
      <c r="F1741" s="12"/>
      <c r="G1741" s="13"/>
      <c r="H1741" s="10"/>
      <c r="I1741" s="110" t="str">
        <f t="shared" si="23"/>
        <v/>
      </c>
      <c r="J1741" s="113"/>
    </row>
    <row r="1742" spans="1:10" ht="14.1" customHeight="1" x14ac:dyDescent="0.25">
      <c r="A1742" s="9"/>
      <c r="B1742" s="10"/>
      <c r="C1742" s="12"/>
      <c r="D1742" s="12"/>
      <c r="E1742" s="12"/>
      <c r="F1742" s="12"/>
      <c r="G1742" s="13"/>
      <c r="H1742" s="10"/>
      <c r="I1742" s="110" t="str">
        <f t="shared" si="23"/>
        <v/>
      </c>
      <c r="J1742" s="113"/>
    </row>
    <row r="1743" spans="1:10" ht="14.1" customHeight="1" x14ac:dyDescent="0.25">
      <c r="A1743" s="9"/>
      <c r="B1743" s="10"/>
      <c r="C1743" s="12"/>
      <c r="D1743" s="12"/>
      <c r="E1743" s="12"/>
      <c r="F1743" s="12"/>
      <c r="G1743" s="13"/>
      <c r="H1743" s="10"/>
      <c r="I1743" s="110" t="str">
        <f t="shared" si="23"/>
        <v/>
      </c>
      <c r="J1743" s="113"/>
    </row>
    <row r="1744" spans="1:10" ht="14.1" customHeight="1" x14ac:dyDescent="0.25">
      <c r="A1744" s="9"/>
      <c r="B1744" s="10"/>
      <c r="C1744" s="12"/>
      <c r="D1744" s="12"/>
      <c r="E1744" s="12"/>
      <c r="F1744" s="12"/>
      <c r="G1744" s="13"/>
      <c r="H1744" s="10"/>
      <c r="I1744" s="110" t="str">
        <f t="shared" si="23"/>
        <v/>
      </c>
      <c r="J1744" s="113"/>
    </row>
    <row r="1745" spans="1:10" ht="14.1" customHeight="1" x14ac:dyDescent="0.25">
      <c r="A1745" s="9"/>
      <c r="B1745" s="10"/>
      <c r="C1745" s="12"/>
      <c r="D1745" s="12"/>
      <c r="E1745" s="12"/>
      <c r="F1745" s="12"/>
      <c r="G1745" s="13"/>
      <c r="H1745" s="10"/>
      <c r="I1745" s="110" t="str">
        <f t="shared" si="23"/>
        <v/>
      </c>
      <c r="J1745" s="113"/>
    </row>
    <row r="1746" spans="1:10" ht="14.1" customHeight="1" x14ac:dyDescent="0.25">
      <c r="A1746" s="9"/>
      <c r="B1746" s="10"/>
      <c r="C1746" s="12"/>
      <c r="D1746" s="12"/>
      <c r="E1746" s="12"/>
      <c r="F1746" s="12"/>
      <c r="G1746" s="13"/>
      <c r="H1746" s="10"/>
      <c r="I1746" s="110" t="str">
        <f t="shared" si="23"/>
        <v/>
      </c>
      <c r="J1746" s="113"/>
    </row>
    <row r="1747" spans="1:10" ht="14.1" customHeight="1" x14ac:dyDescent="0.25">
      <c r="A1747" s="9"/>
      <c r="B1747" s="10"/>
      <c r="C1747" s="12"/>
      <c r="D1747" s="12"/>
      <c r="E1747" s="12"/>
      <c r="F1747" s="12"/>
      <c r="G1747" s="13"/>
      <c r="H1747" s="10"/>
      <c r="I1747" s="110" t="str">
        <f t="shared" si="23"/>
        <v/>
      </c>
      <c r="J1747" s="113"/>
    </row>
    <row r="1748" spans="1:10" ht="14.1" customHeight="1" x14ac:dyDescent="0.25">
      <c r="A1748" s="9"/>
      <c r="B1748" s="10"/>
      <c r="C1748" s="12"/>
      <c r="D1748" s="12"/>
      <c r="E1748" s="12"/>
      <c r="F1748" s="12"/>
      <c r="G1748" s="13"/>
      <c r="H1748" s="10"/>
      <c r="I1748" s="110" t="str">
        <f t="shared" si="23"/>
        <v/>
      </c>
      <c r="J1748" s="113"/>
    </row>
    <row r="1749" spans="1:10" ht="14.1" customHeight="1" x14ac:dyDescent="0.25">
      <c r="A1749" s="9"/>
      <c r="B1749" s="10"/>
      <c r="C1749" s="12"/>
      <c r="D1749" s="12"/>
      <c r="E1749" s="12"/>
      <c r="F1749" s="12"/>
      <c r="G1749" s="13"/>
      <c r="H1749" s="10"/>
      <c r="I1749" s="110" t="str">
        <f t="shared" si="23"/>
        <v/>
      </c>
      <c r="J1749" s="113"/>
    </row>
    <row r="1750" spans="1:10" ht="14.1" customHeight="1" x14ac:dyDescent="0.25">
      <c r="A1750" s="9"/>
      <c r="B1750" s="10"/>
      <c r="C1750" s="12"/>
      <c r="D1750" s="12"/>
      <c r="E1750" s="12"/>
      <c r="F1750" s="12"/>
      <c r="G1750" s="13"/>
      <c r="H1750" s="10"/>
      <c r="I1750" s="110" t="str">
        <f t="shared" si="23"/>
        <v/>
      </c>
      <c r="J1750" s="113"/>
    </row>
    <row r="1751" spans="1:10" ht="14.1" customHeight="1" x14ac:dyDescent="0.25">
      <c r="A1751" s="9"/>
      <c r="B1751" s="10"/>
      <c r="C1751" s="12"/>
      <c r="D1751" s="12"/>
      <c r="E1751" s="12"/>
      <c r="F1751" s="12"/>
      <c r="G1751" s="13"/>
      <c r="H1751" s="10"/>
      <c r="I1751" s="110" t="str">
        <f t="shared" si="23"/>
        <v/>
      </c>
      <c r="J1751" s="113"/>
    </row>
    <row r="1752" spans="1:10" ht="14.1" customHeight="1" x14ac:dyDescent="0.25">
      <c r="A1752" s="9"/>
      <c r="B1752" s="10"/>
      <c r="C1752" s="12"/>
      <c r="D1752" s="12"/>
      <c r="E1752" s="12"/>
      <c r="F1752" s="12"/>
      <c r="G1752" s="13"/>
      <c r="H1752" s="10"/>
      <c r="I1752" s="110" t="str">
        <f t="shared" si="23"/>
        <v/>
      </c>
      <c r="J1752" s="113"/>
    </row>
    <row r="1753" spans="1:10" ht="14.1" customHeight="1" x14ac:dyDescent="0.25">
      <c r="A1753" s="9"/>
      <c r="B1753" s="10"/>
      <c r="C1753" s="12"/>
      <c r="D1753" s="12"/>
      <c r="E1753" s="12"/>
      <c r="F1753" s="12"/>
      <c r="G1753" s="13"/>
      <c r="H1753" s="10"/>
      <c r="I1753" s="110" t="str">
        <f t="shared" si="23"/>
        <v/>
      </c>
      <c r="J1753" s="113"/>
    </row>
    <row r="1754" spans="1:10" ht="14.1" customHeight="1" x14ac:dyDescent="0.25">
      <c r="A1754" s="9"/>
      <c r="B1754" s="10"/>
      <c r="C1754" s="12"/>
      <c r="D1754" s="12"/>
      <c r="E1754" s="12"/>
      <c r="F1754" s="12"/>
      <c r="G1754" s="13"/>
      <c r="H1754" s="10"/>
      <c r="I1754" s="110" t="str">
        <f t="shared" si="23"/>
        <v/>
      </c>
      <c r="J1754" s="113"/>
    </row>
    <row r="1755" spans="1:10" ht="14.1" customHeight="1" x14ac:dyDescent="0.25">
      <c r="A1755" s="9"/>
      <c r="B1755" s="10"/>
      <c r="C1755" s="12"/>
      <c r="D1755" s="12"/>
      <c r="E1755" s="12"/>
      <c r="F1755" s="12"/>
      <c r="G1755" s="13"/>
      <c r="H1755" s="10"/>
      <c r="I1755" s="110" t="str">
        <f t="shared" si="23"/>
        <v/>
      </c>
      <c r="J1755" s="113"/>
    </row>
    <row r="1756" spans="1:10" ht="14.1" customHeight="1" x14ac:dyDescent="0.25">
      <c r="A1756" s="9"/>
      <c r="B1756" s="10"/>
      <c r="C1756" s="12"/>
      <c r="D1756" s="12"/>
      <c r="E1756" s="12"/>
      <c r="F1756" s="12"/>
      <c r="G1756" s="13"/>
      <c r="H1756" s="10"/>
      <c r="I1756" s="110" t="str">
        <f t="shared" si="23"/>
        <v/>
      </c>
      <c r="J1756" s="113"/>
    </row>
    <row r="1757" spans="1:10" ht="14.1" customHeight="1" x14ac:dyDescent="0.25">
      <c r="A1757" s="9"/>
      <c r="B1757" s="10"/>
      <c r="C1757" s="12"/>
      <c r="D1757" s="12"/>
      <c r="E1757" s="12"/>
      <c r="F1757" s="12"/>
      <c r="G1757" s="13"/>
      <c r="H1757" s="10"/>
      <c r="I1757" s="110" t="str">
        <f t="shared" si="23"/>
        <v/>
      </c>
      <c r="J1757" s="113"/>
    </row>
    <row r="1758" spans="1:10" ht="14.1" customHeight="1" x14ac:dyDescent="0.25">
      <c r="A1758" s="9"/>
      <c r="B1758" s="10"/>
      <c r="C1758" s="12"/>
      <c r="D1758" s="12"/>
      <c r="E1758" s="12"/>
      <c r="F1758" s="12"/>
      <c r="G1758" s="13"/>
      <c r="H1758" s="10"/>
      <c r="I1758" s="110" t="str">
        <f t="shared" si="23"/>
        <v/>
      </c>
      <c r="J1758" s="113"/>
    </row>
    <row r="1759" spans="1:10" ht="14.1" customHeight="1" x14ac:dyDescent="0.25">
      <c r="A1759" s="9"/>
      <c r="B1759" s="10"/>
      <c r="C1759" s="12"/>
      <c r="D1759" s="12"/>
      <c r="E1759" s="12"/>
      <c r="F1759" s="12"/>
      <c r="G1759" s="13"/>
      <c r="H1759" s="10"/>
      <c r="I1759" s="110" t="str">
        <f t="shared" si="23"/>
        <v/>
      </c>
      <c r="J1759" s="113"/>
    </row>
    <row r="1760" spans="1:10" ht="14.1" customHeight="1" x14ac:dyDescent="0.25">
      <c r="A1760" s="9"/>
      <c r="B1760" s="10"/>
      <c r="C1760" s="12"/>
      <c r="D1760" s="12"/>
      <c r="E1760" s="12"/>
      <c r="F1760" s="12"/>
      <c r="G1760" s="13"/>
      <c r="H1760" s="10"/>
      <c r="I1760" s="110" t="str">
        <f t="shared" si="23"/>
        <v/>
      </c>
      <c r="J1760" s="113"/>
    </row>
    <row r="1761" spans="1:10" ht="14.1" customHeight="1" x14ac:dyDescent="0.25">
      <c r="A1761" s="9"/>
      <c r="B1761" s="10"/>
      <c r="C1761" s="12"/>
      <c r="D1761" s="12"/>
      <c r="E1761" s="12"/>
      <c r="F1761" s="12"/>
      <c r="G1761" s="13"/>
      <c r="H1761" s="10"/>
      <c r="I1761" s="110" t="str">
        <f t="shared" si="23"/>
        <v/>
      </c>
      <c r="J1761" s="113"/>
    </row>
    <row r="1762" spans="1:10" ht="14.1" customHeight="1" x14ac:dyDescent="0.25">
      <c r="A1762" s="9"/>
      <c r="B1762" s="10"/>
      <c r="C1762" s="12"/>
      <c r="D1762" s="12"/>
      <c r="E1762" s="12"/>
      <c r="F1762" s="12"/>
      <c r="G1762" s="13"/>
      <c r="H1762" s="10"/>
      <c r="I1762" s="110" t="str">
        <f t="shared" si="23"/>
        <v/>
      </c>
      <c r="J1762" s="113"/>
    </row>
    <row r="1763" spans="1:10" ht="14.1" customHeight="1" x14ac:dyDescent="0.25">
      <c r="A1763" s="9"/>
      <c r="B1763" s="10"/>
      <c r="C1763" s="12"/>
      <c r="D1763" s="12"/>
      <c r="E1763" s="12"/>
      <c r="F1763" s="12"/>
      <c r="G1763" s="13"/>
      <c r="H1763" s="10"/>
      <c r="I1763" s="110" t="str">
        <f t="shared" si="23"/>
        <v/>
      </c>
      <c r="J1763" s="113"/>
    </row>
    <row r="1764" spans="1:10" ht="14.1" customHeight="1" x14ac:dyDescent="0.25">
      <c r="A1764" s="9"/>
      <c r="B1764" s="10"/>
      <c r="C1764" s="12"/>
      <c r="D1764" s="12"/>
      <c r="E1764" s="12"/>
      <c r="F1764" s="12"/>
      <c r="G1764" s="13"/>
      <c r="H1764" s="10"/>
      <c r="I1764" s="110" t="str">
        <f t="shared" si="23"/>
        <v/>
      </c>
      <c r="J1764" s="113"/>
    </row>
    <row r="1765" spans="1:10" ht="14.1" customHeight="1" x14ac:dyDescent="0.25">
      <c r="A1765" s="9"/>
      <c r="B1765" s="10"/>
      <c r="C1765" s="12"/>
      <c r="D1765" s="12"/>
      <c r="E1765" s="12"/>
      <c r="F1765" s="12"/>
      <c r="G1765" s="13"/>
      <c r="H1765" s="10"/>
      <c r="I1765" s="110" t="str">
        <f t="shared" si="23"/>
        <v/>
      </c>
      <c r="J1765" s="113"/>
    </row>
    <row r="1766" spans="1:10" ht="14.1" customHeight="1" x14ac:dyDescent="0.25">
      <c r="A1766" s="9"/>
      <c r="B1766" s="10"/>
      <c r="C1766" s="12"/>
      <c r="D1766" s="12"/>
      <c r="E1766" s="12"/>
      <c r="F1766" s="12"/>
      <c r="G1766" s="13"/>
      <c r="H1766" s="10"/>
      <c r="I1766" s="110" t="str">
        <f t="shared" ref="I1766:I1829" si="24">IF(G1766="","",I1765+G1766)</f>
        <v/>
      </c>
      <c r="J1766" s="113"/>
    </row>
    <row r="1767" spans="1:10" ht="14.1" customHeight="1" x14ac:dyDescent="0.25">
      <c r="A1767" s="9"/>
      <c r="B1767" s="10"/>
      <c r="C1767" s="12"/>
      <c r="D1767" s="12"/>
      <c r="E1767" s="12"/>
      <c r="F1767" s="12"/>
      <c r="G1767" s="13"/>
      <c r="H1767" s="10"/>
      <c r="I1767" s="110" t="str">
        <f t="shared" si="24"/>
        <v/>
      </c>
      <c r="J1767" s="113"/>
    </row>
    <row r="1768" spans="1:10" ht="14.1" customHeight="1" x14ac:dyDescent="0.25">
      <c r="A1768" s="9"/>
      <c r="B1768" s="10"/>
      <c r="C1768" s="12"/>
      <c r="D1768" s="12"/>
      <c r="E1768" s="12"/>
      <c r="F1768" s="12"/>
      <c r="G1768" s="13"/>
      <c r="H1768" s="10"/>
      <c r="I1768" s="110" t="str">
        <f t="shared" si="24"/>
        <v/>
      </c>
      <c r="J1768" s="113"/>
    </row>
    <row r="1769" spans="1:10" ht="14.1" customHeight="1" x14ac:dyDescent="0.25">
      <c r="A1769" s="9"/>
      <c r="B1769" s="10"/>
      <c r="C1769" s="12"/>
      <c r="D1769" s="12"/>
      <c r="E1769" s="12"/>
      <c r="F1769" s="12"/>
      <c r="G1769" s="13"/>
      <c r="H1769" s="10"/>
      <c r="I1769" s="110" t="str">
        <f t="shared" si="24"/>
        <v/>
      </c>
      <c r="J1769" s="113"/>
    </row>
    <row r="1770" spans="1:10" ht="14.1" customHeight="1" x14ac:dyDescent="0.25">
      <c r="A1770" s="9"/>
      <c r="B1770" s="10"/>
      <c r="C1770" s="12"/>
      <c r="D1770" s="12"/>
      <c r="E1770" s="12"/>
      <c r="F1770" s="12"/>
      <c r="G1770" s="13"/>
      <c r="H1770" s="10"/>
      <c r="I1770" s="110" t="str">
        <f t="shared" si="24"/>
        <v/>
      </c>
      <c r="J1770" s="113"/>
    </row>
    <row r="1771" spans="1:10" ht="14.1" customHeight="1" x14ac:dyDescent="0.25">
      <c r="A1771" s="9"/>
      <c r="B1771" s="10"/>
      <c r="C1771" s="12"/>
      <c r="D1771" s="12"/>
      <c r="E1771" s="12"/>
      <c r="F1771" s="12"/>
      <c r="G1771" s="13"/>
      <c r="H1771" s="10"/>
      <c r="I1771" s="110" t="str">
        <f t="shared" si="24"/>
        <v/>
      </c>
      <c r="J1771" s="113"/>
    </row>
    <row r="1772" spans="1:10" ht="14.1" customHeight="1" x14ac:dyDescent="0.25">
      <c r="A1772" s="9"/>
      <c r="B1772" s="10"/>
      <c r="C1772" s="12"/>
      <c r="D1772" s="12"/>
      <c r="E1772" s="12"/>
      <c r="F1772" s="12"/>
      <c r="G1772" s="13"/>
      <c r="H1772" s="10"/>
      <c r="I1772" s="110" t="str">
        <f t="shared" si="24"/>
        <v/>
      </c>
      <c r="J1772" s="113"/>
    </row>
    <row r="1773" spans="1:10" ht="14.1" customHeight="1" x14ac:dyDescent="0.25">
      <c r="A1773" s="9"/>
      <c r="B1773" s="10"/>
      <c r="C1773" s="12"/>
      <c r="D1773" s="12"/>
      <c r="E1773" s="12"/>
      <c r="F1773" s="12"/>
      <c r="G1773" s="13"/>
      <c r="H1773" s="10"/>
      <c r="I1773" s="110" t="str">
        <f t="shared" si="24"/>
        <v/>
      </c>
      <c r="J1773" s="113"/>
    </row>
    <row r="1774" spans="1:10" ht="14.1" customHeight="1" x14ac:dyDescent="0.25">
      <c r="A1774" s="9"/>
      <c r="B1774" s="10"/>
      <c r="C1774" s="12"/>
      <c r="D1774" s="12"/>
      <c r="E1774" s="12"/>
      <c r="F1774" s="12"/>
      <c r="G1774" s="13"/>
      <c r="H1774" s="10"/>
      <c r="I1774" s="110" t="str">
        <f t="shared" si="24"/>
        <v/>
      </c>
      <c r="J1774" s="113"/>
    </row>
    <row r="1775" spans="1:10" ht="14.1" customHeight="1" x14ac:dyDescent="0.25">
      <c r="A1775" s="9"/>
      <c r="B1775" s="10"/>
      <c r="C1775" s="12"/>
      <c r="D1775" s="12"/>
      <c r="E1775" s="12"/>
      <c r="F1775" s="12"/>
      <c r="G1775" s="13"/>
      <c r="H1775" s="10"/>
      <c r="I1775" s="110" t="str">
        <f t="shared" si="24"/>
        <v/>
      </c>
      <c r="J1775" s="113"/>
    </row>
    <row r="1776" spans="1:10" ht="14.1" customHeight="1" x14ac:dyDescent="0.25">
      <c r="A1776" s="9"/>
      <c r="B1776" s="10"/>
      <c r="C1776" s="12"/>
      <c r="D1776" s="12"/>
      <c r="E1776" s="12"/>
      <c r="F1776" s="12"/>
      <c r="G1776" s="13"/>
      <c r="H1776" s="10"/>
      <c r="I1776" s="110" t="str">
        <f t="shared" si="24"/>
        <v/>
      </c>
      <c r="J1776" s="113"/>
    </row>
    <row r="1777" spans="1:10" ht="14.1" customHeight="1" x14ac:dyDescent="0.25">
      <c r="A1777" s="9"/>
      <c r="B1777" s="10"/>
      <c r="C1777" s="12"/>
      <c r="D1777" s="12"/>
      <c r="E1777" s="12"/>
      <c r="F1777" s="12"/>
      <c r="G1777" s="13"/>
      <c r="H1777" s="10"/>
      <c r="I1777" s="110" t="str">
        <f t="shared" si="24"/>
        <v/>
      </c>
      <c r="J1777" s="113"/>
    </row>
    <row r="1778" spans="1:10" ht="14.1" customHeight="1" x14ac:dyDescent="0.25">
      <c r="A1778" s="9"/>
      <c r="B1778" s="10"/>
      <c r="C1778" s="12"/>
      <c r="D1778" s="12"/>
      <c r="E1778" s="12"/>
      <c r="F1778" s="12"/>
      <c r="G1778" s="13"/>
      <c r="H1778" s="10"/>
      <c r="I1778" s="110" t="str">
        <f t="shared" si="24"/>
        <v/>
      </c>
      <c r="J1778" s="113"/>
    </row>
    <row r="1779" spans="1:10" ht="14.1" customHeight="1" x14ac:dyDescent="0.25">
      <c r="A1779" s="9"/>
      <c r="B1779" s="10"/>
      <c r="C1779" s="12"/>
      <c r="D1779" s="12"/>
      <c r="E1779" s="12"/>
      <c r="F1779" s="12"/>
      <c r="G1779" s="13"/>
      <c r="H1779" s="10"/>
      <c r="I1779" s="110" t="str">
        <f t="shared" si="24"/>
        <v/>
      </c>
      <c r="J1779" s="113"/>
    </row>
    <row r="1780" spans="1:10" ht="14.1" customHeight="1" x14ac:dyDescent="0.25">
      <c r="A1780" s="9"/>
      <c r="B1780" s="10"/>
      <c r="C1780" s="12"/>
      <c r="D1780" s="12"/>
      <c r="E1780" s="12"/>
      <c r="F1780" s="12"/>
      <c r="G1780" s="13"/>
      <c r="H1780" s="10"/>
      <c r="I1780" s="110" t="str">
        <f t="shared" si="24"/>
        <v/>
      </c>
      <c r="J1780" s="113"/>
    </row>
    <row r="1781" spans="1:10" ht="14.1" customHeight="1" x14ac:dyDescent="0.25">
      <c r="A1781" s="9"/>
      <c r="B1781" s="10"/>
      <c r="C1781" s="12"/>
      <c r="D1781" s="12"/>
      <c r="E1781" s="12"/>
      <c r="F1781" s="12"/>
      <c r="G1781" s="13"/>
      <c r="H1781" s="10"/>
      <c r="I1781" s="110" t="str">
        <f t="shared" si="24"/>
        <v/>
      </c>
      <c r="J1781" s="113"/>
    </row>
    <row r="1782" spans="1:10" ht="14.1" customHeight="1" x14ac:dyDescent="0.25">
      <c r="A1782" s="9"/>
      <c r="B1782" s="10"/>
      <c r="C1782" s="12"/>
      <c r="D1782" s="12"/>
      <c r="E1782" s="12"/>
      <c r="F1782" s="12"/>
      <c r="G1782" s="13"/>
      <c r="H1782" s="10"/>
      <c r="I1782" s="110" t="str">
        <f t="shared" si="24"/>
        <v/>
      </c>
      <c r="J1782" s="113"/>
    </row>
    <row r="1783" spans="1:10" ht="14.1" customHeight="1" x14ac:dyDescent="0.25">
      <c r="A1783" s="9"/>
      <c r="B1783" s="10"/>
      <c r="C1783" s="12"/>
      <c r="D1783" s="12"/>
      <c r="E1783" s="12"/>
      <c r="F1783" s="12"/>
      <c r="G1783" s="13"/>
      <c r="H1783" s="10"/>
      <c r="I1783" s="110" t="str">
        <f t="shared" si="24"/>
        <v/>
      </c>
      <c r="J1783" s="113"/>
    </row>
    <row r="1784" spans="1:10" ht="14.1" customHeight="1" x14ac:dyDescent="0.25">
      <c r="A1784" s="9"/>
      <c r="B1784" s="10"/>
      <c r="C1784" s="12"/>
      <c r="D1784" s="12"/>
      <c r="E1784" s="12"/>
      <c r="F1784" s="12"/>
      <c r="G1784" s="13"/>
      <c r="H1784" s="10"/>
      <c r="I1784" s="110" t="str">
        <f t="shared" si="24"/>
        <v/>
      </c>
      <c r="J1784" s="113"/>
    </row>
    <row r="1785" spans="1:10" ht="14.1" customHeight="1" x14ac:dyDescent="0.25">
      <c r="A1785" s="9"/>
      <c r="B1785" s="10"/>
      <c r="C1785" s="12"/>
      <c r="D1785" s="12"/>
      <c r="E1785" s="12"/>
      <c r="F1785" s="12"/>
      <c r="G1785" s="13"/>
      <c r="H1785" s="10"/>
      <c r="I1785" s="110" t="str">
        <f t="shared" si="24"/>
        <v/>
      </c>
      <c r="J1785" s="113"/>
    </row>
    <row r="1786" spans="1:10" ht="14.1" customHeight="1" x14ac:dyDescent="0.25">
      <c r="A1786" s="9"/>
      <c r="B1786" s="10"/>
      <c r="C1786" s="12"/>
      <c r="D1786" s="12"/>
      <c r="E1786" s="12"/>
      <c r="F1786" s="12"/>
      <c r="G1786" s="13"/>
      <c r="H1786" s="10"/>
      <c r="I1786" s="110" t="str">
        <f t="shared" si="24"/>
        <v/>
      </c>
      <c r="J1786" s="113"/>
    </row>
    <row r="1787" spans="1:10" ht="14.1" customHeight="1" x14ac:dyDescent="0.25">
      <c r="A1787" s="9"/>
      <c r="B1787" s="10"/>
      <c r="C1787" s="12"/>
      <c r="D1787" s="12"/>
      <c r="E1787" s="12"/>
      <c r="F1787" s="12"/>
      <c r="G1787" s="13"/>
      <c r="H1787" s="10"/>
      <c r="I1787" s="110" t="str">
        <f t="shared" si="24"/>
        <v/>
      </c>
      <c r="J1787" s="113"/>
    </row>
    <row r="1788" spans="1:10" ht="14.1" customHeight="1" x14ac:dyDescent="0.25">
      <c r="A1788" s="9"/>
      <c r="B1788" s="10"/>
      <c r="C1788" s="12"/>
      <c r="D1788" s="12"/>
      <c r="E1788" s="12"/>
      <c r="F1788" s="12"/>
      <c r="G1788" s="13"/>
      <c r="H1788" s="10"/>
      <c r="I1788" s="110" t="str">
        <f t="shared" si="24"/>
        <v/>
      </c>
      <c r="J1788" s="113"/>
    </row>
    <row r="1789" spans="1:10" ht="14.1" customHeight="1" x14ac:dyDescent="0.25">
      <c r="A1789" s="9"/>
      <c r="B1789" s="10"/>
      <c r="C1789" s="12"/>
      <c r="D1789" s="12"/>
      <c r="E1789" s="12"/>
      <c r="F1789" s="12"/>
      <c r="G1789" s="13"/>
      <c r="H1789" s="10"/>
      <c r="I1789" s="110" t="str">
        <f t="shared" si="24"/>
        <v/>
      </c>
      <c r="J1789" s="113"/>
    </row>
    <row r="1790" spans="1:10" ht="14.1" customHeight="1" x14ac:dyDescent="0.25">
      <c r="A1790" s="9"/>
      <c r="B1790" s="10"/>
      <c r="C1790" s="12"/>
      <c r="D1790" s="12"/>
      <c r="E1790" s="12"/>
      <c r="F1790" s="12"/>
      <c r="G1790" s="13"/>
      <c r="H1790" s="10"/>
      <c r="I1790" s="110" t="str">
        <f t="shared" si="24"/>
        <v/>
      </c>
      <c r="J1790" s="113"/>
    </row>
    <row r="1791" spans="1:10" ht="14.1" customHeight="1" x14ac:dyDescent="0.25">
      <c r="A1791" s="9"/>
      <c r="B1791" s="10"/>
      <c r="C1791" s="12"/>
      <c r="D1791" s="12"/>
      <c r="E1791" s="12"/>
      <c r="F1791" s="12"/>
      <c r="G1791" s="13"/>
      <c r="H1791" s="10"/>
      <c r="I1791" s="110" t="str">
        <f t="shared" si="24"/>
        <v/>
      </c>
      <c r="J1791" s="113"/>
    </row>
    <row r="1792" spans="1:10" ht="14.1" customHeight="1" x14ac:dyDescent="0.25">
      <c r="A1792" s="9"/>
      <c r="B1792" s="10"/>
      <c r="C1792" s="12"/>
      <c r="D1792" s="12"/>
      <c r="E1792" s="12"/>
      <c r="F1792" s="12"/>
      <c r="G1792" s="13"/>
      <c r="H1792" s="10"/>
      <c r="I1792" s="110" t="str">
        <f t="shared" si="24"/>
        <v/>
      </c>
      <c r="J1792" s="113"/>
    </row>
    <row r="1793" spans="1:10" ht="14.1" customHeight="1" x14ac:dyDescent="0.25">
      <c r="A1793" s="9"/>
      <c r="B1793" s="10"/>
      <c r="C1793" s="12"/>
      <c r="D1793" s="12"/>
      <c r="E1793" s="12"/>
      <c r="F1793" s="12"/>
      <c r="G1793" s="13"/>
      <c r="H1793" s="10"/>
      <c r="I1793" s="110" t="str">
        <f t="shared" si="24"/>
        <v/>
      </c>
      <c r="J1793" s="113"/>
    </row>
    <row r="1794" spans="1:10" ht="14.1" customHeight="1" x14ac:dyDescent="0.25">
      <c r="A1794" s="9"/>
      <c r="B1794" s="10"/>
      <c r="C1794" s="12"/>
      <c r="D1794" s="12"/>
      <c r="E1794" s="12"/>
      <c r="F1794" s="12"/>
      <c r="G1794" s="13"/>
      <c r="H1794" s="10"/>
      <c r="I1794" s="110" t="str">
        <f t="shared" si="24"/>
        <v/>
      </c>
      <c r="J1794" s="113"/>
    </row>
    <row r="1795" spans="1:10" ht="14.1" customHeight="1" x14ac:dyDescent="0.25">
      <c r="A1795" s="9"/>
      <c r="B1795" s="10"/>
      <c r="C1795" s="12"/>
      <c r="D1795" s="12"/>
      <c r="E1795" s="12"/>
      <c r="F1795" s="12"/>
      <c r="G1795" s="13"/>
      <c r="H1795" s="10"/>
      <c r="I1795" s="110" t="str">
        <f t="shared" si="24"/>
        <v/>
      </c>
      <c r="J1795" s="113"/>
    </row>
    <row r="1796" spans="1:10" ht="14.1" customHeight="1" x14ac:dyDescent="0.25">
      <c r="A1796" s="9"/>
      <c r="B1796" s="10"/>
      <c r="C1796" s="12"/>
      <c r="D1796" s="12"/>
      <c r="E1796" s="12"/>
      <c r="F1796" s="12"/>
      <c r="G1796" s="13"/>
      <c r="H1796" s="10"/>
      <c r="I1796" s="110" t="str">
        <f t="shared" si="24"/>
        <v/>
      </c>
      <c r="J1796" s="113"/>
    </row>
    <row r="1797" spans="1:10" ht="14.1" customHeight="1" x14ac:dyDescent="0.25">
      <c r="A1797" s="9"/>
      <c r="B1797" s="10"/>
      <c r="C1797" s="12"/>
      <c r="D1797" s="12"/>
      <c r="E1797" s="12"/>
      <c r="F1797" s="12"/>
      <c r="G1797" s="13"/>
      <c r="H1797" s="10"/>
      <c r="I1797" s="110" t="str">
        <f t="shared" si="24"/>
        <v/>
      </c>
      <c r="J1797" s="113"/>
    </row>
    <row r="1798" spans="1:10" ht="14.1" customHeight="1" x14ac:dyDescent="0.25">
      <c r="A1798" s="9"/>
      <c r="B1798" s="10"/>
      <c r="C1798" s="12"/>
      <c r="D1798" s="12"/>
      <c r="E1798" s="12"/>
      <c r="F1798" s="12"/>
      <c r="G1798" s="13"/>
      <c r="H1798" s="10"/>
      <c r="I1798" s="110" t="str">
        <f t="shared" si="24"/>
        <v/>
      </c>
      <c r="J1798" s="113"/>
    </row>
    <row r="1799" spans="1:10" ht="14.1" customHeight="1" x14ac:dyDescent="0.25">
      <c r="A1799" s="9"/>
      <c r="B1799" s="10"/>
      <c r="C1799" s="12"/>
      <c r="D1799" s="12"/>
      <c r="E1799" s="12"/>
      <c r="F1799" s="12"/>
      <c r="G1799" s="13"/>
      <c r="H1799" s="10"/>
      <c r="I1799" s="110" t="str">
        <f t="shared" si="24"/>
        <v/>
      </c>
      <c r="J1799" s="113"/>
    </row>
    <row r="1800" spans="1:10" ht="14.1" customHeight="1" x14ac:dyDescent="0.25">
      <c r="A1800" s="9"/>
      <c r="B1800" s="10"/>
      <c r="C1800" s="12"/>
      <c r="D1800" s="12"/>
      <c r="E1800" s="12"/>
      <c r="F1800" s="12"/>
      <c r="G1800" s="13"/>
      <c r="H1800" s="10"/>
      <c r="I1800" s="110" t="str">
        <f t="shared" si="24"/>
        <v/>
      </c>
      <c r="J1800" s="113"/>
    </row>
    <row r="1801" spans="1:10" ht="14.1" customHeight="1" x14ac:dyDescent="0.25">
      <c r="A1801" s="9"/>
      <c r="B1801" s="10"/>
      <c r="C1801" s="12"/>
      <c r="D1801" s="12"/>
      <c r="E1801" s="12"/>
      <c r="F1801" s="12"/>
      <c r="G1801" s="13"/>
      <c r="H1801" s="10"/>
      <c r="I1801" s="110" t="str">
        <f t="shared" si="24"/>
        <v/>
      </c>
      <c r="J1801" s="113"/>
    </row>
    <row r="1802" spans="1:10" ht="14.1" customHeight="1" x14ac:dyDescent="0.25">
      <c r="A1802" s="9"/>
      <c r="B1802" s="10"/>
      <c r="C1802" s="12"/>
      <c r="D1802" s="12"/>
      <c r="E1802" s="12"/>
      <c r="F1802" s="12"/>
      <c r="G1802" s="13"/>
      <c r="H1802" s="10"/>
      <c r="I1802" s="110" t="str">
        <f t="shared" si="24"/>
        <v/>
      </c>
      <c r="J1802" s="113"/>
    </row>
    <row r="1803" spans="1:10" ht="14.1" customHeight="1" x14ac:dyDescent="0.25">
      <c r="A1803" s="9"/>
      <c r="B1803" s="10"/>
      <c r="C1803" s="12"/>
      <c r="D1803" s="12"/>
      <c r="E1803" s="12"/>
      <c r="F1803" s="12"/>
      <c r="G1803" s="13"/>
      <c r="H1803" s="10"/>
      <c r="I1803" s="110" t="str">
        <f t="shared" si="24"/>
        <v/>
      </c>
      <c r="J1803" s="113"/>
    </row>
    <row r="1804" spans="1:10" ht="14.1" customHeight="1" x14ac:dyDescent="0.25">
      <c r="A1804" s="9"/>
      <c r="B1804" s="10"/>
      <c r="C1804" s="12"/>
      <c r="D1804" s="12"/>
      <c r="E1804" s="12"/>
      <c r="F1804" s="12"/>
      <c r="G1804" s="13"/>
      <c r="H1804" s="10"/>
      <c r="I1804" s="110" t="str">
        <f t="shared" si="24"/>
        <v/>
      </c>
      <c r="J1804" s="113"/>
    </row>
    <row r="1805" spans="1:10" ht="14.1" customHeight="1" x14ac:dyDescent="0.25">
      <c r="A1805" s="9"/>
      <c r="B1805" s="10"/>
      <c r="C1805" s="12"/>
      <c r="D1805" s="12"/>
      <c r="E1805" s="12"/>
      <c r="F1805" s="12"/>
      <c r="G1805" s="13"/>
      <c r="H1805" s="10"/>
      <c r="I1805" s="110" t="str">
        <f t="shared" si="24"/>
        <v/>
      </c>
      <c r="J1805" s="113"/>
    </row>
    <row r="1806" spans="1:10" ht="14.1" customHeight="1" x14ac:dyDescent="0.25">
      <c r="A1806" s="9"/>
      <c r="B1806" s="10"/>
      <c r="C1806" s="12"/>
      <c r="D1806" s="12"/>
      <c r="E1806" s="12"/>
      <c r="F1806" s="12"/>
      <c r="G1806" s="13"/>
      <c r="H1806" s="10"/>
      <c r="I1806" s="110" t="str">
        <f t="shared" si="24"/>
        <v/>
      </c>
      <c r="J1806" s="113"/>
    </row>
    <row r="1807" spans="1:10" ht="14.1" customHeight="1" x14ac:dyDescent="0.25">
      <c r="A1807" s="9"/>
      <c r="B1807" s="10"/>
      <c r="C1807" s="12"/>
      <c r="D1807" s="12"/>
      <c r="E1807" s="12"/>
      <c r="F1807" s="12"/>
      <c r="G1807" s="13"/>
      <c r="H1807" s="10"/>
      <c r="I1807" s="110" t="str">
        <f t="shared" si="24"/>
        <v/>
      </c>
      <c r="J1807" s="113"/>
    </row>
    <row r="1808" spans="1:10" ht="14.1" customHeight="1" x14ac:dyDescent="0.25">
      <c r="A1808" s="9"/>
      <c r="B1808" s="10"/>
      <c r="C1808" s="12"/>
      <c r="D1808" s="12"/>
      <c r="E1808" s="12"/>
      <c r="F1808" s="12"/>
      <c r="G1808" s="13"/>
      <c r="H1808" s="10"/>
      <c r="I1808" s="110" t="str">
        <f t="shared" si="24"/>
        <v/>
      </c>
      <c r="J1808" s="113"/>
    </row>
    <row r="1809" spans="1:10" ht="14.1" customHeight="1" x14ac:dyDescent="0.25">
      <c r="A1809" s="9"/>
      <c r="B1809" s="10"/>
      <c r="C1809" s="12"/>
      <c r="D1809" s="12"/>
      <c r="E1809" s="12"/>
      <c r="F1809" s="12"/>
      <c r="G1809" s="13"/>
      <c r="H1809" s="10"/>
      <c r="I1809" s="110" t="str">
        <f t="shared" si="24"/>
        <v/>
      </c>
      <c r="J1809" s="113"/>
    </row>
    <row r="1810" spans="1:10" ht="14.1" customHeight="1" x14ac:dyDescent="0.25">
      <c r="A1810" s="9"/>
      <c r="B1810" s="10"/>
      <c r="C1810" s="12"/>
      <c r="D1810" s="12"/>
      <c r="E1810" s="12"/>
      <c r="F1810" s="12"/>
      <c r="G1810" s="13"/>
      <c r="H1810" s="10"/>
      <c r="I1810" s="110" t="str">
        <f t="shared" si="24"/>
        <v/>
      </c>
      <c r="J1810" s="113"/>
    </row>
    <row r="1811" spans="1:10" ht="14.1" customHeight="1" x14ac:dyDescent="0.25">
      <c r="A1811" s="9"/>
      <c r="B1811" s="10"/>
      <c r="C1811" s="12"/>
      <c r="D1811" s="12"/>
      <c r="E1811" s="12"/>
      <c r="F1811" s="12"/>
      <c r="G1811" s="13"/>
      <c r="H1811" s="10"/>
      <c r="I1811" s="110" t="str">
        <f t="shared" si="24"/>
        <v/>
      </c>
      <c r="J1811" s="113"/>
    </row>
    <row r="1812" spans="1:10" ht="14.1" customHeight="1" x14ac:dyDescent="0.25">
      <c r="A1812" s="9"/>
      <c r="B1812" s="10"/>
      <c r="C1812" s="12"/>
      <c r="D1812" s="12"/>
      <c r="E1812" s="12"/>
      <c r="F1812" s="12"/>
      <c r="G1812" s="13"/>
      <c r="H1812" s="10"/>
      <c r="I1812" s="110" t="str">
        <f t="shared" si="24"/>
        <v/>
      </c>
      <c r="J1812" s="113"/>
    </row>
    <row r="1813" spans="1:10" ht="14.1" customHeight="1" x14ac:dyDescent="0.25">
      <c r="A1813" s="9"/>
      <c r="B1813" s="10"/>
      <c r="C1813" s="12"/>
      <c r="D1813" s="12"/>
      <c r="E1813" s="12"/>
      <c r="F1813" s="12"/>
      <c r="G1813" s="13"/>
      <c r="H1813" s="10"/>
      <c r="I1813" s="110" t="str">
        <f t="shared" si="24"/>
        <v/>
      </c>
      <c r="J1813" s="113"/>
    </row>
    <row r="1814" spans="1:10" ht="14.1" customHeight="1" x14ac:dyDescent="0.25">
      <c r="A1814" s="9"/>
      <c r="B1814" s="10"/>
      <c r="C1814" s="12"/>
      <c r="D1814" s="12"/>
      <c r="E1814" s="12"/>
      <c r="F1814" s="12"/>
      <c r="G1814" s="13"/>
      <c r="H1814" s="10"/>
      <c r="I1814" s="110" t="str">
        <f t="shared" si="24"/>
        <v/>
      </c>
      <c r="J1814" s="113"/>
    </row>
    <row r="1815" spans="1:10" ht="14.1" customHeight="1" x14ac:dyDescent="0.25">
      <c r="A1815" s="9"/>
      <c r="B1815" s="10"/>
      <c r="C1815" s="12"/>
      <c r="D1815" s="12"/>
      <c r="E1815" s="12"/>
      <c r="F1815" s="12"/>
      <c r="G1815" s="13"/>
      <c r="H1815" s="10"/>
      <c r="I1815" s="110" t="str">
        <f t="shared" si="24"/>
        <v/>
      </c>
      <c r="J1815" s="113"/>
    </row>
    <row r="1816" spans="1:10" ht="14.1" customHeight="1" x14ac:dyDescent="0.25">
      <c r="A1816" s="9"/>
      <c r="B1816" s="10"/>
      <c r="C1816" s="12"/>
      <c r="D1816" s="12"/>
      <c r="E1816" s="12"/>
      <c r="F1816" s="12"/>
      <c r="G1816" s="13"/>
      <c r="H1816" s="10"/>
      <c r="I1816" s="110" t="str">
        <f t="shared" si="24"/>
        <v/>
      </c>
      <c r="J1816" s="113"/>
    </row>
    <row r="1817" spans="1:10" ht="14.1" customHeight="1" x14ac:dyDescent="0.25">
      <c r="A1817" s="9"/>
      <c r="B1817" s="10"/>
      <c r="C1817" s="12"/>
      <c r="D1817" s="12"/>
      <c r="E1817" s="12"/>
      <c r="F1817" s="12"/>
      <c r="G1817" s="13"/>
      <c r="H1817" s="10"/>
      <c r="I1817" s="110" t="str">
        <f t="shared" si="24"/>
        <v/>
      </c>
      <c r="J1817" s="113"/>
    </row>
    <row r="1818" spans="1:10" ht="14.1" customHeight="1" x14ac:dyDescent="0.25">
      <c r="A1818" s="9"/>
      <c r="B1818" s="10"/>
      <c r="C1818" s="12"/>
      <c r="D1818" s="12"/>
      <c r="E1818" s="12"/>
      <c r="F1818" s="12"/>
      <c r="G1818" s="13"/>
      <c r="H1818" s="10"/>
      <c r="I1818" s="110" t="str">
        <f t="shared" si="24"/>
        <v/>
      </c>
      <c r="J1818" s="113"/>
    </row>
    <row r="1819" spans="1:10" ht="14.1" customHeight="1" x14ac:dyDescent="0.25">
      <c r="A1819" s="9"/>
      <c r="B1819" s="10"/>
      <c r="C1819" s="12"/>
      <c r="D1819" s="12"/>
      <c r="E1819" s="12"/>
      <c r="F1819" s="12"/>
      <c r="G1819" s="13"/>
      <c r="H1819" s="10"/>
      <c r="I1819" s="110" t="str">
        <f t="shared" si="24"/>
        <v/>
      </c>
      <c r="J1819" s="113"/>
    </row>
    <row r="1820" spans="1:10" ht="14.1" customHeight="1" x14ac:dyDescent="0.25">
      <c r="A1820" s="9"/>
      <c r="B1820" s="10"/>
      <c r="C1820" s="12"/>
      <c r="D1820" s="12"/>
      <c r="E1820" s="12"/>
      <c r="F1820" s="12"/>
      <c r="G1820" s="13"/>
      <c r="H1820" s="10"/>
      <c r="I1820" s="110" t="str">
        <f t="shared" si="24"/>
        <v/>
      </c>
      <c r="J1820" s="113"/>
    </row>
    <row r="1821" spans="1:10" ht="14.1" customHeight="1" x14ac:dyDescent="0.25">
      <c r="A1821" s="9"/>
      <c r="B1821" s="10"/>
      <c r="C1821" s="12"/>
      <c r="D1821" s="12"/>
      <c r="E1821" s="12"/>
      <c r="F1821" s="12"/>
      <c r="G1821" s="13"/>
      <c r="H1821" s="10"/>
      <c r="I1821" s="110" t="str">
        <f t="shared" si="24"/>
        <v/>
      </c>
      <c r="J1821" s="113"/>
    </row>
    <row r="1822" spans="1:10" ht="14.1" customHeight="1" x14ac:dyDescent="0.25">
      <c r="A1822" s="9"/>
      <c r="B1822" s="10"/>
      <c r="C1822" s="12"/>
      <c r="D1822" s="12"/>
      <c r="E1822" s="12"/>
      <c r="F1822" s="12"/>
      <c r="G1822" s="13"/>
      <c r="H1822" s="10"/>
      <c r="I1822" s="110" t="str">
        <f t="shared" si="24"/>
        <v/>
      </c>
      <c r="J1822" s="113"/>
    </row>
    <row r="1823" spans="1:10" ht="14.1" customHeight="1" x14ac:dyDescent="0.25">
      <c r="A1823" s="9"/>
      <c r="B1823" s="10"/>
      <c r="C1823" s="12"/>
      <c r="D1823" s="12"/>
      <c r="E1823" s="12"/>
      <c r="F1823" s="12"/>
      <c r="G1823" s="13"/>
      <c r="H1823" s="10"/>
      <c r="I1823" s="110" t="str">
        <f t="shared" si="24"/>
        <v/>
      </c>
      <c r="J1823" s="113"/>
    </row>
    <row r="1824" spans="1:10" ht="14.1" customHeight="1" x14ac:dyDescent="0.25">
      <c r="A1824" s="9"/>
      <c r="B1824" s="10"/>
      <c r="C1824" s="12"/>
      <c r="D1824" s="12"/>
      <c r="E1824" s="12"/>
      <c r="F1824" s="12"/>
      <c r="G1824" s="13"/>
      <c r="H1824" s="10"/>
      <c r="I1824" s="110" t="str">
        <f t="shared" si="24"/>
        <v/>
      </c>
      <c r="J1824" s="113"/>
    </row>
    <row r="1825" spans="1:10" ht="14.1" customHeight="1" x14ac:dyDescent="0.25">
      <c r="A1825" s="9"/>
      <c r="B1825" s="10"/>
      <c r="C1825" s="12"/>
      <c r="D1825" s="12"/>
      <c r="E1825" s="12"/>
      <c r="F1825" s="12"/>
      <c r="G1825" s="13"/>
      <c r="H1825" s="10"/>
      <c r="I1825" s="110" t="str">
        <f t="shared" si="24"/>
        <v/>
      </c>
      <c r="J1825" s="113"/>
    </row>
    <row r="1826" spans="1:10" ht="14.1" customHeight="1" x14ac:dyDescent="0.25">
      <c r="A1826" s="9"/>
      <c r="B1826" s="10"/>
      <c r="C1826" s="12"/>
      <c r="D1826" s="12"/>
      <c r="E1826" s="12"/>
      <c r="F1826" s="12"/>
      <c r="G1826" s="13"/>
      <c r="H1826" s="10"/>
      <c r="I1826" s="110" t="str">
        <f t="shared" si="24"/>
        <v/>
      </c>
      <c r="J1826" s="113"/>
    </row>
    <row r="1827" spans="1:10" ht="14.1" customHeight="1" x14ac:dyDescent="0.25">
      <c r="A1827" s="9"/>
      <c r="B1827" s="10"/>
      <c r="C1827" s="12"/>
      <c r="D1827" s="12"/>
      <c r="E1827" s="12"/>
      <c r="F1827" s="12"/>
      <c r="G1827" s="13"/>
      <c r="H1827" s="10"/>
      <c r="I1827" s="110" t="str">
        <f t="shared" si="24"/>
        <v/>
      </c>
      <c r="J1827" s="113"/>
    </row>
    <row r="1828" spans="1:10" ht="14.1" customHeight="1" x14ac:dyDescent="0.25">
      <c r="A1828" s="9"/>
      <c r="B1828" s="10"/>
      <c r="C1828" s="12"/>
      <c r="D1828" s="12"/>
      <c r="E1828" s="12"/>
      <c r="F1828" s="12"/>
      <c r="G1828" s="13"/>
      <c r="H1828" s="10"/>
      <c r="I1828" s="110" t="str">
        <f t="shared" si="24"/>
        <v/>
      </c>
      <c r="J1828" s="113"/>
    </row>
    <row r="1829" spans="1:10" ht="14.1" customHeight="1" x14ac:dyDescent="0.25">
      <c r="A1829" s="9"/>
      <c r="B1829" s="10"/>
      <c r="C1829" s="12"/>
      <c r="D1829" s="12"/>
      <c r="E1829" s="12"/>
      <c r="F1829" s="12"/>
      <c r="G1829" s="13"/>
      <c r="H1829" s="10"/>
      <c r="I1829" s="110" t="str">
        <f t="shared" si="24"/>
        <v/>
      </c>
      <c r="J1829" s="113"/>
    </row>
    <row r="1830" spans="1:10" ht="14.1" customHeight="1" x14ac:dyDescent="0.25">
      <c r="A1830" s="9"/>
      <c r="B1830" s="10"/>
      <c r="C1830" s="12"/>
      <c r="D1830" s="12"/>
      <c r="E1830" s="12"/>
      <c r="F1830" s="12"/>
      <c r="G1830" s="13"/>
      <c r="H1830" s="10"/>
      <c r="I1830" s="110" t="str">
        <f t="shared" ref="I1830:I1893" si="25">IF(G1830="","",I1829+G1830)</f>
        <v/>
      </c>
      <c r="J1830" s="113"/>
    </row>
    <row r="1831" spans="1:10" ht="14.1" customHeight="1" x14ac:dyDescent="0.25">
      <c r="A1831" s="9"/>
      <c r="B1831" s="10"/>
      <c r="C1831" s="12"/>
      <c r="D1831" s="12"/>
      <c r="E1831" s="12"/>
      <c r="F1831" s="12"/>
      <c r="G1831" s="13"/>
      <c r="H1831" s="10"/>
      <c r="I1831" s="110" t="str">
        <f t="shared" si="25"/>
        <v/>
      </c>
      <c r="J1831" s="113"/>
    </row>
    <row r="1832" spans="1:10" ht="14.1" customHeight="1" x14ac:dyDescent="0.25">
      <c r="A1832" s="9"/>
      <c r="B1832" s="10"/>
      <c r="C1832" s="12"/>
      <c r="D1832" s="12"/>
      <c r="E1832" s="12"/>
      <c r="F1832" s="12"/>
      <c r="G1832" s="13"/>
      <c r="H1832" s="10"/>
      <c r="I1832" s="110" t="str">
        <f t="shared" si="25"/>
        <v/>
      </c>
      <c r="J1832" s="113"/>
    </row>
    <row r="1833" spans="1:10" ht="14.1" customHeight="1" x14ac:dyDescent="0.25">
      <c r="A1833" s="9"/>
      <c r="B1833" s="10"/>
      <c r="C1833" s="12"/>
      <c r="D1833" s="12"/>
      <c r="E1833" s="12"/>
      <c r="F1833" s="12"/>
      <c r="G1833" s="13"/>
      <c r="H1833" s="10"/>
      <c r="I1833" s="110" t="str">
        <f t="shared" si="25"/>
        <v/>
      </c>
      <c r="J1833" s="113"/>
    </row>
    <row r="1834" spans="1:10" ht="14.1" customHeight="1" x14ac:dyDescent="0.25">
      <c r="A1834" s="9"/>
      <c r="B1834" s="10"/>
      <c r="C1834" s="12"/>
      <c r="D1834" s="12"/>
      <c r="E1834" s="12"/>
      <c r="F1834" s="12"/>
      <c r="G1834" s="13"/>
      <c r="H1834" s="10"/>
      <c r="I1834" s="110" t="str">
        <f t="shared" si="25"/>
        <v/>
      </c>
      <c r="J1834" s="113"/>
    </row>
    <row r="1835" spans="1:10" ht="14.1" customHeight="1" x14ac:dyDescent="0.25">
      <c r="A1835" s="9"/>
      <c r="B1835" s="10"/>
      <c r="C1835" s="12"/>
      <c r="D1835" s="12"/>
      <c r="E1835" s="12"/>
      <c r="F1835" s="12"/>
      <c r="G1835" s="13"/>
      <c r="H1835" s="10"/>
      <c r="I1835" s="110" t="str">
        <f t="shared" si="25"/>
        <v/>
      </c>
      <c r="J1835" s="113"/>
    </row>
    <row r="1836" spans="1:10" ht="14.1" customHeight="1" x14ac:dyDescent="0.25">
      <c r="A1836" s="9"/>
      <c r="B1836" s="10"/>
      <c r="C1836" s="12"/>
      <c r="D1836" s="12"/>
      <c r="E1836" s="12"/>
      <c r="F1836" s="12"/>
      <c r="G1836" s="13"/>
      <c r="H1836" s="10"/>
      <c r="I1836" s="110" t="str">
        <f t="shared" si="25"/>
        <v/>
      </c>
      <c r="J1836" s="113"/>
    </row>
    <row r="1837" spans="1:10" ht="14.1" customHeight="1" x14ac:dyDescent="0.25">
      <c r="A1837" s="9"/>
      <c r="B1837" s="10"/>
      <c r="C1837" s="12"/>
      <c r="D1837" s="12"/>
      <c r="E1837" s="12"/>
      <c r="F1837" s="12"/>
      <c r="G1837" s="13"/>
      <c r="H1837" s="10"/>
      <c r="I1837" s="110" t="str">
        <f t="shared" si="25"/>
        <v/>
      </c>
      <c r="J1837" s="113"/>
    </row>
    <row r="1838" spans="1:10" ht="14.1" customHeight="1" x14ac:dyDescent="0.25">
      <c r="A1838" s="9"/>
      <c r="B1838" s="10"/>
      <c r="C1838" s="12"/>
      <c r="D1838" s="12"/>
      <c r="E1838" s="12"/>
      <c r="F1838" s="12"/>
      <c r="G1838" s="13"/>
      <c r="H1838" s="10"/>
      <c r="I1838" s="110" t="str">
        <f t="shared" si="25"/>
        <v/>
      </c>
      <c r="J1838" s="113"/>
    </row>
    <row r="1839" spans="1:10" ht="14.1" customHeight="1" x14ac:dyDescent="0.25">
      <c r="A1839" s="9"/>
      <c r="B1839" s="10"/>
      <c r="C1839" s="12"/>
      <c r="D1839" s="12"/>
      <c r="E1839" s="12"/>
      <c r="F1839" s="12"/>
      <c r="G1839" s="13"/>
      <c r="H1839" s="10"/>
      <c r="I1839" s="110" t="str">
        <f t="shared" si="25"/>
        <v/>
      </c>
      <c r="J1839" s="113"/>
    </row>
    <row r="1840" spans="1:10" ht="14.1" customHeight="1" x14ac:dyDescent="0.25">
      <c r="A1840" s="9"/>
      <c r="B1840" s="10"/>
      <c r="C1840" s="12"/>
      <c r="D1840" s="12"/>
      <c r="E1840" s="12"/>
      <c r="F1840" s="12"/>
      <c r="G1840" s="13"/>
      <c r="H1840" s="10"/>
      <c r="I1840" s="110" t="str">
        <f t="shared" si="25"/>
        <v/>
      </c>
      <c r="J1840" s="113"/>
    </row>
    <row r="1841" spans="1:10" ht="14.1" customHeight="1" x14ac:dyDescent="0.25">
      <c r="A1841" s="9"/>
      <c r="B1841" s="10"/>
      <c r="C1841" s="12"/>
      <c r="D1841" s="12"/>
      <c r="E1841" s="12"/>
      <c r="F1841" s="12"/>
      <c r="G1841" s="13"/>
      <c r="H1841" s="10"/>
      <c r="I1841" s="110" t="str">
        <f t="shared" si="25"/>
        <v/>
      </c>
      <c r="J1841" s="113"/>
    </row>
    <row r="1842" spans="1:10" ht="14.1" customHeight="1" x14ac:dyDescent="0.25">
      <c r="A1842" s="9"/>
      <c r="B1842" s="10"/>
      <c r="C1842" s="12"/>
      <c r="D1842" s="12"/>
      <c r="E1842" s="12"/>
      <c r="F1842" s="12"/>
      <c r="G1842" s="13"/>
      <c r="H1842" s="10"/>
      <c r="I1842" s="110" t="str">
        <f t="shared" si="25"/>
        <v/>
      </c>
      <c r="J1842" s="113"/>
    </row>
    <row r="1843" spans="1:10" ht="14.1" customHeight="1" x14ac:dyDescent="0.25">
      <c r="A1843" s="9"/>
      <c r="B1843" s="10"/>
      <c r="C1843" s="12"/>
      <c r="D1843" s="12"/>
      <c r="E1843" s="12"/>
      <c r="F1843" s="12"/>
      <c r="G1843" s="13"/>
      <c r="H1843" s="10"/>
      <c r="I1843" s="110" t="str">
        <f t="shared" si="25"/>
        <v/>
      </c>
      <c r="J1843" s="113"/>
    </row>
    <row r="1844" spans="1:10" ht="14.1" customHeight="1" x14ac:dyDescent="0.25">
      <c r="A1844" s="9"/>
      <c r="B1844" s="10"/>
      <c r="C1844" s="12"/>
      <c r="D1844" s="12"/>
      <c r="E1844" s="12"/>
      <c r="F1844" s="12"/>
      <c r="G1844" s="13"/>
      <c r="H1844" s="10"/>
      <c r="I1844" s="110" t="str">
        <f t="shared" si="25"/>
        <v/>
      </c>
      <c r="J1844" s="113"/>
    </row>
    <row r="1845" spans="1:10" ht="14.1" customHeight="1" x14ac:dyDescent="0.25">
      <c r="A1845" s="9"/>
      <c r="B1845" s="10"/>
      <c r="C1845" s="12"/>
      <c r="D1845" s="12"/>
      <c r="E1845" s="12"/>
      <c r="F1845" s="12"/>
      <c r="G1845" s="13"/>
      <c r="H1845" s="10"/>
      <c r="I1845" s="110" t="str">
        <f t="shared" si="25"/>
        <v/>
      </c>
      <c r="J1845" s="113"/>
    </row>
    <row r="1846" spans="1:10" ht="14.1" customHeight="1" x14ac:dyDescent="0.25">
      <c r="A1846" s="9"/>
      <c r="B1846" s="10"/>
      <c r="C1846" s="12"/>
      <c r="D1846" s="12"/>
      <c r="E1846" s="12"/>
      <c r="F1846" s="12"/>
      <c r="G1846" s="13"/>
      <c r="H1846" s="10"/>
      <c r="I1846" s="110" t="str">
        <f t="shared" si="25"/>
        <v/>
      </c>
      <c r="J1846" s="113"/>
    </row>
    <row r="1847" spans="1:10" ht="14.1" customHeight="1" x14ac:dyDescent="0.25">
      <c r="A1847" s="9"/>
      <c r="B1847" s="10"/>
      <c r="C1847" s="12"/>
      <c r="D1847" s="12"/>
      <c r="E1847" s="12"/>
      <c r="F1847" s="12"/>
      <c r="G1847" s="13"/>
      <c r="H1847" s="10"/>
      <c r="I1847" s="110" t="str">
        <f t="shared" si="25"/>
        <v/>
      </c>
      <c r="J1847" s="113"/>
    </row>
    <row r="1848" spans="1:10" ht="14.1" customHeight="1" x14ac:dyDescent="0.25">
      <c r="A1848" s="9"/>
      <c r="B1848" s="10"/>
      <c r="C1848" s="12"/>
      <c r="D1848" s="12"/>
      <c r="E1848" s="12"/>
      <c r="F1848" s="12"/>
      <c r="G1848" s="13"/>
      <c r="H1848" s="10"/>
      <c r="I1848" s="110" t="str">
        <f t="shared" si="25"/>
        <v/>
      </c>
      <c r="J1848" s="113"/>
    </row>
    <row r="1849" spans="1:10" ht="14.1" customHeight="1" x14ac:dyDescent="0.25">
      <c r="A1849" s="9"/>
      <c r="B1849" s="10"/>
      <c r="C1849" s="12"/>
      <c r="D1849" s="12"/>
      <c r="E1849" s="12"/>
      <c r="F1849" s="12"/>
      <c r="G1849" s="13"/>
      <c r="H1849" s="10"/>
      <c r="I1849" s="110" t="str">
        <f t="shared" si="25"/>
        <v/>
      </c>
      <c r="J1849" s="113"/>
    </row>
    <row r="1850" spans="1:10" ht="14.1" customHeight="1" x14ac:dyDescent="0.25">
      <c r="A1850" s="9"/>
      <c r="B1850" s="10"/>
      <c r="C1850" s="12"/>
      <c r="D1850" s="12"/>
      <c r="E1850" s="12"/>
      <c r="F1850" s="12"/>
      <c r="G1850" s="13"/>
      <c r="H1850" s="10"/>
      <c r="I1850" s="110" t="str">
        <f t="shared" si="25"/>
        <v/>
      </c>
      <c r="J1850" s="113"/>
    </row>
    <row r="1851" spans="1:10" ht="14.1" customHeight="1" x14ac:dyDescent="0.25">
      <c r="A1851" s="9"/>
      <c r="B1851" s="10"/>
      <c r="C1851" s="12"/>
      <c r="D1851" s="12"/>
      <c r="E1851" s="12"/>
      <c r="F1851" s="12"/>
      <c r="G1851" s="13"/>
      <c r="H1851" s="10"/>
      <c r="I1851" s="110" t="str">
        <f t="shared" si="25"/>
        <v/>
      </c>
      <c r="J1851" s="113"/>
    </row>
    <row r="1852" spans="1:10" ht="14.1" customHeight="1" x14ac:dyDescent="0.25">
      <c r="A1852" s="9"/>
      <c r="B1852" s="10"/>
      <c r="C1852" s="12"/>
      <c r="D1852" s="12"/>
      <c r="E1852" s="12"/>
      <c r="F1852" s="12"/>
      <c r="G1852" s="13"/>
      <c r="H1852" s="10"/>
      <c r="I1852" s="110" t="str">
        <f t="shared" si="25"/>
        <v/>
      </c>
      <c r="J1852" s="113"/>
    </row>
    <row r="1853" spans="1:10" ht="14.1" customHeight="1" x14ac:dyDescent="0.25">
      <c r="A1853" s="9"/>
      <c r="B1853" s="10"/>
      <c r="C1853" s="12"/>
      <c r="D1853" s="12"/>
      <c r="E1853" s="12"/>
      <c r="F1853" s="12"/>
      <c r="G1853" s="13"/>
      <c r="H1853" s="10"/>
      <c r="I1853" s="110" t="str">
        <f t="shared" si="25"/>
        <v/>
      </c>
      <c r="J1853" s="113"/>
    </row>
    <row r="1854" spans="1:10" ht="14.1" customHeight="1" x14ac:dyDescent="0.25">
      <c r="A1854" s="9"/>
      <c r="B1854" s="10"/>
      <c r="C1854" s="12"/>
      <c r="D1854" s="12"/>
      <c r="E1854" s="12"/>
      <c r="F1854" s="12"/>
      <c r="G1854" s="13"/>
      <c r="H1854" s="10"/>
      <c r="I1854" s="110" t="str">
        <f t="shared" si="25"/>
        <v/>
      </c>
      <c r="J1854" s="113"/>
    </row>
    <row r="1855" spans="1:10" ht="14.1" customHeight="1" x14ac:dyDescent="0.25">
      <c r="A1855" s="9"/>
      <c r="B1855" s="10"/>
      <c r="C1855" s="12"/>
      <c r="D1855" s="12"/>
      <c r="E1855" s="12"/>
      <c r="F1855" s="12"/>
      <c r="G1855" s="13"/>
      <c r="H1855" s="10"/>
      <c r="I1855" s="110" t="str">
        <f t="shared" si="25"/>
        <v/>
      </c>
      <c r="J1855" s="113"/>
    </row>
    <row r="1856" spans="1:10" ht="14.1" customHeight="1" x14ac:dyDescent="0.25">
      <c r="A1856" s="9"/>
      <c r="B1856" s="10"/>
      <c r="C1856" s="12"/>
      <c r="D1856" s="12"/>
      <c r="E1856" s="12"/>
      <c r="F1856" s="12"/>
      <c r="G1856" s="13"/>
      <c r="H1856" s="10"/>
      <c r="I1856" s="110" t="str">
        <f t="shared" si="25"/>
        <v/>
      </c>
      <c r="J1856" s="113"/>
    </row>
    <row r="1857" spans="1:10" ht="14.1" customHeight="1" x14ac:dyDescent="0.25">
      <c r="A1857" s="9"/>
      <c r="B1857" s="10"/>
      <c r="C1857" s="12"/>
      <c r="D1857" s="12"/>
      <c r="E1857" s="12"/>
      <c r="F1857" s="12"/>
      <c r="G1857" s="13"/>
      <c r="H1857" s="10"/>
      <c r="I1857" s="110" t="str">
        <f t="shared" si="25"/>
        <v/>
      </c>
      <c r="J1857" s="113"/>
    </row>
    <row r="1858" spans="1:10" ht="14.1" customHeight="1" x14ac:dyDescent="0.25">
      <c r="A1858" s="9"/>
      <c r="B1858" s="10"/>
      <c r="C1858" s="12"/>
      <c r="D1858" s="12"/>
      <c r="E1858" s="12"/>
      <c r="F1858" s="12"/>
      <c r="G1858" s="13"/>
      <c r="H1858" s="10"/>
      <c r="I1858" s="110" t="str">
        <f t="shared" si="25"/>
        <v/>
      </c>
      <c r="J1858" s="113"/>
    </row>
    <row r="1859" spans="1:10" ht="14.1" customHeight="1" x14ac:dyDescent="0.25">
      <c r="A1859" s="9"/>
      <c r="B1859" s="10"/>
      <c r="C1859" s="12"/>
      <c r="D1859" s="12"/>
      <c r="E1859" s="12"/>
      <c r="F1859" s="12"/>
      <c r="G1859" s="13"/>
      <c r="H1859" s="10"/>
      <c r="I1859" s="110" t="str">
        <f t="shared" si="25"/>
        <v/>
      </c>
      <c r="J1859" s="113"/>
    </row>
    <row r="1860" spans="1:10" ht="14.1" customHeight="1" x14ac:dyDescent="0.25">
      <c r="A1860" s="9"/>
      <c r="B1860" s="10"/>
      <c r="C1860" s="12"/>
      <c r="D1860" s="12"/>
      <c r="E1860" s="12"/>
      <c r="F1860" s="12"/>
      <c r="G1860" s="13"/>
      <c r="H1860" s="10"/>
      <c r="I1860" s="110" t="str">
        <f t="shared" si="25"/>
        <v/>
      </c>
      <c r="J1860" s="113"/>
    </row>
    <row r="1861" spans="1:10" ht="14.1" customHeight="1" x14ac:dyDescent="0.25">
      <c r="A1861" s="9"/>
      <c r="B1861" s="10"/>
      <c r="C1861" s="12"/>
      <c r="D1861" s="12"/>
      <c r="E1861" s="12"/>
      <c r="F1861" s="12"/>
      <c r="G1861" s="13"/>
      <c r="H1861" s="10"/>
      <c r="I1861" s="110" t="str">
        <f t="shared" si="25"/>
        <v/>
      </c>
      <c r="J1861" s="113"/>
    </row>
    <row r="1862" spans="1:10" ht="14.1" customHeight="1" x14ac:dyDescent="0.25">
      <c r="A1862" s="9"/>
      <c r="B1862" s="10"/>
      <c r="C1862" s="12"/>
      <c r="D1862" s="12"/>
      <c r="E1862" s="12"/>
      <c r="F1862" s="12"/>
      <c r="G1862" s="13"/>
      <c r="H1862" s="10"/>
      <c r="I1862" s="110" t="str">
        <f t="shared" si="25"/>
        <v/>
      </c>
      <c r="J1862" s="113"/>
    </row>
    <row r="1863" spans="1:10" ht="14.1" customHeight="1" x14ac:dyDescent="0.25">
      <c r="A1863" s="9"/>
      <c r="B1863" s="10"/>
      <c r="C1863" s="12"/>
      <c r="D1863" s="12"/>
      <c r="E1863" s="12"/>
      <c r="F1863" s="12"/>
      <c r="G1863" s="13"/>
      <c r="H1863" s="10"/>
      <c r="I1863" s="110" t="str">
        <f t="shared" si="25"/>
        <v/>
      </c>
      <c r="J1863" s="113"/>
    </row>
    <row r="1864" spans="1:10" ht="14.1" customHeight="1" x14ac:dyDescent="0.25">
      <c r="A1864" s="9"/>
      <c r="B1864" s="10"/>
      <c r="C1864" s="12"/>
      <c r="D1864" s="12"/>
      <c r="E1864" s="12"/>
      <c r="F1864" s="12"/>
      <c r="G1864" s="13"/>
      <c r="H1864" s="10"/>
      <c r="I1864" s="110" t="str">
        <f t="shared" si="25"/>
        <v/>
      </c>
      <c r="J1864" s="113"/>
    </row>
    <row r="1865" spans="1:10" ht="14.1" customHeight="1" x14ac:dyDescent="0.25">
      <c r="A1865" s="9"/>
      <c r="B1865" s="10"/>
      <c r="C1865" s="12"/>
      <c r="D1865" s="12"/>
      <c r="E1865" s="12"/>
      <c r="F1865" s="12"/>
      <c r="G1865" s="13"/>
      <c r="H1865" s="10"/>
      <c r="I1865" s="110" t="str">
        <f t="shared" si="25"/>
        <v/>
      </c>
      <c r="J1865" s="113"/>
    </row>
    <row r="1866" spans="1:10" ht="14.1" customHeight="1" x14ac:dyDescent="0.25">
      <c r="A1866" s="9"/>
      <c r="B1866" s="10"/>
      <c r="C1866" s="12"/>
      <c r="D1866" s="12"/>
      <c r="E1866" s="12"/>
      <c r="F1866" s="12"/>
      <c r="G1866" s="13"/>
      <c r="H1866" s="10"/>
      <c r="I1866" s="110" t="str">
        <f t="shared" si="25"/>
        <v/>
      </c>
      <c r="J1866" s="113"/>
    </row>
    <row r="1867" spans="1:10" ht="14.1" customHeight="1" x14ac:dyDescent="0.25">
      <c r="A1867" s="9"/>
      <c r="B1867" s="10"/>
      <c r="C1867" s="12"/>
      <c r="D1867" s="12"/>
      <c r="E1867" s="12"/>
      <c r="F1867" s="12"/>
      <c r="G1867" s="13"/>
      <c r="H1867" s="10"/>
      <c r="I1867" s="110" t="str">
        <f t="shared" si="25"/>
        <v/>
      </c>
      <c r="J1867" s="113"/>
    </row>
    <row r="1868" spans="1:10" ht="14.1" customHeight="1" x14ac:dyDescent="0.25">
      <c r="A1868" s="9"/>
      <c r="B1868" s="10"/>
      <c r="C1868" s="12"/>
      <c r="D1868" s="12"/>
      <c r="E1868" s="12"/>
      <c r="F1868" s="12"/>
      <c r="G1868" s="13"/>
      <c r="H1868" s="10"/>
      <c r="I1868" s="110" t="str">
        <f t="shared" si="25"/>
        <v/>
      </c>
      <c r="J1868" s="113"/>
    </row>
    <row r="1869" spans="1:10" ht="14.1" customHeight="1" x14ac:dyDescent="0.25">
      <c r="A1869" s="9"/>
      <c r="B1869" s="10"/>
      <c r="C1869" s="12"/>
      <c r="D1869" s="12"/>
      <c r="E1869" s="12"/>
      <c r="F1869" s="12"/>
      <c r="G1869" s="13"/>
      <c r="H1869" s="10"/>
      <c r="I1869" s="110" t="str">
        <f t="shared" si="25"/>
        <v/>
      </c>
      <c r="J1869" s="113"/>
    </row>
    <row r="1870" spans="1:10" ht="14.1" customHeight="1" x14ac:dyDescent="0.25">
      <c r="A1870" s="9"/>
      <c r="B1870" s="10"/>
      <c r="C1870" s="12"/>
      <c r="D1870" s="12"/>
      <c r="E1870" s="12"/>
      <c r="F1870" s="12"/>
      <c r="G1870" s="13"/>
      <c r="H1870" s="10"/>
      <c r="I1870" s="110" t="str">
        <f t="shared" si="25"/>
        <v/>
      </c>
      <c r="J1870" s="113"/>
    </row>
    <row r="1871" spans="1:10" ht="14.1" customHeight="1" x14ac:dyDescent="0.25">
      <c r="A1871" s="9"/>
      <c r="B1871" s="10"/>
      <c r="C1871" s="12"/>
      <c r="D1871" s="12"/>
      <c r="E1871" s="12"/>
      <c r="F1871" s="12"/>
      <c r="G1871" s="13"/>
      <c r="H1871" s="10"/>
      <c r="I1871" s="110" t="str">
        <f t="shared" si="25"/>
        <v/>
      </c>
      <c r="J1871" s="113"/>
    </row>
    <row r="1872" spans="1:10" ht="14.1" customHeight="1" x14ac:dyDescent="0.25">
      <c r="A1872" s="9"/>
      <c r="B1872" s="10"/>
      <c r="C1872" s="12"/>
      <c r="D1872" s="12"/>
      <c r="E1872" s="12"/>
      <c r="F1872" s="12"/>
      <c r="G1872" s="13"/>
      <c r="H1872" s="10"/>
      <c r="I1872" s="110" t="str">
        <f t="shared" si="25"/>
        <v/>
      </c>
      <c r="J1872" s="113"/>
    </row>
    <row r="1873" spans="1:10" ht="14.1" customHeight="1" x14ac:dyDescent="0.25">
      <c r="A1873" s="9"/>
      <c r="B1873" s="10"/>
      <c r="C1873" s="12"/>
      <c r="D1873" s="12"/>
      <c r="E1873" s="12"/>
      <c r="F1873" s="12"/>
      <c r="G1873" s="13"/>
      <c r="H1873" s="10"/>
      <c r="I1873" s="110" t="str">
        <f t="shared" si="25"/>
        <v/>
      </c>
      <c r="J1873" s="113"/>
    </row>
    <row r="1874" spans="1:10" ht="14.1" customHeight="1" x14ac:dyDescent="0.25">
      <c r="A1874" s="9"/>
      <c r="B1874" s="10"/>
      <c r="C1874" s="12"/>
      <c r="D1874" s="12"/>
      <c r="E1874" s="12"/>
      <c r="F1874" s="12"/>
      <c r="G1874" s="13"/>
      <c r="H1874" s="10"/>
      <c r="I1874" s="110" t="str">
        <f t="shared" si="25"/>
        <v/>
      </c>
      <c r="J1874" s="113"/>
    </row>
    <row r="1875" spans="1:10" ht="14.1" customHeight="1" x14ac:dyDescent="0.25">
      <c r="A1875" s="9"/>
      <c r="B1875" s="10"/>
      <c r="C1875" s="12"/>
      <c r="D1875" s="12"/>
      <c r="E1875" s="12"/>
      <c r="F1875" s="12"/>
      <c r="G1875" s="13"/>
      <c r="H1875" s="10"/>
      <c r="I1875" s="110" t="str">
        <f t="shared" si="25"/>
        <v/>
      </c>
      <c r="J1875" s="113"/>
    </row>
    <row r="1876" spans="1:10" ht="14.1" customHeight="1" x14ac:dyDescent="0.25">
      <c r="A1876" s="9"/>
      <c r="B1876" s="10"/>
      <c r="C1876" s="12"/>
      <c r="D1876" s="12"/>
      <c r="E1876" s="12"/>
      <c r="F1876" s="12"/>
      <c r="G1876" s="13"/>
      <c r="H1876" s="10"/>
      <c r="I1876" s="110" t="str">
        <f t="shared" si="25"/>
        <v/>
      </c>
      <c r="J1876" s="113"/>
    </row>
    <row r="1877" spans="1:10" ht="14.1" customHeight="1" x14ac:dyDescent="0.25">
      <c r="A1877" s="9"/>
      <c r="B1877" s="10"/>
      <c r="C1877" s="12"/>
      <c r="D1877" s="12"/>
      <c r="E1877" s="12"/>
      <c r="F1877" s="12"/>
      <c r="G1877" s="13"/>
      <c r="H1877" s="10"/>
      <c r="I1877" s="110" t="str">
        <f t="shared" si="25"/>
        <v/>
      </c>
      <c r="J1877" s="113"/>
    </row>
    <row r="1878" spans="1:10" ht="14.1" customHeight="1" x14ac:dyDescent="0.25">
      <c r="A1878" s="9"/>
      <c r="B1878" s="10"/>
      <c r="C1878" s="12"/>
      <c r="D1878" s="12"/>
      <c r="E1878" s="12"/>
      <c r="F1878" s="12"/>
      <c r="G1878" s="13"/>
      <c r="H1878" s="10"/>
      <c r="I1878" s="110" t="str">
        <f t="shared" si="25"/>
        <v/>
      </c>
      <c r="J1878" s="113"/>
    </row>
    <row r="1879" spans="1:10" ht="14.1" customHeight="1" x14ac:dyDescent="0.25">
      <c r="A1879" s="9"/>
      <c r="B1879" s="10"/>
      <c r="C1879" s="12"/>
      <c r="D1879" s="12"/>
      <c r="E1879" s="12"/>
      <c r="F1879" s="12"/>
      <c r="G1879" s="13"/>
      <c r="H1879" s="10"/>
      <c r="I1879" s="110" t="str">
        <f t="shared" si="25"/>
        <v/>
      </c>
      <c r="J1879" s="113"/>
    </row>
    <row r="1880" spans="1:10" ht="14.1" customHeight="1" x14ac:dyDescent="0.25">
      <c r="A1880" s="9"/>
      <c r="B1880" s="10"/>
      <c r="C1880" s="12"/>
      <c r="D1880" s="12"/>
      <c r="E1880" s="12"/>
      <c r="F1880" s="12"/>
      <c r="G1880" s="13"/>
      <c r="H1880" s="10"/>
      <c r="I1880" s="110" t="str">
        <f t="shared" si="25"/>
        <v/>
      </c>
      <c r="J1880" s="113"/>
    </row>
    <row r="1881" spans="1:10" ht="14.1" customHeight="1" x14ac:dyDescent="0.25">
      <c r="A1881" s="9"/>
      <c r="B1881" s="10"/>
      <c r="C1881" s="12"/>
      <c r="D1881" s="12"/>
      <c r="E1881" s="12"/>
      <c r="F1881" s="12"/>
      <c r="G1881" s="13"/>
      <c r="H1881" s="10"/>
      <c r="I1881" s="110" t="str">
        <f t="shared" si="25"/>
        <v/>
      </c>
      <c r="J1881" s="113"/>
    </row>
    <row r="1882" spans="1:10" ht="14.1" customHeight="1" x14ac:dyDescent="0.25">
      <c r="A1882" s="9"/>
      <c r="B1882" s="10"/>
      <c r="C1882" s="12"/>
      <c r="D1882" s="12"/>
      <c r="E1882" s="12"/>
      <c r="F1882" s="12"/>
      <c r="G1882" s="13"/>
      <c r="H1882" s="10"/>
      <c r="I1882" s="110" t="str">
        <f t="shared" si="25"/>
        <v/>
      </c>
      <c r="J1882" s="113"/>
    </row>
    <row r="1883" spans="1:10" ht="14.1" customHeight="1" x14ac:dyDescent="0.25">
      <c r="A1883" s="9"/>
      <c r="B1883" s="10"/>
      <c r="C1883" s="12"/>
      <c r="D1883" s="12"/>
      <c r="E1883" s="12"/>
      <c r="F1883" s="12"/>
      <c r="G1883" s="13"/>
      <c r="H1883" s="10"/>
      <c r="I1883" s="110" t="str">
        <f t="shared" si="25"/>
        <v/>
      </c>
      <c r="J1883" s="113"/>
    </row>
    <row r="1884" spans="1:10" ht="14.1" customHeight="1" x14ac:dyDescent="0.25">
      <c r="A1884" s="9"/>
      <c r="B1884" s="10"/>
      <c r="C1884" s="12"/>
      <c r="D1884" s="12"/>
      <c r="E1884" s="12"/>
      <c r="F1884" s="12"/>
      <c r="G1884" s="13"/>
      <c r="H1884" s="10"/>
      <c r="I1884" s="110" t="str">
        <f t="shared" si="25"/>
        <v/>
      </c>
      <c r="J1884" s="113"/>
    </row>
    <row r="1885" spans="1:10" ht="14.1" customHeight="1" x14ac:dyDescent="0.25">
      <c r="A1885" s="9"/>
      <c r="B1885" s="10"/>
      <c r="C1885" s="12"/>
      <c r="D1885" s="12"/>
      <c r="E1885" s="12"/>
      <c r="F1885" s="12"/>
      <c r="G1885" s="13"/>
      <c r="H1885" s="10"/>
      <c r="I1885" s="110" t="str">
        <f t="shared" si="25"/>
        <v/>
      </c>
      <c r="J1885" s="113"/>
    </row>
    <row r="1886" spans="1:10" ht="14.1" customHeight="1" x14ac:dyDescent="0.25">
      <c r="A1886" s="9"/>
      <c r="B1886" s="10"/>
      <c r="C1886" s="12"/>
      <c r="D1886" s="12"/>
      <c r="E1886" s="12"/>
      <c r="F1886" s="12"/>
      <c r="G1886" s="13"/>
      <c r="H1886" s="10"/>
      <c r="I1886" s="110" t="str">
        <f t="shared" si="25"/>
        <v/>
      </c>
      <c r="J1886" s="113"/>
    </row>
    <row r="1887" spans="1:10" ht="14.1" customHeight="1" x14ac:dyDescent="0.25">
      <c r="A1887" s="9"/>
      <c r="B1887" s="10"/>
      <c r="C1887" s="12"/>
      <c r="D1887" s="12"/>
      <c r="E1887" s="12"/>
      <c r="F1887" s="12"/>
      <c r="G1887" s="13"/>
      <c r="H1887" s="10"/>
      <c r="I1887" s="110" t="str">
        <f t="shared" si="25"/>
        <v/>
      </c>
      <c r="J1887" s="113"/>
    </row>
    <row r="1888" spans="1:10" ht="14.1" customHeight="1" x14ac:dyDescent="0.25">
      <c r="A1888" s="9"/>
      <c r="B1888" s="10"/>
      <c r="C1888" s="12"/>
      <c r="D1888" s="12"/>
      <c r="E1888" s="12"/>
      <c r="F1888" s="12"/>
      <c r="G1888" s="13"/>
      <c r="H1888" s="10"/>
      <c r="I1888" s="110" t="str">
        <f t="shared" si="25"/>
        <v/>
      </c>
      <c r="J1888" s="113"/>
    </row>
    <row r="1889" spans="1:10" ht="14.1" customHeight="1" x14ac:dyDescent="0.25">
      <c r="A1889" s="9"/>
      <c r="B1889" s="10"/>
      <c r="C1889" s="12"/>
      <c r="D1889" s="12"/>
      <c r="E1889" s="12"/>
      <c r="F1889" s="12"/>
      <c r="G1889" s="13"/>
      <c r="H1889" s="10"/>
      <c r="I1889" s="110" t="str">
        <f t="shared" si="25"/>
        <v/>
      </c>
      <c r="J1889" s="113"/>
    </row>
    <row r="1890" spans="1:10" ht="14.1" customHeight="1" x14ac:dyDescent="0.25">
      <c r="A1890" s="9"/>
      <c r="B1890" s="10"/>
      <c r="C1890" s="12"/>
      <c r="D1890" s="12"/>
      <c r="E1890" s="12"/>
      <c r="F1890" s="12"/>
      <c r="G1890" s="13"/>
      <c r="H1890" s="10"/>
      <c r="I1890" s="110" t="str">
        <f t="shared" si="25"/>
        <v/>
      </c>
      <c r="J1890" s="113"/>
    </row>
    <row r="1891" spans="1:10" ht="14.1" customHeight="1" x14ac:dyDescent="0.25">
      <c r="A1891" s="9"/>
      <c r="B1891" s="10"/>
      <c r="C1891" s="12"/>
      <c r="D1891" s="12"/>
      <c r="E1891" s="12"/>
      <c r="F1891" s="12"/>
      <c r="G1891" s="13"/>
      <c r="H1891" s="10"/>
      <c r="I1891" s="110" t="str">
        <f t="shared" si="25"/>
        <v/>
      </c>
      <c r="J1891" s="113"/>
    </row>
    <row r="1892" spans="1:10" ht="14.1" customHeight="1" x14ac:dyDescent="0.25">
      <c r="A1892" s="9"/>
      <c r="B1892" s="10"/>
      <c r="C1892" s="12"/>
      <c r="D1892" s="12"/>
      <c r="E1892" s="12"/>
      <c r="F1892" s="12"/>
      <c r="G1892" s="13"/>
      <c r="H1892" s="10"/>
      <c r="I1892" s="110" t="str">
        <f t="shared" si="25"/>
        <v/>
      </c>
      <c r="J1892" s="113"/>
    </row>
    <row r="1893" spans="1:10" ht="14.1" customHeight="1" x14ac:dyDescent="0.25">
      <c r="A1893" s="9"/>
      <c r="B1893" s="10"/>
      <c r="C1893" s="12"/>
      <c r="D1893" s="12"/>
      <c r="E1893" s="12"/>
      <c r="F1893" s="12"/>
      <c r="G1893" s="13"/>
      <c r="H1893" s="10"/>
      <c r="I1893" s="110" t="str">
        <f t="shared" si="25"/>
        <v/>
      </c>
      <c r="J1893" s="113"/>
    </row>
    <row r="1894" spans="1:10" ht="14.1" customHeight="1" x14ac:dyDescent="0.25">
      <c r="A1894" s="9"/>
      <c r="B1894" s="10"/>
      <c r="C1894" s="12"/>
      <c r="D1894" s="12"/>
      <c r="E1894" s="12"/>
      <c r="F1894" s="12"/>
      <c r="G1894" s="13"/>
      <c r="H1894" s="10"/>
      <c r="I1894" s="110" t="str">
        <f t="shared" ref="I1894:I1957" si="26">IF(G1894="","",I1893+G1894)</f>
        <v/>
      </c>
      <c r="J1894" s="113"/>
    </row>
    <row r="1895" spans="1:10" ht="14.1" customHeight="1" x14ac:dyDescent="0.25">
      <c r="A1895" s="9"/>
      <c r="B1895" s="10"/>
      <c r="C1895" s="12"/>
      <c r="D1895" s="12"/>
      <c r="E1895" s="12"/>
      <c r="F1895" s="12"/>
      <c r="G1895" s="13"/>
      <c r="H1895" s="10"/>
      <c r="I1895" s="110" t="str">
        <f t="shared" si="26"/>
        <v/>
      </c>
      <c r="J1895" s="113"/>
    </row>
    <row r="1896" spans="1:10" ht="14.1" customHeight="1" x14ac:dyDescent="0.25">
      <c r="A1896" s="9"/>
      <c r="B1896" s="10"/>
      <c r="C1896" s="12"/>
      <c r="D1896" s="12"/>
      <c r="E1896" s="12"/>
      <c r="F1896" s="12"/>
      <c r="G1896" s="13"/>
      <c r="H1896" s="10"/>
      <c r="I1896" s="110" t="str">
        <f t="shared" si="26"/>
        <v/>
      </c>
      <c r="J1896" s="113"/>
    </row>
    <row r="1897" spans="1:10" ht="14.1" customHeight="1" x14ac:dyDescent="0.25">
      <c r="A1897" s="9"/>
      <c r="B1897" s="10"/>
      <c r="C1897" s="12"/>
      <c r="D1897" s="12"/>
      <c r="E1897" s="12"/>
      <c r="F1897" s="12"/>
      <c r="G1897" s="13"/>
      <c r="H1897" s="10"/>
      <c r="I1897" s="110" t="str">
        <f t="shared" si="26"/>
        <v/>
      </c>
      <c r="J1897" s="113"/>
    </row>
    <row r="1898" spans="1:10" ht="14.1" customHeight="1" x14ac:dyDescent="0.25">
      <c r="A1898" s="9"/>
      <c r="B1898" s="10"/>
      <c r="C1898" s="12"/>
      <c r="D1898" s="12"/>
      <c r="E1898" s="12"/>
      <c r="F1898" s="12"/>
      <c r="G1898" s="13"/>
      <c r="H1898" s="10"/>
      <c r="I1898" s="110" t="str">
        <f t="shared" si="26"/>
        <v/>
      </c>
      <c r="J1898" s="113"/>
    </row>
    <row r="1899" spans="1:10" ht="14.1" customHeight="1" x14ac:dyDescent="0.25">
      <c r="A1899" s="9"/>
      <c r="B1899" s="10"/>
      <c r="C1899" s="12"/>
      <c r="D1899" s="12"/>
      <c r="E1899" s="12"/>
      <c r="F1899" s="12"/>
      <c r="G1899" s="13"/>
      <c r="H1899" s="10"/>
      <c r="I1899" s="110" t="str">
        <f t="shared" si="26"/>
        <v/>
      </c>
      <c r="J1899" s="113"/>
    </row>
    <row r="1900" spans="1:10" ht="14.1" customHeight="1" x14ac:dyDescent="0.25">
      <c r="A1900" s="9"/>
      <c r="B1900" s="10"/>
      <c r="C1900" s="12"/>
      <c r="D1900" s="12"/>
      <c r="E1900" s="12"/>
      <c r="F1900" s="12"/>
      <c r="G1900" s="13"/>
      <c r="H1900" s="10"/>
      <c r="I1900" s="110" t="str">
        <f t="shared" si="26"/>
        <v/>
      </c>
      <c r="J1900" s="113"/>
    </row>
    <row r="1901" spans="1:10" ht="14.1" customHeight="1" x14ac:dyDescent="0.25">
      <c r="A1901" s="9"/>
      <c r="B1901" s="10"/>
      <c r="C1901" s="12"/>
      <c r="D1901" s="12"/>
      <c r="E1901" s="12"/>
      <c r="F1901" s="12"/>
      <c r="G1901" s="13"/>
      <c r="H1901" s="10"/>
      <c r="I1901" s="110" t="str">
        <f t="shared" si="26"/>
        <v/>
      </c>
      <c r="J1901" s="113"/>
    </row>
    <row r="1902" spans="1:10" ht="14.1" customHeight="1" x14ac:dyDescent="0.25">
      <c r="A1902" s="9"/>
      <c r="B1902" s="10"/>
      <c r="C1902" s="12"/>
      <c r="D1902" s="12"/>
      <c r="E1902" s="12"/>
      <c r="F1902" s="12"/>
      <c r="G1902" s="13"/>
      <c r="H1902" s="10"/>
      <c r="I1902" s="110" t="str">
        <f t="shared" si="26"/>
        <v/>
      </c>
      <c r="J1902" s="113"/>
    </row>
    <row r="1903" spans="1:10" ht="14.1" customHeight="1" x14ac:dyDescent="0.25">
      <c r="A1903" s="9"/>
      <c r="B1903" s="10"/>
      <c r="C1903" s="12"/>
      <c r="D1903" s="12"/>
      <c r="E1903" s="12"/>
      <c r="F1903" s="12"/>
      <c r="G1903" s="13"/>
      <c r="H1903" s="10"/>
      <c r="I1903" s="110" t="str">
        <f t="shared" si="26"/>
        <v/>
      </c>
      <c r="J1903" s="113"/>
    </row>
    <row r="1904" spans="1:10" ht="14.1" customHeight="1" x14ac:dyDescent="0.25">
      <c r="A1904" s="9"/>
      <c r="B1904" s="10"/>
      <c r="C1904" s="12"/>
      <c r="D1904" s="12"/>
      <c r="E1904" s="12"/>
      <c r="F1904" s="12"/>
      <c r="G1904" s="13"/>
      <c r="H1904" s="10"/>
      <c r="I1904" s="110" t="str">
        <f t="shared" si="26"/>
        <v/>
      </c>
      <c r="J1904" s="113"/>
    </row>
    <row r="1905" spans="1:10" ht="14.1" customHeight="1" x14ac:dyDescent="0.25">
      <c r="A1905" s="9"/>
      <c r="B1905" s="10"/>
      <c r="C1905" s="12"/>
      <c r="D1905" s="12"/>
      <c r="E1905" s="12"/>
      <c r="F1905" s="12"/>
      <c r="G1905" s="13"/>
      <c r="H1905" s="10"/>
      <c r="I1905" s="110" t="str">
        <f t="shared" si="26"/>
        <v/>
      </c>
      <c r="J1905" s="113"/>
    </row>
    <row r="1906" spans="1:10" ht="14.1" customHeight="1" x14ac:dyDescent="0.25">
      <c r="A1906" s="9"/>
      <c r="B1906" s="10"/>
      <c r="C1906" s="12"/>
      <c r="D1906" s="12"/>
      <c r="E1906" s="12"/>
      <c r="F1906" s="12"/>
      <c r="G1906" s="13"/>
      <c r="H1906" s="10"/>
      <c r="I1906" s="110" t="str">
        <f t="shared" si="26"/>
        <v/>
      </c>
      <c r="J1906" s="113"/>
    </row>
    <row r="1907" spans="1:10" ht="14.1" customHeight="1" x14ac:dyDescent="0.25">
      <c r="A1907" s="9"/>
      <c r="B1907" s="10"/>
      <c r="C1907" s="12"/>
      <c r="D1907" s="12"/>
      <c r="E1907" s="12"/>
      <c r="F1907" s="12"/>
      <c r="G1907" s="13"/>
      <c r="H1907" s="10"/>
      <c r="I1907" s="110" t="str">
        <f t="shared" si="26"/>
        <v/>
      </c>
      <c r="J1907" s="113"/>
    </row>
    <row r="1908" spans="1:10" ht="14.1" customHeight="1" x14ac:dyDescent="0.25">
      <c r="A1908" s="9"/>
      <c r="B1908" s="10"/>
      <c r="C1908" s="12"/>
      <c r="D1908" s="12"/>
      <c r="E1908" s="12"/>
      <c r="F1908" s="12"/>
      <c r="G1908" s="13"/>
      <c r="H1908" s="10"/>
      <c r="I1908" s="110" t="str">
        <f t="shared" si="26"/>
        <v/>
      </c>
      <c r="J1908" s="113"/>
    </row>
    <row r="1909" spans="1:10" ht="14.1" customHeight="1" x14ac:dyDescent="0.25">
      <c r="A1909" s="9"/>
      <c r="B1909" s="10"/>
      <c r="C1909" s="12"/>
      <c r="D1909" s="12"/>
      <c r="E1909" s="12"/>
      <c r="F1909" s="12"/>
      <c r="G1909" s="13"/>
      <c r="H1909" s="10"/>
      <c r="I1909" s="110" t="str">
        <f t="shared" si="26"/>
        <v/>
      </c>
      <c r="J1909" s="113"/>
    </row>
    <row r="1910" spans="1:10" ht="14.1" customHeight="1" x14ac:dyDescent="0.25">
      <c r="A1910" s="9"/>
      <c r="B1910" s="10"/>
      <c r="C1910" s="12"/>
      <c r="D1910" s="12"/>
      <c r="E1910" s="12"/>
      <c r="F1910" s="12"/>
      <c r="G1910" s="13"/>
      <c r="H1910" s="10"/>
      <c r="I1910" s="110" t="str">
        <f t="shared" si="26"/>
        <v/>
      </c>
      <c r="J1910" s="113"/>
    </row>
    <row r="1911" spans="1:10" ht="14.1" customHeight="1" x14ac:dyDescent="0.25">
      <c r="A1911" s="9"/>
      <c r="B1911" s="10"/>
      <c r="C1911" s="12"/>
      <c r="D1911" s="12"/>
      <c r="E1911" s="12"/>
      <c r="F1911" s="12"/>
      <c r="G1911" s="13"/>
      <c r="H1911" s="10"/>
      <c r="I1911" s="110" t="str">
        <f t="shared" si="26"/>
        <v/>
      </c>
      <c r="J1911" s="113"/>
    </row>
    <row r="1912" spans="1:10" ht="14.1" customHeight="1" x14ac:dyDescent="0.25">
      <c r="A1912" s="9"/>
      <c r="B1912" s="10"/>
      <c r="C1912" s="12"/>
      <c r="D1912" s="12"/>
      <c r="E1912" s="12"/>
      <c r="F1912" s="12"/>
      <c r="G1912" s="13"/>
      <c r="H1912" s="10"/>
      <c r="I1912" s="110" t="str">
        <f t="shared" si="26"/>
        <v/>
      </c>
      <c r="J1912" s="113"/>
    </row>
    <row r="1913" spans="1:10" ht="14.1" customHeight="1" x14ac:dyDescent="0.25">
      <c r="A1913" s="9"/>
      <c r="B1913" s="10"/>
      <c r="C1913" s="12"/>
      <c r="D1913" s="12"/>
      <c r="E1913" s="12"/>
      <c r="F1913" s="12"/>
      <c r="G1913" s="13"/>
      <c r="H1913" s="10"/>
      <c r="I1913" s="110" t="str">
        <f t="shared" si="26"/>
        <v/>
      </c>
      <c r="J1913" s="113"/>
    </row>
    <row r="1914" spans="1:10" ht="14.1" customHeight="1" x14ac:dyDescent="0.25">
      <c r="A1914" s="9"/>
      <c r="B1914" s="10"/>
      <c r="C1914" s="12"/>
      <c r="D1914" s="12"/>
      <c r="E1914" s="12"/>
      <c r="F1914" s="12"/>
      <c r="G1914" s="13"/>
      <c r="H1914" s="10"/>
      <c r="I1914" s="110" t="str">
        <f t="shared" si="26"/>
        <v/>
      </c>
      <c r="J1914" s="113"/>
    </row>
    <row r="1915" spans="1:10" ht="14.1" customHeight="1" x14ac:dyDescent="0.25">
      <c r="A1915" s="9"/>
      <c r="B1915" s="10"/>
      <c r="C1915" s="12"/>
      <c r="D1915" s="12"/>
      <c r="E1915" s="12"/>
      <c r="F1915" s="12"/>
      <c r="G1915" s="13"/>
      <c r="H1915" s="10"/>
      <c r="I1915" s="110" t="str">
        <f t="shared" si="26"/>
        <v/>
      </c>
      <c r="J1915" s="113"/>
    </row>
    <row r="1916" spans="1:10" ht="14.1" customHeight="1" x14ac:dyDescent="0.25">
      <c r="A1916" s="9"/>
      <c r="B1916" s="10"/>
      <c r="C1916" s="12"/>
      <c r="D1916" s="12"/>
      <c r="E1916" s="12"/>
      <c r="F1916" s="12"/>
      <c r="G1916" s="13"/>
      <c r="H1916" s="10"/>
      <c r="I1916" s="110" t="str">
        <f t="shared" si="26"/>
        <v/>
      </c>
      <c r="J1916" s="113"/>
    </row>
    <row r="1917" spans="1:10" ht="14.1" customHeight="1" x14ac:dyDescent="0.25">
      <c r="A1917" s="9"/>
      <c r="B1917" s="10"/>
      <c r="C1917" s="12"/>
      <c r="D1917" s="12"/>
      <c r="E1917" s="12"/>
      <c r="F1917" s="12"/>
      <c r="G1917" s="13"/>
      <c r="H1917" s="10"/>
      <c r="I1917" s="110" t="str">
        <f t="shared" si="26"/>
        <v/>
      </c>
      <c r="J1917" s="113"/>
    </row>
    <row r="1918" spans="1:10" ht="14.1" customHeight="1" x14ac:dyDescent="0.25">
      <c r="A1918" s="9"/>
      <c r="B1918" s="10"/>
      <c r="C1918" s="12"/>
      <c r="D1918" s="12"/>
      <c r="E1918" s="12"/>
      <c r="F1918" s="12"/>
      <c r="G1918" s="13"/>
      <c r="H1918" s="10"/>
      <c r="I1918" s="110" t="str">
        <f t="shared" si="26"/>
        <v/>
      </c>
      <c r="J1918" s="113"/>
    </row>
    <row r="1919" spans="1:10" ht="14.1" customHeight="1" x14ac:dyDescent="0.25">
      <c r="A1919" s="9"/>
      <c r="B1919" s="10"/>
      <c r="C1919" s="12"/>
      <c r="D1919" s="12"/>
      <c r="E1919" s="12"/>
      <c r="F1919" s="12"/>
      <c r="G1919" s="13"/>
      <c r="H1919" s="10"/>
      <c r="I1919" s="110" t="str">
        <f t="shared" si="26"/>
        <v/>
      </c>
      <c r="J1919" s="113"/>
    </row>
    <row r="1920" spans="1:10" ht="14.1" customHeight="1" x14ac:dyDescent="0.25">
      <c r="A1920" s="9"/>
      <c r="B1920" s="10"/>
      <c r="C1920" s="12"/>
      <c r="D1920" s="12"/>
      <c r="E1920" s="12"/>
      <c r="F1920" s="12"/>
      <c r="G1920" s="13"/>
      <c r="H1920" s="10"/>
      <c r="I1920" s="110" t="str">
        <f t="shared" si="26"/>
        <v/>
      </c>
      <c r="J1920" s="113"/>
    </row>
    <row r="1921" spans="1:10" ht="14.1" customHeight="1" x14ac:dyDescent="0.25">
      <c r="A1921" s="9"/>
      <c r="B1921" s="10"/>
      <c r="C1921" s="12"/>
      <c r="D1921" s="12"/>
      <c r="E1921" s="12"/>
      <c r="F1921" s="12"/>
      <c r="G1921" s="13"/>
      <c r="H1921" s="10"/>
      <c r="I1921" s="110" t="str">
        <f t="shared" si="26"/>
        <v/>
      </c>
      <c r="J1921" s="113"/>
    </row>
    <row r="1922" spans="1:10" ht="14.1" customHeight="1" x14ac:dyDescent="0.25">
      <c r="A1922" s="9"/>
      <c r="B1922" s="10"/>
      <c r="C1922" s="12"/>
      <c r="D1922" s="12"/>
      <c r="E1922" s="12"/>
      <c r="F1922" s="12"/>
      <c r="G1922" s="13"/>
      <c r="H1922" s="10"/>
      <c r="I1922" s="110" t="str">
        <f t="shared" si="26"/>
        <v/>
      </c>
      <c r="J1922" s="113"/>
    </row>
    <row r="1923" spans="1:10" ht="14.1" customHeight="1" x14ac:dyDescent="0.25">
      <c r="A1923" s="9"/>
      <c r="B1923" s="10"/>
      <c r="C1923" s="12"/>
      <c r="D1923" s="12"/>
      <c r="E1923" s="12"/>
      <c r="F1923" s="12"/>
      <c r="G1923" s="13"/>
      <c r="H1923" s="10"/>
      <c r="I1923" s="110" t="str">
        <f t="shared" si="26"/>
        <v/>
      </c>
      <c r="J1923" s="113"/>
    </row>
    <row r="1924" spans="1:10" ht="14.1" customHeight="1" x14ac:dyDescent="0.25">
      <c r="A1924" s="9"/>
      <c r="B1924" s="10"/>
      <c r="C1924" s="12"/>
      <c r="D1924" s="12"/>
      <c r="E1924" s="12"/>
      <c r="F1924" s="12"/>
      <c r="G1924" s="13"/>
      <c r="H1924" s="10"/>
      <c r="I1924" s="110" t="str">
        <f t="shared" si="26"/>
        <v/>
      </c>
      <c r="J1924" s="113"/>
    </row>
    <row r="1925" spans="1:10" ht="14.1" customHeight="1" x14ac:dyDescent="0.25">
      <c r="A1925" s="9"/>
      <c r="B1925" s="10"/>
      <c r="C1925" s="12"/>
      <c r="D1925" s="12"/>
      <c r="E1925" s="12"/>
      <c r="F1925" s="12"/>
      <c r="G1925" s="13"/>
      <c r="H1925" s="10"/>
      <c r="I1925" s="110" t="str">
        <f t="shared" si="26"/>
        <v/>
      </c>
      <c r="J1925" s="113"/>
    </row>
    <row r="1926" spans="1:10" ht="14.1" customHeight="1" x14ac:dyDescent="0.25">
      <c r="A1926" s="9"/>
      <c r="B1926" s="10"/>
      <c r="C1926" s="12"/>
      <c r="D1926" s="12"/>
      <c r="E1926" s="12"/>
      <c r="F1926" s="12"/>
      <c r="G1926" s="13"/>
      <c r="H1926" s="10"/>
      <c r="I1926" s="110" t="str">
        <f t="shared" si="26"/>
        <v/>
      </c>
      <c r="J1926" s="113"/>
    </row>
    <row r="1927" spans="1:10" ht="14.1" customHeight="1" x14ac:dyDescent="0.25">
      <c r="A1927" s="9"/>
      <c r="B1927" s="10"/>
      <c r="C1927" s="12"/>
      <c r="D1927" s="12"/>
      <c r="E1927" s="12"/>
      <c r="F1927" s="12"/>
      <c r="G1927" s="13"/>
      <c r="H1927" s="10"/>
      <c r="I1927" s="110" t="str">
        <f t="shared" si="26"/>
        <v/>
      </c>
      <c r="J1927" s="113"/>
    </row>
    <row r="1928" spans="1:10" ht="14.1" customHeight="1" x14ac:dyDescent="0.25">
      <c r="A1928" s="9"/>
      <c r="B1928" s="10"/>
      <c r="C1928" s="12"/>
      <c r="D1928" s="12"/>
      <c r="E1928" s="12"/>
      <c r="F1928" s="12"/>
      <c r="G1928" s="13"/>
      <c r="H1928" s="10"/>
      <c r="I1928" s="110" t="str">
        <f t="shared" si="26"/>
        <v/>
      </c>
      <c r="J1928" s="113"/>
    </row>
    <row r="1929" spans="1:10" ht="14.1" customHeight="1" x14ac:dyDescent="0.25">
      <c r="A1929" s="9"/>
      <c r="B1929" s="10"/>
      <c r="C1929" s="12"/>
      <c r="D1929" s="12"/>
      <c r="E1929" s="12"/>
      <c r="F1929" s="12"/>
      <c r="G1929" s="13"/>
      <c r="H1929" s="10"/>
      <c r="I1929" s="110" t="str">
        <f t="shared" si="26"/>
        <v/>
      </c>
      <c r="J1929" s="113"/>
    </row>
    <row r="1930" spans="1:10" ht="14.1" customHeight="1" x14ac:dyDescent="0.25">
      <c r="A1930" s="9"/>
      <c r="B1930" s="10"/>
      <c r="C1930" s="12"/>
      <c r="D1930" s="12"/>
      <c r="E1930" s="12"/>
      <c r="F1930" s="12"/>
      <c r="G1930" s="13"/>
      <c r="H1930" s="10"/>
      <c r="I1930" s="110" t="str">
        <f t="shared" si="26"/>
        <v/>
      </c>
      <c r="J1930" s="113"/>
    </row>
    <row r="1931" spans="1:10" ht="14.1" customHeight="1" x14ac:dyDescent="0.25">
      <c r="A1931" s="9"/>
      <c r="B1931" s="10"/>
      <c r="C1931" s="12"/>
      <c r="D1931" s="12"/>
      <c r="E1931" s="12"/>
      <c r="F1931" s="12"/>
      <c r="G1931" s="13"/>
      <c r="H1931" s="10"/>
      <c r="I1931" s="110" t="str">
        <f t="shared" si="26"/>
        <v/>
      </c>
      <c r="J1931" s="113"/>
    </row>
    <row r="1932" spans="1:10" ht="14.1" customHeight="1" x14ac:dyDescent="0.25">
      <c r="A1932" s="9"/>
      <c r="B1932" s="10"/>
      <c r="C1932" s="12"/>
      <c r="D1932" s="12"/>
      <c r="E1932" s="12"/>
      <c r="F1932" s="12"/>
      <c r="G1932" s="13"/>
      <c r="H1932" s="10"/>
      <c r="I1932" s="110" t="str">
        <f t="shared" si="26"/>
        <v/>
      </c>
      <c r="J1932" s="113"/>
    </row>
    <row r="1933" spans="1:10" ht="14.1" customHeight="1" x14ac:dyDescent="0.25">
      <c r="A1933" s="9"/>
      <c r="B1933" s="10"/>
      <c r="C1933" s="12"/>
      <c r="D1933" s="12"/>
      <c r="E1933" s="12"/>
      <c r="F1933" s="12"/>
      <c r="G1933" s="13"/>
      <c r="H1933" s="10"/>
      <c r="I1933" s="110" t="str">
        <f t="shared" si="26"/>
        <v/>
      </c>
      <c r="J1933" s="113"/>
    </row>
    <row r="1934" spans="1:10" ht="14.1" customHeight="1" x14ac:dyDescent="0.25">
      <c r="A1934" s="9"/>
      <c r="B1934" s="10"/>
      <c r="C1934" s="12"/>
      <c r="D1934" s="12"/>
      <c r="E1934" s="12"/>
      <c r="F1934" s="12"/>
      <c r="G1934" s="13"/>
      <c r="H1934" s="10"/>
      <c r="I1934" s="110" t="str">
        <f t="shared" si="26"/>
        <v/>
      </c>
      <c r="J1934" s="113"/>
    </row>
    <row r="1935" spans="1:10" ht="14.1" customHeight="1" x14ac:dyDescent="0.25">
      <c r="A1935" s="9"/>
      <c r="B1935" s="10"/>
      <c r="C1935" s="12"/>
      <c r="D1935" s="12"/>
      <c r="E1935" s="12"/>
      <c r="F1935" s="12"/>
      <c r="G1935" s="13"/>
      <c r="H1935" s="10"/>
      <c r="I1935" s="110" t="str">
        <f t="shared" si="26"/>
        <v/>
      </c>
      <c r="J1935" s="113"/>
    </row>
    <row r="1936" spans="1:10" ht="14.1" customHeight="1" x14ac:dyDescent="0.25">
      <c r="A1936" s="9"/>
      <c r="B1936" s="10"/>
      <c r="C1936" s="12"/>
      <c r="D1936" s="12"/>
      <c r="E1936" s="12"/>
      <c r="F1936" s="12"/>
      <c r="G1936" s="13"/>
      <c r="H1936" s="10"/>
      <c r="I1936" s="110" t="str">
        <f t="shared" si="26"/>
        <v/>
      </c>
      <c r="J1936" s="113"/>
    </row>
    <row r="1937" spans="1:10" ht="14.1" customHeight="1" x14ac:dyDescent="0.25">
      <c r="A1937" s="9"/>
      <c r="B1937" s="10"/>
      <c r="C1937" s="12"/>
      <c r="D1937" s="12"/>
      <c r="E1937" s="12"/>
      <c r="F1937" s="12"/>
      <c r="G1937" s="13"/>
      <c r="H1937" s="10"/>
      <c r="I1937" s="110" t="str">
        <f t="shared" si="26"/>
        <v/>
      </c>
      <c r="J1937" s="113"/>
    </row>
    <row r="1938" spans="1:10" ht="14.1" customHeight="1" x14ac:dyDescent="0.25">
      <c r="A1938" s="9"/>
      <c r="B1938" s="10"/>
      <c r="C1938" s="12"/>
      <c r="D1938" s="12"/>
      <c r="E1938" s="12"/>
      <c r="F1938" s="12"/>
      <c r="G1938" s="13"/>
      <c r="H1938" s="10"/>
      <c r="I1938" s="110" t="str">
        <f t="shared" si="26"/>
        <v/>
      </c>
      <c r="J1938" s="113"/>
    </row>
    <row r="1939" spans="1:10" ht="14.1" customHeight="1" x14ac:dyDescent="0.25">
      <c r="A1939" s="9"/>
      <c r="B1939" s="10"/>
      <c r="C1939" s="12"/>
      <c r="D1939" s="12"/>
      <c r="E1939" s="12"/>
      <c r="F1939" s="12"/>
      <c r="G1939" s="13"/>
      <c r="H1939" s="10"/>
      <c r="I1939" s="110" t="str">
        <f t="shared" si="26"/>
        <v/>
      </c>
      <c r="J1939" s="113"/>
    </row>
    <row r="1940" spans="1:10" ht="14.1" customHeight="1" x14ac:dyDescent="0.25">
      <c r="A1940" s="9"/>
      <c r="B1940" s="10"/>
      <c r="C1940" s="12"/>
      <c r="D1940" s="12"/>
      <c r="E1940" s="12"/>
      <c r="F1940" s="12"/>
      <c r="G1940" s="13"/>
      <c r="H1940" s="10"/>
      <c r="I1940" s="110" t="str">
        <f t="shared" si="26"/>
        <v/>
      </c>
      <c r="J1940" s="113"/>
    </row>
    <row r="1941" spans="1:10" ht="14.1" customHeight="1" x14ac:dyDescent="0.25">
      <c r="A1941" s="9"/>
      <c r="B1941" s="10"/>
      <c r="C1941" s="12"/>
      <c r="D1941" s="12"/>
      <c r="E1941" s="12"/>
      <c r="F1941" s="12"/>
      <c r="G1941" s="13"/>
      <c r="H1941" s="10"/>
      <c r="I1941" s="110" t="str">
        <f t="shared" si="26"/>
        <v/>
      </c>
      <c r="J1941" s="113"/>
    </row>
    <row r="1942" spans="1:10" ht="14.1" customHeight="1" x14ac:dyDescent="0.25">
      <c r="A1942" s="9"/>
      <c r="B1942" s="10"/>
      <c r="C1942" s="12"/>
      <c r="D1942" s="12"/>
      <c r="E1942" s="12"/>
      <c r="F1942" s="12"/>
      <c r="G1942" s="13"/>
      <c r="H1942" s="10"/>
      <c r="I1942" s="110" t="str">
        <f t="shared" si="26"/>
        <v/>
      </c>
      <c r="J1942" s="113"/>
    </row>
    <row r="1943" spans="1:10" ht="14.1" customHeight="1" x14ac:dyDescent="0.25">
      <c r="A1943" s="9"/>
      <c r="B1943" s="10"/>
      <c r="C1943" s="12"/>
      <c r="D1943" s="12"/>
      <c r="E1943" s="12"/>
      <c r="F1943" s="12"/>
      <c r="G1943" s="13"/>
      <c r="H1943" s="10"/>
      <c r="I1943" s="110" t="str">
        <f t="shared" si="26"/>
        <v/>
      </c>
      <c r="J1943" s="113"/>
    </row>
    <row r="1944" spans="1:10" ht="14.1" customHeight="1" x14ac:dyDescent="0.25">
      <c r="A1944" s="9"/>
      <c r="B1944" s="10"/>
      <c r="C1944" s="12"/>
      <c r="D1944" s="12"/>
      <c r="E1944" s="12"/>
      <c r="F1944" s="12"/>
      <c r="G1944" s="13"/>
      <c r="H1944" s="10"/>
      <c r="I1944" s="110" t="str">
        <f t="shared" si="26"/>
        <v/>
      </c>
      <c r="J1944" s="113"/>
    </row>
    <row r="1945" spans="1:10" ht="14.1" customHeight="1" x14ac:dyDescent="0.25">
      <c r="A1945" s="9"/>
      <c r="B1945" s="10"/>
      <c r="C1945" s="12"/>
      <c r="D1945" s="12"/>
      <c r="E1945" s="12"/>
      <c r="F1945" s="12"/>
      <c r="G1945" s="13"/>
      <c r="H1945" s="10"/>
      <c r="I1945" s="110" t="str">
        <f t="shared" si="26"/>
        <v/>
      </c>
      <c r="J1945" s="113"/>
    </row>
    <row r="1946" spans="1:10" ht="14.1" customHeight="1" x14ac:dyDescent="0.25">
      <c r="A1946" s="9"/>
      <c r="B1946" s="10"/>
      <c r="C1946" s="12"/>
      <c r="D1946" s="12"/>
      <c r="E1946" s="12"/>
      <c r="F1946" s="12"/>
      <c r="G1946" s="13"/>
      <c r="H1946" s="10"/>
      <c r="I1946" s="110" t="str">
        <f t="shared" si="26"/>
        <v/>
      </c>
      <c r="J1946" s="113"/>
    </row>
    <row r="1947" spans="1:10" ht="14.1" customHeight="1" x14ac:dyDescent="0.25">
      <c r="A1947" s="9"/>
      <c r="B1947" s="10"/>
      <c r="C1947" s="12"/>
      <c r="D1947" s="12"/>
      <c r="E1947" s="12"/>
      <c r="F1947" s="12"/>
      <c r="G1947" s="13"/>
      <c r="H1947" s="10"/>
      <c r="I1947" s="110" t="str">
        <f t="shared" si="26"/>
        <v/>
      </c>
      <c r="J1947" s="113"/>
    </row>
    <row r="1948" spans="1:10" ht="14.1" customHeight="1" x14ac:dyDescent="0.25">
      <c r="A1948" s="9"/>
      <c r="B1948" s="10"/>
      <c r="C1948" s="12"/>
      <c r="D1948" s="12"/>
      <c r="E1948" s="12"/>
      <c r="F1948" s="12"/>
      <c r="G1948" s="13"/>
      <c r="H1948" s="10"/>
      <c r="I1948" s="110" t="str">
        <f t="shared" si="26"/>
        <v/>
      </c>
      <c r="J1948" s="113"/>
    </row>
    <row r="1949" spans="1:10" ht="14.1" customHeight="1" x14ac:dyDescent="0.25">
      <c r="A1949" s="9"/>
      <c r="B1949" s="10"/>
      <c r="C1949" s="12"/>
      <c r="D1949" s="12"/>
      <c r="E1949" s="12"/>
      <c r="F1949" s="12"/>
      <c r="G1949" s="13"/>
      <c r="H1949" s="10"/>
      <c r="I1949" s="110" t="str">
        <f t="shared" si="26"/>
        <v/>
      </c>
      <c r="J1949" s="113"/>
    </row>
    <row r="1950" spans="1:10" ht="14.1" customHeight="1" x14ac:dyDescent="0.25">
      <c r="A1950" s="9"/>
      <c r="B1950" s="10"/>
      <c r="C1950" s="12"/>
      <c r="D1950" s="12"/>
      <c r="E1950" s="12"/>
      <c r="F1950" s="12"/>
      <c r="G1950" s="13"/>
      <c r="H1950" s="10"/>
      <c r="I1950" s="110" t="str">
        <f t="shared" si="26"/>
        <v/>
      </c>
      <c r="J1950" s="113"/>
    </row>
    <row r="1951" spans="1:10" ht="14.1" customHeight="1" x14ac:dyDescent="0.25">
      <c r="A1951" s="9"/>
      <c r="B1951" s="10"/>
      <c r="C1951" s="12"/>
      <c r="D1951" s="12"/>
      <c r="E1951" s="12"/>
      <c r="F1951" s="12"/>
      <c r="G1951" s="13"/>
      <c r="H1951" s="10"/>
      <c r="I1951" s="110" t="str">
        <f t="shared" si="26"/>
        <v/>
      </c>
      <c r="J1951" s="113"/>
    </row>
    <row r="1952" spans="1:10" ht="14.1" customHeight="1" x14ac:dyDescent="0.25">
      <c r="A1952" s="9"/>
      <c r="B1952" s="10"/>
      <c r="C1952" s="12"/>
      <c r="D1952" s="12"/>
      <c r="E1952" s="12"/>
      <c r="F1952" s="12"/>
      <c r="G1952" s="13"/>
      <c r="H1952" s="10"/>
      <c r="I1952" s="110" t="str">
        <f t="shared" si="26"/>
        <v/>
      </c>
      <c r="J1952" s="113"/>
    </row>
    <row r="1953" spans="1:10" ht="14.1" customHeight="1" x14ac:dyDescent="0.25">
      <c r="A1953" s="9"/>
      <c r="B1953" s="10"/>
      <c r="C1953" s="12"/>
      <c r="D1953" s="12"/>
      <c r="E1953" s="12"/>
      <c r="F1953" s="12"/>
      <c r="G1953" s="13"/>
      <c r="H1953" s="10"/>
      <c r="I1953" s="110" t="str">
        <f t="shared" si="26"/>
        <v/>
      </c>
      <c r="J1953" s="113"/>
    </row>
    <row r="1954" spans="1:10" ht="14.1" customHeight="1" x14ac:dyDescent="0.25">
      <c r="A1954" s="9"/>
      <c r="B1954" s="10"/>
      <c r="C1954" s="12"/>
      <c r="D1954" s="12"/>
      <c r="E1954" s="12"/>
      <c r="F1954" s="12"/>
      <c r="G1954" s="13"/>
      <c r="H1954" s="10"/>
      <c r="I1954" s="110" t="str">
        <f t="shared" si="26"/>
        <v/>
      </c>
      <c r="J1954" s="113"/>
    </row>
    <row r="1955" spans="1:10" ht="14.1" customHeight="1" x14ac:dyDescent="0.25">
      <c r="A1955" s="9"/>
      <c r="B1955" s="10"/>
      <c r="C1955" s="12"/>
      <c r="D1955" s="12"/>
      <c r="E1955" s="12"/>
      <c r="F1955" s="12"/>
      <c r="G1955" s="13"/>
      <c r="H1955" s="10"/>
      <c r="I1955" s="110" t="str">
        <f t="shared" si="26"/>
        <v/>
      </c>
      <c r="J1955" s="113"/>
    </row>
    <row r="1956" spans="1:10" ht="14.1" customHeight="1" x14ac:dyDescent="0.25">
      <c r="A1956" s="9"/>
      <c r="B1956" s="10"/>
      <c r="C1956" s="12"/>
      <c r="D1956" s="12"/>
      <c r="E1956" s="12"/>
      <c r="F1956" s="12"/>
      <c r="G1956" s="13"/>
      <c r="H1956" s="10"/>
      <c r="I1956" s="110" t="str">
        <f t="shared" si="26"/>
        <v/>
      </c>
      <c r="J1956" s="113"/>
    </row>
    <row r="1957" spans="1:10" ht="14.1" customHeight="1" x14ac:dyDescent="0.25">
      <c r="A1957" s="9"/>
      <c r="B1957" s="10"/>
      <c r="C1957" s="12"/>
      <c r="D1957" s="12"/>
      <c r="E1957" s="12"/>
      <c r="F1957" s="12"/>
      <c r="G1957" s="13"/>
      <c r="H1957" s="10"/>
      <c r="I1957" s="110" t="str">
        <f t="shared" si="26"/>
        <v/>
      </c>
      <c r="J1957" s="113"/>
    </row>
    <row r="1958" spans="1:10" ht="14.1" customHeight="1" x14ac:dyDescent="0.25">
      <c r="A1958" s="9"/>
      <c r="B1958" s="10"/>
      <c r="C1958" s="12"/>
      <c r="D1958" s="12"/>
      <c r="E1958" s="12"/>
      <c r="F1958" s="12"/>
      <c r="G1958" s="13"/>
      <c r="H1958" s="10"/>
      <c r="I1958" s="110" t="str">
        <f t="shared" ref="I1958:I2206" si="27">IF(G1958="","",I1957+G1958)</f>
        <v/>
      </c>
      <c r="J1958" s="113"/>
    </row>
    <row r="1959" spans="1:10" ht="14.1" customHeight="1" x14ac:dyDescent="0.25">
      <c r="A1959" s="9"/>
      <c r="B1959" s="10"/>
      <c r="C1959" s="12"/>
      <c r="D1959" s="12"/>
      <c r="E1959" s="12"/>
      <c r="F1959" s="12"/>
      <c r="G1959" s="13"/>
      <c r="H1959" s="10"/>
      <c r="I1959" s="110" t="str">
        <f t="shared" si="27"/>
        <v/>
      </c>
      <c r="J1959" s="113"/>
    </row>
    <row r="1960" spans="1:10" ht="14.1" customHeight="1" x14ac:dyDescent="0.25">
      <c r="A1960" s="9"/>
      <c r="B1960" s="10"/>
      <c r="C1960" s="12"/>
      <c r="D1960" s="12"/>
      <c r="E1960" s="12"/>
      <c r="F1960" s="12"/>
      <c r="G1960" s="13"/>
      <c r="H1960" s="10"/>
      <c r="I1960" s="110" t="str">
        <f t="shared" si="27"/>
        <v/>
      </c>
      <c r="J1960" s="113"/>
    </row>
    <row r="1961" spans="1:10" ht="14.1" customHeight="1" x14ac:dyDescent="0.25">
      <c r="A1961" s="9"/>
      <c r="B1961" s="10"/>
      <c r="C1961" s="12"/>
      <c r="D1961" s="12"/>
      <c r="E1961" s="12"/>
      <c r="F1961" s="12"/>
      <c r="G1961" s="13"/>
      <c r="H1961" s="10"/>
      <c r="I1961" s="110" t="str">
        <f t="shared" si="27"/>
        <v/>
      </c>
      <c r="J1961" s="113"/>
    </row>
    <row r="1962" spans="1:10" ht="14.1" customHeight="1" x14ac:dyDescent="0.25">
      <c r="A1962" s="9"/>
      <c r="B1962" s="10"/>
      <c r="C1962" s="12"/>
      <c r="D1962" s="12"/>
      <c r="E1962" s="12"/>
      <c r="F1962" s="12"/>
      <c r="G1962" s="13"/>
      <c r="H1962" s="10"/>
      <c r="I1962" s="110" t="str">
        <f t="shared" si="27"/>
        <v/>
      </c>
      <c r="J1962" s="113"/>
    </row>
    <row r="1963" spans="1:10" ht="14.1" customHeight="1" x14ac:dyDescent="0.25">
      <c r="A1963" s="9"/>
      <c r="B1963" s="10"/>
      <c r="C1963" s="12"/>
      <c r="D1963" s="12"/>
      <c r="E1963" s="12"/>
      <c r="F1963" s="12"/>
      <c r="G1963" s="13"/>
      <c r="H1963" s="10"/>
      <c r="I1963" s="110" t="str">
        <f t="shared" si="27"/>
        <v/>
      </c>
      <c r="J1963" s="113"/>
    </row>
    <row r="1964" spans="1:10" ht="14.1" customHeight="1" x14ac:dyDescent="0.25">
      <c r="A1964" s="9"/>
      <c r="B1964" s="10"/>
      <c r="C1964" s="12"/>
      <c r="D1964" s="12"/>
      <c r="E1964" s="12"/>
      <c r="F1964" s="12"/>
      <c r="G1964" s="13"/>
      <c r="H1964" s="10"/>
      <c r="I1964" s="110" t="str">
        <f t="shared" si="27"/>
        <v/>
      </c>
      <c r="J1964" s="113"/>
    </row>
    <row r="1965" spans="1:10" ht="14.1" customHeight="1" x14ac:dyDescent="0.25">
      <c r="A1965" s="9"/>
      <c r="B1965" s="10"/>
      <c r="C1965" s="12"/>
      <c r="D1965" s="12"/>
      <c r="E1965" s="12"/>
      <c r="F1965" s="12"/>
      <c r="G1965" s="13"/>
      <c r="H1965" s="10"/>
      <c r="I1965" s="110" t="str">
        <f t="shared" si="27"/>
        <v/>
      </c>
      <c r="J1965" s="113"/>
    </row>
    <row r="1966" spans="1:10" ht="14.1" customHeight="1" x14ac:dyDescent="0.25">
      <c r="A1966" s="9"/>
      <c r="B1966" s="10"/>
      <c r="C1966" s="12"/>
      <c r="D1966" s="12"/>
      <c r="E1966" s="12"/>
      <c r="F1966" s="12"/>
      <c r="G1966" s="13"/>
      <c r="H1966" s="10"/>
      <c r="I1966" s="110" t="str">
        <f t="shared" si="27"/>
        <v/>
      </c>
      <c r="J1966" s="113"/>
    </row>
    <row r="1967" spans="1:10" ht="14.1" customHeight="1" x14ac:dyDescent="0.25">
      <c r="A1967" s="9"/>
      <c r="B1967" s="10"/>
      <c r="C1967" s="12"/>
      <c r="D1967" s="12"/>
      <c r="E1967" s="12"/>
      <c r="F1967" s="12"/>
      <c r="G1967" s="13"/>
      <c r="H1967" s="10"/>
      <c r="I1967" s="110" t="str">
        <f t="shared" si="27"/>
        <v/>
      </c>
      <c r="J1967" s="113"/>
    </row>
    <row r="1968" spans="1:10" ht="14.1" customHeight="1" x14ac:dyDescent="0.25">
      <c r="A1968" s="9"/>
      <c r="B1968" s="10"/>
      <c r="C1968" s="12"/>
      <c r="D1968" s="12"/>
      <c r="E1968" s="12"/>
      <c r="F1968" s="12"/>
      <c r="G1968" s="13"/>
      <c r="H1968" s="10"/>
      <c r="I1968" s="110" t="str">
        <f t="shared" si="27"/>
        <v/>
      </c>
      <c r="J1968" s="113"/>
    </row>
    <row r="1969" spans="1:10" ht="14.1" customHeight="1" x14ac:dyDescent="0.25">
      <c r="A1969" s="9"/>
      <c r="B1969" s="10"/>
      <c r="C1969" s="12"/>
      <c r="D1969" s="12"/>
      <c r="E1969" s="12"/>
      <c r="F1969" s="12"/>
      <c r="G1969" s="13"/>
      <c r="H1969" s="10"/>
      <c r="I1969" s="110" t="str">
        <f t="shared" si="27"/>
        <v/>
      </c>
      <c r="J1969" s="113"/>
    </row>
    <row r="1970" spans="1:10" ht="14.1" customHeight="1" x14ac:dyDescent="0.25">
      <c r="A1970" s="9"/>
      <c r="B1970" s="10"/>
      <c r="C1970" s="12"/>
      <c r="D1970" s="12"/>
      <c r="E1970" s="12"/>
      <c r="F1970" s="12"/>
      <c r="G1970" s="13"/>
      <c r="H1970" s="10"/>
      <c r="I1970" s="110" t="str">
        <f t="shared" si="27"/>
        <v/>
      </c>
      <c r="J1970" s="113"/>
    </row>
    <row r="1971" spans="1:10" ht="14.1" customHeight="1" x14ac:dyDescent="0.25">
      <c r="A1971" s="9"/>
      <c r="B1971" s="10"/>
      <c r="C1971" s="12"/>
      <c r="D1971" s="12"/>
      <c r="E1971" s="12"/>
      <c r="F1971" s="12"/>
      <c r="G1971" s="13"/>
      <c r="H1971" s="10"/>
      <c r="I1971" s="110" t="str">
        <f t="shared" si="27"/>
        <v/>
      </c>
      <c r="J1971" s="113"/>
    </row>
    <row r="1972" spans="1:10" ht="14.1" customHeight="1" x14ac:dyDescent="0.25">
      <c r="A1972" s="9"/>
      <c r="B1972" s="10"/>
      <c r="C1972" s="12"/>
      <c r="D1972" s="12"/>
      <c r="E1972" s="12"/>
      <c r="F1972" s="12"/>
      <c r="G1972" s="13"/>
      <c r="H1972" s="10"/>
      <c r="I1972" s="110" t="str">
        <f t="shared" si="27"/>
        <v/>
      </c>
      <c r="J1972" s="113"/>
    </row>
    <row r="1973" spans="1:10" ht="14.1" customHeight="1" x14ac:dyDescent="0.25">
      <c r="A1973" s="9"/>
      <c r="B1973" s="10"/>
      <c r="C1973" s="12"/>
      <c r="D1973" s="12"/>
      <c r="E1973" s="12"/>
      <c r="F1973" s="12"/>
      <c r="G1973" s="13"/>
      <c r="H1973" s="10"/>
      <c r="I1973" s="110" t="str">
        <f t="shared" si="27"/>
        <v/>
      </c>
      <c r="J1973" s="113"/>
    </row>
    <row r="1974" spans="1:10" ht="14.1" customHeight="1" x14ac:dyDescent="0.25">
      <c r="A1974" s="9"/>
      <c r="B1974" s="10"/>
      <c r="C1974" s="12"/>
      <c r="D1974" s="12"/>
      <c r="E1974" s="12"/>
      <c r="F1974" s="12"/>
      <c r="G1974" s="13"/>
      <c r="H1974" s="10"/>
      <c r="I1974" s="110" t="str">
        <f t="shared" si="27"/>
        <v/>
      </c>
      <c r="J1974" s="113"/>
    </row>
    <row r="1975" spans="1:10" ht="14.1" customHeight="1" x14ac:dyDescent="0.25">
      <c r="A1975" s="9"/>
      <c r="B1975" s="10"/>
      <c r="C1975" s="12"/>
      <c r="D1975" s="12"/>
      <c r="E1975" s="12"/>
      <c r="F1975" s="12"/>
      <c r="G1975" s="13"/>
      <c r="H1975" s="10"/>
      <c r="I1975" s="110" t="str">
        <f t="shared" si="27"/>
        <v/>
      </c>
      <c r="J1975" s="113"/>
    </row>
    <row r="1976" spans="1:10" ht="14.1" customHeight="1" x14ac:dyDescent="0.25">
      <c r="A1976" s="9"/>
      <c r="B1976" s="10"/>
      <c r="C1976" s="12"/>
      <c r="D1976" s="12"/>
      <c r="E1976" s="12"/>
      <c r="F1976" s="12"/>
      <c r="G1976" s="13"/>
      <c r="H1976" s="10"/>
      <c r="I1976" s="110" t="str">
        <f t="shared" si="27"/>
        <v/>
      </c>
      <c r="J1976" s="113"/>
    </row>
    <row r="1977" spans="1:10" ht="14.1" customHeight="1" x14ac:dyDescent="0.25">
      <c r="A1977" s="9"/>
      <c r="B1977" s="10"/>
      <c r="C1977" s="12"/>
      <c r="D1977" s="12"/>
      <c r="E1977" s="12"/>
      <c r="F1977" s="12"/>
      <c r="G1977" s="13"/>
      <c r="H1977" s="10"/>
      <c r="I1977" s="110" t="str">
        <f t="shared" si="27"/>
        <v/>
      </c>
      <c r="J1977" s="113"/>
    </row>
    <row r="1978" spans="1:10" ht="14.1" customHeight="1" x14ac:dyDescent="0.25">
      <c r="A1978" s="9"/>
      <c r="B1978" s="10"/>
      <c r="C1978" s="12"/>
      <c r="D1978" s="12"/>
      <c r="E1978" s="12"/>
      <c r="F1978" s="12"/>
      <c r="G1978" s="13"/>
      <c r="H1978" s="10"/>
      <c r="I1978" s="110" t="str">
        <f t="shared" si="27"/>
        <v/>
      </c>
      <c r="J1978" s="113"/>
    </row>
    <row r="1979" spans="1:10" ht="14.1" customHeight="1" x14ac:dyDescent="0.25">
      <c r="A1979" s="9"/>
      <c r="B1979" s="10"/>
      <c r="C1979" s="12"/>
      <c r="D1979" s="12"/>
      <c r="E1979" s="12"/>
      <c r="F1979" s="12"/>
      <c r="G1979" s="13"/>
      <c r="H1979" s="10"/>
      <c r="I1979" s="110" t="str">
        <f t="shared" si="27"/>
        <v/>
      </c>
      <c r="J1979" s="113"/>
    </row>
    <row r="1980" spans="1:10" ht="14.1" customHeight="1" x14ac:dyDescent="0.25">
      <c r="A1980" s="9"/>
      <c r="B1980" s="10"/>
      <c r="C1980" s="12"/>
      <c r="D1980" s="12"/>
      <c r="E1980" s="12"/>
      <c r="F1980" s="12"/>
      <c r="G1980" s="13"/>
      <c r="H1980" s="10"/>
      <c r="I1980" s="110" t="str">
        <f t="shared" si="27"/>
        <v/>
      </c>
      <c r="J1980" s="113"/>
    </row>
    <row r="1981" spans="1:10" ht="14.1" customHeight="1" x14ac:dyDescent="0.25">
      <c r="A1981" s="9"/>
      <c r="B1981" s="10"/>
      <c r="C1981" s="12"/>
      <c r="D1981" s="12"/>
      <c r="E1981" s="12"/>
      <c r="F1981" s="12"/>
      <c r="G1981" s="13"/>
      <c r="H1981" s="10"/>
      <c r="I1981" s="110" t="str">
        <f t="shared" si="27"/>
        <v/>
      </c>
      <c r="J1981" s="113"/>
    </row>
    <row r="1982" spans="1:10" ht="14.1" customHeight="1" x14ac:dyDescent="0.25">
      <c r="A1982" s="9"/>
      <c r="B1982" s="10"/>
      <c r="C1982" s="12"/>
      <c r="D1982" s="12"/>
      <c r="E1982" s="12"/>
      <c r="F1982" s="12"/>
      <c r="G1982" s="13"/>
      <c r="H1982" s="10"/>
      <c r="I1982" s="110" t="str">
        <f t="shared" si="27"/>
        <v/>
      </c>
      <c r="J1982" s="113"/>
    </row>
    <row r="1983" spans="1:10" ht="14.1" customHeight="1" x14ac:dyDescent="0.25">
      <c r="A1983" s="9"/>
      <c r="B1983" s="10"/>
      <c r="C1983" s="12"/>
      <c r="D1983" s="12"/>
      <c r="E1983" s="12"/>
      <c r="F1983" s="12"/>
      <c r="G1983" s="13"/>
      <c r="H1983" s="10"/>
      <c r="I1983" s="110" t="str">
        <f t="shared" si="27"/>
        <v/>
      </c>
      <c r="J1983" s="113"/>
    </row>
    <row r="1984" spans="1:10" ht="14.1" customHeight="1" x14ac:dyDescent="0.25">
      <c r="A1984" s="9"/>
      <c r="B1984" s="10"/>
      <c r="C1984" s="12"/>
      <c r="D1984" s="12"/>
      <c r="E1984" s="12"/>
      <c r="F1984" s="12"/>
      <c r="G1984" s="13"/>
      <c r="H1984" s="10"/>
      <c r="I1984" s="110" t="str">
        <f t="shared" si="27"/>
        <v/>
      </c>
      <c r="J1984" s="113"/>
    </row>
    <row r="1985" spans="1:10" ht="14.1" customHeight="1" x14ac:dyDescent="0.25">
      <c r="A1985" s="9"/>
      <c r="B1985" s="10"/>
      <c r="C1985" s="12"/>
      <c r="D1985" s="12"/>
      <c r="E1985" s="12"/>
      <c r="F1985" s="12"/>
      <c r="G1985" s="13"/>
      <c r="H1985" s="10"/>
      <c r="I1985" s="110" t="str">
        <f t="shared" si="27"/>
        <v/>
      </c>
      <c r="J1985" s="113"/>
    </row>
    <row r="1986" spans="1:10" ht="14.1" customHeight="1" x14ac:dyDescent="0.25">
      <c r="A1986" s="9"/>
      <c r="B1986" s="10"/>
      <c r="C1986" s="12"/>
      <c r="D1986" s="12"/>
      <c r="E1986" s="12"/>
      <c r="F1986" s="12"/>
      <c r="G1986" s="13"/>
      <c r="H1986" s="10"/>
      <c r="I1986" s="110" t="str">
        <f t="shared" si="27"/>
        <v/>
      </c>
      <c r="J1986" s="113"/>
    </row>
    <row r="1987" spans="1:10" ht="14.1" customHeight="1" x14ac:dyDescent="0.25">
      <c r="A1987" s="9"/>
      <c r="B1987" s="10"/>
      <c r="C1987" s="12"/>
      <c r="D1987" s="12"/>
      <c r="E1987" s="12"/>
      <c r="F1987" s="12"/>
      <c r="G1987" s="13"/>
      <c r="H1987" s="10"/>
      <c r="I1987" s="110" t="str">
        <f t="shared" si="27"/>
        <v/>
      </c>
      <c r="J1987" s="113"/>
    </row>
    <row r="1988" spans="1:10" ht="14.1" customHeight="1" x14ac:dyDescent="0.25">
      <c r="A1988" s="9"/>
      <c r="B1988" s="10"/>
      <c r="C1988" s="12"/>
      <c r="D1988" s="12"/>
      <c r="E1988" s="12"/>
      <c r="F1988" s="12"/>
      <c r="G1988" s="13"/>
      <c r="H1988" s="10"/>
      <c r="I1988" s="110" t="str">
        <f t="shared" si="27"/>
        <v/>
      </c>
      <c r="J1988" s="113"/>
    </row>
    <row r="1989" spans="1:10" ht="14.1" customHeight="1" x14ac:dyDescent="0.25">
      <c r="A1989" s="9"/>
      <c r="B1989" s="10"/>
      <c r="C1989" s="12"/>
      <c r="D1989" s="12"/>
      <c r="E1989" s="12"/>
      <c r="F1989" s="12"/>
      <c r="G1989" s="13"/>
      <c r="H1989" s="10"/>
      <c r="I1989" s="110" t="str">
        <f t="shared" si="27"/>
        <v/>
      </c>
      <c r="J1989" s="113"/>
    </row>
    <row r="1990" spans="1:10" ht="14.1" customHeight="1" x14ac:dyDescent="0.25">
      <c r="A1990" s="9"/>
      <c r="B1990" s="10"/>
      <c r="C1990" s="12"/>
      <c r="D1990" s="12"/>
      <c r="E1990" s="12"/>
      <c r="F1990" s="12"/>
      <c r="G1990" s="13"/>
      <c r="H1990" s="10"/>
      <c r="I1990" s="110" t="str">
        <f t="shared" si="27"/>
        <v/>
      </c>
      <c r="J1990" s="113"/>
    </row>
    <row r="1991" spans="1:10" ht="14.1" customHeight="1" x14ac:dyDescent="0.25">
      <c r="A1991" s="9"/>
      <c r="B1991" s="10"/>
      <c r="C1991" s="12"/>
      <c r="D1991" s="12"/>
      <c r="E1991" s="12"/>
      <c r="F1991" s="12"/>
      <c r="G1991" s="13"/>
      <c r="H1991" s="10"/>
      <c r="I1991" s="110" t="str">
        <f t="shared" si="27"/>
        <v/>
      </c>
      <c r="J1991" s="113"/>
    </row>
    <row r="1992" spans="1:10" ht="14.1" customHeight="1" x14ac:dyDescent="0.25">
      <c r="A1992" s="9"/>
      <c r="B1992" s="10"/>
      <c r="C1992" s="12"/>
      <c r="D1992" s="12"/>
      <c r="E1992" s="12"/>
      <c r="F1992" s="12"/>
      <c r="G1992" s="13"/>
      <c r="H1992" s="10"/>
      <c r="I1992" s="110" t="str">
        <f t="shared" si="27"/>
        <v/>
      </c>
      <c r="J1992" s="113"/>
    </row>
    <row r="1993" spans="1:10" ht="14.1" customHeight="1" x14ac:dyDescent="0.25">
      <c r="A1993" s="9"/>
      <c r="B1993" s="10"/>
      <c r="C1993" s="12"/>
      <c r="D1993" s="12"/>
      <c r="E1993" s="12"/>
      <c r="F1993" s="12"/>
      <c r="G1993" s="13"/>
      <c r="H1993" s="10"/>
      <c r="I1993" s="110" t="str">
        <f t="shared" si="27"/>
        <v/>
      </c>
      <c r="J1993" s="113"/>
    </row>
    <row r="1994" spans="1:10" ht="14.1" customHeight="1" x14ac:dyDescent="0.25">
      <c r="A1994" s="9"/>
      <c r="B1994" s="10"/>
      <c r="C1994" s="12"/>
      <c r="D1994" s="12"/>
      <c r="E1994" s="12"/>
      <c r="F1994" s="12"/>
      <c r="G1994" s="13"/>
      <c r="H1994" s="10"/>
      <c r="I1994" s="110" t="str">
        <f t="shared" si="27"/>
        <v/>
      </c>
      <c r="J1994" s="113"/>
    </row>
    <row r="1995" spans="1:10" ht="14.1" customHeight="1" x14ac:dyDescent="0.25">
      <c r="A1995" s="9"/>
      <c r="B1995" s="10"/>
      <c r="C1995" s="12"/>
      <c r="D1995" s="12"/>
      <c r="E1995" s="12"/>
      <c r="F1995" s="12"/>
      <c r="G1995" s="13"/>
      <c r="H1995" s="10"/>
      <c r="I1995" s="110" t="str">
        <f t="shared" si="27"/>
        <v/>
      </c>
      <c r="J1995" s="113"/>
    </row>
    <row r="1996" spans="1:10" ht="14.1" customHeight="1" x14ac:dyDescent="0.25">
      <c r="A1996" s="9"/>
      <c r="B1996" s="10"/>
      <c r="C1996" s="12"/>
      <c r="D1996" s="12"/>
      <c r="E1996" s="12"/>
      <c r="F1996" s="12"/>
      <c r="G1996" s="13"/>
      <c r="H1996" s="10"/>
      <c r="I1996" s="110" t="str">
        <f t="shared" si="27"/>
        <v/>
      </c>
      <c r="J1996" s="113"/>
    </row>
    <row r="1997" spans="1:10" ht="14.1" customHeight="1" x14ac:dyDescent="0.25">
      <c r="A1997" s="9"/>
      <c r="B1997" s="10"/>
      <c r="C1997" s="12"/>
      <c r="D1997" s="12"/>
      <c r="E1997" s="12"/>
      <c r="F1997" s="12"/>
      <c r="G1997" s="13"/>
      <c r="H1997" s="10"/>
      <c r="I1997" s="110" t="str">
        <f t="shared" si="27"/>
        <v/>
      </c>
      <c r="J1997" s="113"/>
    </row>
    <row r="1998" spans="1:10" ht="14.1" customHeight="1" x14ac:dyDescent="0.25">
      <c r="A1998" s="9"/>
      <c r="B1998" s="10"/>
      <c r="C1998" s="12"/>
      <c r="D1998" s="12"/>
      <c r="E1998" s="12"/>
      <c r="F1998" s="12"/>
      <c r="G1998" s="13"/>
      <c r="H1998" s="10"/>
      <c r="I1998" s="110" t="str">
        <f t="shared" si="27"/>
        <v/>
      </c>
      <c r="J1998" s="113"/>
    </row>
    <row r="1999" spans="1:10" ht="14.1" customHeight="1" x14ac:dyDescent="0.25">
      <c r="A1999" s="9"/>
      <c r="B1999" s="10"/>
      <c r="C1999" s="12"/>
      <c r="D1999" s="12"/>
      <c r="E1999" s="12"/>
      <c r="F1999" s="12"/>
      <c r="G1999" s="13"/>
      <c r="H1999" s="10"/>
      <c r="I1999" s="110" t="str">
        <f t="shared" si="27"/>
        <v/>
      </c>
      <c r="J1999" s="113"/>
    </row>
    <row r="2000" spans="1:10" ht="14.1" customHeight="1" x14ac:dyDescent="0.25">
      <c r="A2000" s="9"/>
      <c r="B2000" s="10"/>
      <c r="C2000" s="12"/>
      <c r="D2000" s="12"/>
      <c r="E2000" s="12"/>
      <c r="F2000" s="12"/>
      <c r="G2000" s="13"/>
      <c r="H2000" s="10"/>
      <c r="I2000" s="110" t="str">
        <f t="shared" si="27"/>
        <v/>
      </c>
      <c r="J2000" s="113"/>
    </row>
    <row r="2001" spans="1:10" ht="14.1" customHeight="1" x14ac:dyDescent="0.25">
      <c r="A2001" s="9"/>
      <c r="B2001" s="10"/>
      <c r="C2001" s="12"/>
      <c r="D2001" s="12"/>
      <c r="E2001" s="12"/>
      <c r="F2001" s="12"/>
      <c r="G2001" s="13"/>
      <c r="H2001" s="10"/>
      <c r="I2001" s="110" t="str">
        <f t="shared" si="27"/>
        <v/>
      </c>
      <c r="J2001" s="113"/>
    </row>
    <row r="2002" spans="1:10" ht="14.1" customHeight="1" x14ac:dyDescent="0.25">
      <c r="A2002" s="9"/>
      <c r="B2002" s="10"/>
      <c r="C2002" s="12"/>
      <c r="D2002" s="12"/>
      <c r="E2002" s="12"/>
      <c r="F2002" s="12"/>
      <c r="G2002" s="13"/>
      <c r="H2002" s="10"/>
      <c r="I2002" s="110" t="str">
        <f t="shared" si="27"/>
        <v/>
      </c>
      <c r="J2002" s="113"/>
    </row>
    <row r="2003" spans="1:10" ht="14.1" customHeight="1" x14ac:dyDescent="0.25">
      <c r="A2003" s="9"/>
      <c r="B2003" s="10"/>
      <c r="C2003" s="12"/>
      <c r="D2003" s="12"/>
      <c r="E2003" s="12"/>
      <c r="F2003" s="12"/>
      <c r="G2003" s="13"/>
      <c r="H2003" s="10"/>
      <c r="I2003" s="110" t="str">
        <f t="shared" si="27"/>
        <v/>
      </c>
      <c r="J2003" s="113"/>
    </row>
    <row r="2004" spans="1:10" ht="14.1" customHeight="1" x14ac:dyDescent="0.25">
      <c r="A2004" s="9"/>
      <c r="B2004" s="10"/>
      <c r="C2004" s="12"/>
      <c r="D2004" s="12"/>
      <c r="E2004" s="12"/>
      <c r="F2004" s="12"/>
      <c r="G2004" s="13"/>
      <c r="H2004" s="10"/>
      <c r="I2004" s="110" t="str">
        <f t="shared" si="27"/>
        <v/>
      </c>
      <c r="J2004" s="113"/>
    </row>
    <row r="2005" spans="1:10" ht="14.1" customHeight="1" x14ac:dyDescent="0.25">
      <c r="A2005" s="9"/>
      <c r="B2005" s="10"/>
      <c r="C2005" s="12"/>
      <c r="D2005" s="12"/>
      <c r="E2005" s="12"/>
      <c r="F2005" s="12"/>
      <c r="G2005" s="13"/>
      <c r="H2005" s="10"/>
      <c r="I2005" s="110" t="str">
        <f t="shared" si="27"/>
        <v/>
      </c>
      <c r="J2005" s="113"/>
    </row>
    <row r="2006" spans="1:10" ht="14.1" customHeight="1" x14ac:dyDescent="0.25">
      <c r="A2006" s="9"/>
      <c r="B2006" s="10"/>
      <c r="C2006" s="12"/>
      <c r="D2006" s="12"/>
      <c r="E2006" s="12"/>
      <c r="F2006" s="12"/>
      <c r="G2006" s="13"/>
      <c r="H2006" s="10"/>
      <c r="I2006" s="110" t="str">
        <f t="shared" si="27"/>
        <v/>
      </c>
      <c r="J2006" s="113"/>
    </row>
    <row r="2007" spans="1:10" ht="14.1" customHeight="1" x14ac:dyDescent="0.25">
      <c r="A2007" s="9"/>
      <c r="B2007" s="10"/>
      <c r="C2007" s="12"/>
      <c r="D2007" s="12"/>
      <c r="E2007" s="12"/>
      <c r="F2007" s="12"/>
      <c r="G2007" s="13"/>
      <c r="H2007" s="10"/>
      <c r="I2007" s="110" t="str">
        <f t="shared" si="27"/>
        <v/>
      </c>
      <c r="J2007" s="113"/>
    </row>
    <row r="2008" spans="1:10" ht="14.1" customHeight="1" x14ac:dyDescent="0.25">
      <c r="A2008" s="9"/>
      <c r="B2008" s="10"/>
      <c r="C2008" s="12"/>
      <c r="D2008" s="12"/>
      <c r="E2008" s="12"/>
      <c r="F2008" s="12"/>
      <c r="G2008" s="13"/>
      <c r="H2008" s="10"/>
      <c r="I2008" s="110" t="str">
        <f t="shared" si="27"/>
        <v/>
      </c>
      <c r="J2008" s="113"/>
    </row>
    <row r="2009" spans="1:10" ht="14.1" customHeight="1" x14ac:dyDescent="0.25">
      <c r="A2009" s="9"/>
      <c r="B2009" s="10"/>
      <c r="C2009" s="12"/>
      <c r="D2009" s="12"/>
      <c r="E2009" s="12"/>
      <c r="F2009" s="12"/>
      <c r="G2009" s="13"/>
      <c r="H2009" s="10"/>
      <c r="I2009" s="110" t="str">
        <f t="shared" si="27"/>
        <v/>
      </c>
      <c r="J2009" s="113"/>
    </row>
    <row r="2010" spans="1:10" ht="14.1" customHeight="1" x14ac:dyDescent="0.25">
      <c r="A2010" s="9"/>
      <c r="B2010" s="10"/>
      <c r="C2010" s="12"/>
      <c r="D2010" s="12"/>
      <c r="E2010" s="12"/>
      <c r="F2010" s="12"/>
      <c r="G2010" s="13"/>
      <c r="H2010" s="10"/>
      <c r="I2010" s="110" t="str">
        <f t="shared" si="27"/>
        <v/>
      </c>
      <c r="J2010" s="113"/>
    </row>
    <row r="2011" spans="1:10" ht="14.1" customHeight="1" x14ac:dyDescent="0.25">
      <c r="A2011" s="9"/>
      <c r="B2011" s="10"/>
      <c r="C2011" s="12"/>
      <c r="D2011" s="12"/>
      <c r="E2011" s="12"/>
      <c r="F2011" s="12"/>
      <c r="G2011" s="13"/>
      <c r="H2011" s="10"/>
      <c r="I2011" s="110" t="str">
        <f t="shared" si="27"/>
        <v/>
      </c>
      <c r="J2011" s="113"/>
    </row>
    <row r="2012" spans="1:10" ht="14.1" customHeight="1" x14ac:dyDescent="0.25">
      <c r="A2012" s="9"/>
      <c r="B2012" s="10"/>
      <c r="C2012" s="12"/>
      <c r="D2012" s="12"/>
      <c r="E2012" s="12"/>
      <c r="F2012" s="12"/>
      <c r="G2012" s="13"/>
      <c r="H2012" s="10"/>
      <c r="I2012" s="110" t="str">
        <f t="shared" si="27"/>
        <v/>
      </c>
      <c r="J2012" s="113"/>
    </row>
    <row r="2013" spans="1:10" ht="14.1" customHeight="1" x14ac:dyDescent="0.25">
      <c r="A2013" s="9"/>
      <c r="B2013" s="10"/>
      <c r="C2013" s="12"/>
      <c r="D2013" s="12"/>
      <c r="E2013" s="12"/>
      <c r="F2013" s="12"/>
      <c r="G2013" s="13"/>
      <c r="H2013" s="10"/>
      <c r="I2013" s="110" t="str">
        <f t="shared" si="27"/>
        <v/>
      </c>
      <c r="J2013" s="113"/>
    </row>
    <row r="2014" spans="1:10" ht="14.1" customHeight="1" x14ac:dyDescent="0.25">
      <c r="A2014" s="9"/>
      <c r="B2014" s="10"/>
      <c r="C2014" s="12"/>
      <c r="D2014" s="12"/>
      <c r="E2014" s="12"/>
      <c r="F2014" s="12"/>
      <c r="G2014" s="13"/>
      <c r="H2014" s="10"/>
      <c r="I2014" s="110" t="str">
        <f t="shared" si="27"/>
        <v/>
      </c>
      <c r="J2014" s="113"/>
    </row>
    <row r="2015" spans="1:10" ht="14.1" customHeight="1" x14ac:dyDescent="0.25">
      <c r="A2015" s="9"/>
      <c r="B2015" s="10"/>
      <c r="C2015" s="12"/>
      <c r="D2015" s="12"/>
      <c r="E2015" s="12"/>
      <c r="F2015" s="12"/>
      <c r="G2015" s="13"/>
      <c r="H2015" s="10"/>
      <c r="I2015" s="110" t="str">
        <f t="shared" si="27"/>
        <v/>
      </c>
      <c r="J2015" s="113"/>
    </row>
    <row r="2016" spans="1:10" ht="14.1" customHeight="1" x14ac:dyDescent="0.25">
      <c r="A2016" s="9"/>
      <c r="B2016" s="10"/>
      <c r="C2016" s="12"/>
      <c r="D2016" s="12"/>
      <c r="E2016" s="12"/>
      <c r="F2016" s="12"/>
      <c r="G2016" s="13"/>
      <c r="H2016" s="10"/>
      <c r="I2016" s="110" t="str">
        <f t="shared" si="27"/>
        <v/>
      </c>
      <c r="J2016" s="113"/>
    </row>
    <row r="2017" spans="1:10" ht="14.1" customHeight="1" x14ac:dyDescent="0.25">
      <c r="A2017" s="9"/>
      <c r="B2017" s="10"/>
      <c r="C2017" s="12"/>
      <c r="D2017" s="12"/>
      <c r="E2017" s="12"/>
      <c r="F2017" s="12"/>
      <c r="G2017" s="13"/>
      <c r="H2017" s="10"/>
      <c r="I2017" s="110" t="str">
        <f t="shared" si="27"/>
        <v/>
      </c>
      <c r="J2017" s="113"/>
    </row>
    <row r="2018" spans="1:10" ht="14.1" customHeight="1" x14ac:dyDescent="0.25">
      <c r="A2018" s="9"/>
      <c r="B2018" s="10"/>
      <c r="C2018" s="12"/>
      <c r="D2018" s="12"/>
      <c r="E2018" s="12"/>
      <c r="F2018" s="12"/>
      <c r="G2018" s="13"/>
      <c r="H2018" s="10"/>
      <c r="I2018" s="110" t="str">
        <f t="shared" si="27"/>
        <v/>
      </c>
      <c r="J2018" s="113"/>
    </row>
    <row r="2019" spans="1:10" ht="14.1" customHeight="1" x14ac:dyDescent="0.25">
      <c r="A2019" s="9"/>
      <c r="B2019" s="10"/>
      <c r="C2019" s="12"/>
      <c r="D2019" s="12"/>
      <c r="E2019" s="12"/>
      <c r="F2019" s="12"/>
      <c r="G2019" s="13"/>
      <c r="H2019" s="10"/>
      <c r="I2019" s="110" t="str">
        <f t="shared" si="27"/>
        <v/>
      </c>
      <c r="J2019" s="113"/>
    </row>
    <row r="2020" spans="1:10" ht="14.1" customHeight="1" x14ac:dyDescent="0.25">
      <c r="A2020" s="9"/>
      <c r="B2020" s="10"/>
      <c r="C2020" s="12"/>
      <c r="D2020" s="12"/>
      <c r="E2020" s="12"/>
      <c r="F2020" s="12"/>
      <c r="G2020" s="13"/>
      <c r="H2020" s="10"/>
      <c r="I2020" s="110" t="str">
        <f t="shared" si="27"/>
        <v/>
      </c>
      <c r="J2020" s="113"/>
    </row>
    <row r="2021" spans="1:10" ht="14.1" customHeight="1" x14ac:dyDescent="0.25">
      <c r="A2021" s="9"/>
      <c r="B2021" s="10"/>
      <c r="C2021" s="12"/>
      <c r="D2021" s="12"/>
      <c r="E2021" s="12"/>
      <c r="F2021" s="12"/>
      <c r="G2021" s="13"/>
      <c r="H2021" s="10"/>
      <c r="I2021" s="110" t="str">
        <f t="shared" si="27"/>
        <v/>
      </c>
      <c r="J2021" s="113"/>
    </row>
    <row r="2022" spans="1:10" ht="14.1" customHeight="1" x14ac:dyDescent="0.25">
      <c r="A2022" s="9"/>
      <c r="B2022" s="10"/>
      <c r="C2022" s="12"/>
      <c r="D2022" s="12"/>
      <c r="E2022" s="12"/>
      <c r="F2022" s="12"/>
      <c r="G2022" s="13"/>
      <c r="H2022" s="10"/>
      <c r="I2022" s="110" t="str">
        <f t="shared" si="27"/>
        <v/>
      </c>
      <c r="J2022" s="113"/>
    </row>
    <row r="2023" spans="1:10" ht="14.1" customHeight="1" x14ac:dyDescent="0.25">
      <c r="A2023" s="9"/>
      <c r="B2023" s="10"/>
      <c r="C2023" s="12"/>
      <c r="D2023" s="12"/>
      <c r="E2023" s="12"/>
      <c r="F2023" s="12"/>
      <c r="G2023" s="13"/>
      <c r="H2023" s="10"/>
      <c r="I2023" s="110" t="str">
        <f t="shared" si="27"/>
        <v/>
      </c>
      <c r="J2023" s="113"/>
    </row>
    <row r="2024" spans="1:10" ht="14.1" customHeight="1" x14ac:dyDescent="0.25">
      <c r="A2024" s="9"/>
      <c r="B2024" s="10"/>
      <c r="C2024" s="12"/>
      <c r="D2024" s="12"/>
      <c r="E2024" s="12"/>
      <c r="F2024" s="12"/>
      <c r="G2024" s="13"/>
      <c r="H2024" s="10"/>
      <c r="I2024" s="110" t="str">
        <f t="shared" si="27"/>
        <v/>
      </c>
      <c r="J2024" s="113"/>
    </row>
    <row r="2025" spans="1:10" ht="14.1" customHeight="1" x14ac:dyDescent="0.25">
      <c r="A2025" s="9"/>
      <c r="B2025" s="10"/>
      <c r="C2025" s="12"/>
      <c r="D2025" s="12"/>
      <c r="E2025" s="12"/>
      <c r="F2025" s="12"/>
      <c r="G2025" s="13"/>
      <c r="H2025" s="10"/>
      <c r="I2025" s="110" t="str">
        <f t="shared" si="27"/>
        <v/>
      </c>
      <c r="J2025" s="113"/>
    </row>
    <row r="2026" spans="1:10" ht="14.1" customHeight="1" x14ac:dyDescent="0.25">
      <c r="A2026" s="9"/>
      <c r="B2026" s="10"/>
      <c r="C2026" s="12"/>
      <c r="D2026" s="12"/>
      <c r="E2026" s="12"/>
      <c r="F2026" s="12"/>
      <c r="G2026" s="13"/>
      <c r="H2026" s="10"/>
      <c r="I2026" s="110" t="str">
        <f t="shared" si="27"/>
        <v/>
      </c>
      <c r="J2026" s="113"/>
    </row>
    <row r="2027" spans="1:10" ht="14.1" customHeight="1" x14ac:dyDescent="0.25">
      <c r="A2027" s="9"/>
      <c r="B2027" s="10"/>
      <c r="C2027" s="12"/>
      <c r="D2027" s="12"/>
      <c r="E2027" s="12"/>
      <c r="F2027" s="12"/>
      <c r="G2027" s="13"/>
      <c r="H2027" s="10"/>
      <c r="I2027" s="110" t="str">
        <f t="shared" si="27"/>
        <v/>
      </c>
      <c r="J2027" s="113"/>
    </row>
    <row r="2028" spans="1:10" ht="14.1" customHeight="1" x14ac:dyDescent="0.25">
      <c r="A2028" s="9"/>
      <c r="B2028" s="10"/>
      <c r="C2028" s="12"/>
      <c r="D2028" s="12"/>
      <c r="E2028" s="12"/>
      <c r="F2028" s="12"/>
      <c r="G2028" s="13"/>
      <c r="H2028" s="10"/>
      <c r="I2028" s="110" t="str">
        <f t="shared" si="27"/>
        <v/>
      </c>
      <c r="J2028" s="113"/>
    </row>
    <row r="2029" spans="1:10" ht="14.1" customHeight="1" x14ac:dyDescent="0.25">
      <c r="A2029" s="9"/>
      <c r="B2029" s="10"/>
      <c r="C2029" s="12"/>
      <c r="D2029" s="12"/>
      <c r="E2029" s="12"/>
      <c r="F2029" s="12"/>
      <c r="G2029" s="13"/>
      <c r="H2029" s="10"/>
      <c r="I2029" s="110" t="str">
        <f t="shared" si="27"/>
        <v/>
      </c>
      <c r="J2029" s="113"/>
    </row>
    <row r="2030" spans="1:10" ht="14.1" customHeight="1" x14ac:dyDescent="0.25">
      <c r="A2030" s="9"/>
      <c r="B2030" s="10"/>
      <c r="C2030" s="12"/>
      <c r="D2030" s="12"/>
      <c r="E2030" s="12"/>
      <c r="F2030" s="12"/>
      <c r="G2030" s="13"/>
      <c r="H2030" s="10"/>
      <c r="I2030" s="110" t="str">
        <f t="shared" si="27"/>
        <v/>
      </c>
      <c r="J2030" s="113"/>
    </row>
    <row r="2031" spans="1:10" ht="14.1" customHeight="1" x14ac:dyDescent="0.25">
      <c r="A2031" s="9"/>
      <c r="B2031" s="10"/>
      <c r="C2031" s="12"/>
      <c r="D2031" s="12"/>
      <c r="E2031" s="12"/>
      <c r="F2031" s="12"/>
      <c r="G2031" s="13"/>
      <c r="H2031" s="10"/>
      <c r="I2031" s="110" t="str">
        <f t="shared" si="27"/>
        <v/>
      </c>
      <c r="J2031" s="113"/>
    </row>
    <row r="2032" spans="1:10" ht="14.1" customHeight="1" x14ac:dyDescent="0.25">
      <c r="A2032" s="9"/>
      <c r="B2032" s="10"/>
      <c r="C2032" s="12"/>
      <c r="D2032" s="12"/>
      <c r="E2032" s="12"/>
      <c r="F2032" s="12"/>
      <c r="G2032" s="13"/>
      <c r="H2032" s="10"/>
      <c r="I2032" s="110" t="str">
        <f t="shared" si="27"/>
        <v/>
      </c>
      <c r="J2032" s="113"/>
    </row>
    <row r="2033" spans="1:10" ht="14.1" customHeight="1" x14ac:dyDescent="0.25">
      <c r="A2033" s="9"/>
      <c r="B2033" s="10"/>
      <c r="C2033" s="12"/>
      <c r="D2033" s="12"/>
      <c r="E2033" s="12"/>
      <c r="F2033" s="12"/>
      <c r="G2033" s="13"/>
      <c r="H2033" s="10"/>
      <c r="I2033" s="110" t="str">
        <f t="shared" si="27"/>
        <v/>
      </c>
      <c r="J2033" s="113"/>
    </row>
    <row r="2034" spans="1:10" ht="14.1" customHeight="1" x14ac:dyDescent="0.25">
      <c r="A2034" s="9"/>
      <c r="B2034" s="10"/>
      <c r="C2034" s="12"/>
      <c r="D2034" s="12"/>
      <c r="E2034" s="12"/>
      <c r="F2034" s="12"/>
      <c r="G2034" s="13"/>
      <c r="H2034" s="10"/>
      <c r="I2034" s="110" t="str">
        <f t="shared" si="27"/>
        <v/>
      </c>
      <c r="J2034" s="113"/>
    </row>
    <row r="2035" spans="1:10" ht="14.1" customHeight="1" x14ac:dyDescent="0.25">
      <c r="A2035" s="9"/>
      <c r="B2035" s="10"/>
      <c r="C2035" s="12"/>
      <c r="D2035" s="12"/>
      <c r="E2035" s="12"/>
      <c r="F2035" s="12"/>
      <c r="G2035" s="13"/>
      <c r="H2035" s="10"/>
      <c r="I2035" s="110" t="str">
        <f t="shared" si="27"/>
        <v/>
      </c>
      <c r="J2035" s="113"/>
    </row>
    <row r="2036" spans="1:10" ht="14.1" customHeight="1" x14ac:dyDescent="0.25">
      <c r="A2036" s="9"/>
      <c r="B2036" s="10"/>
      <c r="C2036" s="12"/>
      <c r="D2036" s="12"/>
      <c r="E2036" s="12"/>
      <c r="F2036" s="12"/>
      <c r="G2036" s="13"/>
      <c r="H2036" s="10"/>
      <c r="I2036" s="110" t="str">
        <f t="shared" si="27"/>
        <v/>
      </c>
      <c r="J2036" s="113"/>
    </row>
    <row r="2037" spans="1:10" ht="14.1" customHeight="1" x14ac:dyDescent="0.25">
      <c r="A2037" s="9"/>
      <c r="B2037" s="10"/>
      <c r="C2037" s="12"/>
      <c r="D2037" s="12"/>
      <c r="E2037" s="12"/>
      <c r="F2037" s="12"/>
      <c r="G2037" s="13"/>
      <c r="H2037" s="10"/>
      <c r="I2037" s="110" t="str">
        <f t="shared" si="27"/>
        <v/>
      </c>
      <c r="J2037" s="113"/>
    </row>
    <row r="2038" spans="1:10" ht="14.1" customHeight="1" x14ac:dyDescent="0.25">
      <c r="A2038" s="9"/>
      <c r="B2038" s="10"/>
      <c r="C2038" s="12"/>
      <c r="D2038" s="12"/>
      <c r="E2038" s="12"/>
      <c r="F2038" s="12"/>
      <c r="G2038" s="13"/>
      <c r="H2038" s="10"/>
      <c r="I2038" s="110" t="str">
        <f t="shared" si="27"/>
        <v/>
      </c>
      <c r="J2038" s="113"/>
    </row>
    <row r="2039" spans="1:10" ht="14.1" customHeight="1" x14ac:dyDescent="0.25">
      <c r="A2039" s="9"/>
      <c r="B2039" s="10"/>
      <c r="C2039" s="12"/>
      <c r="D2039" s="12"/>
      <c r="E2039" s="12"/>
      <c r="F2039" s="12"/>
      <c r="G2039" s="13"/>
      <c r="H2039" s="10"/>
      <c r="I2039" s="110" t="str">
        <f t="shared" si="27"/>
        <v/>
      </c>
      <c r="J2039" s="113"/>
    </row>
    <row r="2040" spans="1:10" ht="14.1" customHeight="1" x14ac:dyDescent="0.25">
      <c r="A2040" s="9"/>
      <c r="B2040" s="10"/>
      <c r="C2040" s="12"/>
      <c r="D2040" s="12"/>
      <c r="E2040" s="12"/>
      <c r="F2040" s="12"/>
      <c r="G2040" s="13"/>
      <c r="H2040" s="10"/>
      <c r="I2040" s="110" t="str">
        <f t="shared" si="27"/>
        <v/>
      </c>
      <c r="J2040" s="113"/>
    </row>
    <row r="2041" spans="1:10" ht="14.1" customHeight="1" x14ac:dyDescent="0.25">
      <c r="A2041" s="9"/>
      <c r="B2041" s="10"/>
      <c r="C2041" s="12"/>
      <c r="D2041" s="12"/>
      <c r="E2041" s="12"/>
      <c r="F2041" s="12"/>
      <c r="G2041" s="13"/>
      <c r="H2041" s="10"/>
      <c r="I2041" s="110" t="str">
        <f t="shared" si="27"/>
        <v/>
      </c>
      <c r="J2041" s="113"/>
    </row>
    <row r="2042" spans="1:10" ht="14.1" customHeight="1" x14ac:dyDescent="0.25">
      <c r="A2042" s="9"/>
      <c r="B2042" s="10"/>
      <c r="C2042" s="12"/>
      <c r="D2042" s="12"/>
      <c r="E2042" s="12"/>
      <c r="F2042" s="12"/>
      <c r="G2042" s="13"/>
      <c r="H2042" s="10"/>
      <c r="I2042" s="110" t="str">
        <f t="shared" si="27"/>
        <v/>
      </c>
      <c r="J2042" s="113"/>
    </row>
    <row r="2043" spans="1:10" ht="14.1" customHeight="1" x14ac:dyDescent="0.25">
      <c r="A2043" s="9"/>
      <c r="B2043" s="10"/>
      <c r="C2043" s="12"/>
      <c r="D2043" s="12"/>
      <c r="E2043" s="12"/>
      <c r="F2043" s="12"/>
      <c r="G2043" s="13"/>
      <c r="H2043" s="10"/>
      <c r="I2043" s="110" t="str">
        <f t="shared" si="27"/>
        <v/>
      </c>
      <c r="J2043" s="113"/>
    </row>
    <row r="2044" spans="1:10" ht="14.1" customHeight="1" x14ac:dyDescent="0.25">
      <c r="A2044" s="9"/>
      <c r="B2044" s="10"/>
      <c r="C2044" s="12"/>
      <c r="D2044" s="12"/>
      <c r="E2044" s="12"/>
      <c r="F2044" s="12"/>
      <c r="G2044" s="13"/>
      <c r="H2044" s="10"/>
      <c r="I2044" s="110" t="str">
        <f t="shared" si="27"/>
        <v/>
      </c>
      <c r="J2044" s="113"/>
    </row>
    <row r="2045" spans="1:10" ht="14.1" customHeight="1" x14ac:dyDescent="0.25">
      <c r="A2045" s="9"/>
      <c r="B2045" s="10"/>
      <c r="C2045" s="12"/>
      <c r="D2045" s="12"/>
      <c r="E2045" s="12"/>
      <c r="F2045" s="12"/>
      <c r="G2045" s="13"/>
      <c r="H2045" s="10"/>
      <c r="I2045" s="110" t="str">
        <f t="shared" si="27"/>
        <v/>
      </c>
      <c r="J2045" s="113"/>
    </row>
    <row r="2046" spans="1:10" ht="14.1" customHeight="1" x14ac:dyDescent="0.25">
      <c r="A2046" s="9"/>
      <c r="B2046" s="10"/>
      <c r="C2046" s="12"/>
      <c r="D2046" s="12"/>
      <c r="E2046" s="12"/>
      <c r="F2046" s="12"/>
      <c r="G2046" s="13"/>
      <c r="H2046" s="10"/>
      <c r="I2046" s="110" t="str">
        <f t="shared" si="27"/>
        <v/>
      </c>
      <c r="J2046" s="113"/>
    </row>
    <row r="2047" spans="1:10" ht="14.1" customHeight="1" x14ac:dyDescent="0.25">
      <c r="A2047" s="9"/>
      <c r="B2047" s="10"/>
      <c r="C2047" s="12"/>
      <c r="D2047" s="12"/>
      <c r="E2047" s="12"/>
      <c r="F2047" s="12"/>
      <c r="G2047" s="13"/>
      <c r="H2047" s="10"/>
      <c r="I2047" s="110" t="str">
        <f t="shared" si="27"/>
        <v/>
      </c>
      <c r="J2047" s="113"/>
    </row>
    <row r="2048" spans="1:10" ht="14.1" customHeight="1" x14ac:dyDescent="0.25">
      <c r="A2048" s="9"/>
      <c r="B2048" s="10"/>
      <c r="C2048" s="12"/>
      <c r="D2048" s="12"/>
      <c r="E2048" s="12"/>
      <c r="F2048" s="12"/>
      <c r="G2048" s="13"/>
      <c r="H2048" s="10"/>
      <c r="I2048" s="110" t="str">
        <f t="shared" si="27"/>
        <v/>
      </c>
      <c r="J2048" s="113"/>
    </row>
    <row r="2049" spans="1:10" ht="14.1" customHeight="1" x14ac:dyDescent="0.25">
      <c r="A2049" s="9"/>
      <c r="B2049" s="10"/>
      <c r="C2049" s="12"/>
      <c r="D2049" s="12"/>
      <c r="E2049" s="12"/>
      <c r="F2049" s="12"/>
      <c r="G2049" s="13"/>
      <c r="H2049" s="10"/>
      <c r="I2049" s="110" t="str">
        <f t="shared" si="27"/>
        <v/>
      </c>
      <c r="J2049" s="113"/>
    </row>
    <row r="2050" spans="1:10" ht="14.1" customHeight="1" x14ac:dyDescent="0.25">
      <c r="A2050" s="9"/>
      <c r="B2050" s="10"/>
      <c r="C2050" s="12"/>
      <c r="D2050" s="12"/>
      <c r="E2050" s="12"/>
      <c r="F2050" s="12"/>
      <c r="G2050" s="13"/>
      <c r="H2050" s="10"/>
      <c r="I2050" s="110" t="str">
        <f t="shared" si="27"/>
        <v/>
      </c>
      <c r="J2050" s="113"/>
    </row>
    <row r="2051" spans="1:10" ht="14.1" customHeight="1" x14ac:dyDescent="0.25">
      <c r="A2051" s="9"/>
      <c r="B2051" s="10"/>
      <c r="C2051" s="12"/>
      <c r="D2051" s="12"/>
      <c r="E2051" s="12"/>
      <c r="F2051" s="12"/>
      <c r="G2051" s="13"/>
      <c r="H2051" s="10"/>
      <c r="I2051" s="110" t="str">
        <f t="shared" si="27"/>
        <v/>
      </c>
      <c r="J2051" s="113"/>
    </row>
    <row r="2052" spans="1:10" ht="14.1" customHeight="1" x14ac:dyDescent="0.25">
      <c r="A2052" s="9"/>
      <c r="B2052" s="10"/>
      <c r="C2052" s="12"/>
      <c r="D2052" s="12"/>
      <c r="E2052" s="12"/>
      <c r="F2052" s="12"/>
      <c r="G2052" s="13"/>
      <c r="H2052" s="10"/>
      <c r="I2052" s="110" t="str">
        <f t="shared" si="27"/>
        <v/>
      </c>
      <c r="J2052" s="113"/>
    </row>
    <row r="2053" spans="1:10" ht="14.1" customHeight="1" x14ac:dyDescent="0.25">
      <c r="A2053" s="9"/>
      <c r="B2053" s="10"/>
      <c r="C2053" s="12"/>
      <c r="D2053" s="12"/>
      <c r="E2053" s="12"/>
      <c r="F2053" s="12"/>
      <c r="G2053" s="13"/>
      <c r="H2053" s="10"/>
      <c r="I2053" s="110" t="str">
        <f t="shared" si="27"/>
        <v/>
      </c>
      <c r="J2053" s="113"/>
    </row>
    <row r="2054" spans="1:10" ht="14.1" customHeight="1" x14ac:dyDescent="0.25">
      <c r="A2054" s="9"/>
      <c r="B2054" s="10"/>
      <c r="C2054" s="12"/>
      <c r="D2054" s="12"/>
      <c r="E2054" s="12"/>
      <c r="F2054" s="12"/>
      <c r="G2054" s="13"/>
      <c r="H2054" s="10"/>
      <c r="I2054" s="110" t="str">
        <f t="shared" si="27"/>
        <v/>
      </c>
      <c r="J2054" s="113"/>
    </row>
    <row r="2055" spans="1:10" ht="14.1" customHeight="1" x14ac:dyDescent="0.25">
      <c r="A2055" s="9"/>
      <c r="B2055" s="10"/>
      <c r="C2055" s="12"/>
      <c r="D2055" s="12"/>
      <c r="E2055" s="12"/>
      <c r="F2055" s="12"/>
      <c r="G2055" s="13"/>
      <c r="H2055" s="10"/>
      <c r="I2055" s="110" t="str">
        <f t="shared" si="27"/>
        <v/>
      </c>
      <c r="J2055" s="113"/>
    </row>
    <row r="2056" spans="1:10" ht="14.1" customHeight="1" x14ac:dyDescent="0.25">
      <c r="A2056" s="9"/>
      <c r="B2056" s="10"/>
      <c r="C2056" s="12"/>
      <c r="D2056" s="12"/>
      <c r="E2056" s="12"/>
      <c r="F2056" s="12"/>
      <c r="G2056" s="13"/>
      <c r="H2056" s="10"/>
      <c r="I2056" s="110" t="str">
        <f t="shared" si="27"/>
        <v/>
      </c>
      <c r="J2056" s="113"/>
    </row>
    <row r="2057" spans="1:10" ht="14.1" customHeight="1" x14ac:dyDescent="0.25">
      <c r="A2057" s="9"/>
      <c r="B2057" s="10"/>
      <c r="C2057" s="12"/>
      <c r="D2057" s="12"/>
      <c r="E2057" s="12"/>
      <c r="F2057" s="12"/>
      <c r="G2057" s="13"/>
      <c r="H2057" s="10"/>
      <c r="I2057" s="110" t="str">
        <f t="shared" si="27"/>
        <v/>
      </c>
      <c r="J2057" s="113"/>
    </row>
    <row r="2058" spans="1:10" ht="14.1" customHeight="1" x14ac:dyDescent="0.25">
      <c r="A2058" s="9"/>
      <c r="B2058" s="10"/>
      <c r="C2058" s="12"/>
      <c r="D2058" s="12"/>
      <c r="E2058" s="12"/>
      <c r="F2058" s="12"/>
      <c r="G2058" s="13"/>
      <c r="H2058" s="10"/>
      <c r="I2058" s="110" t="str">
        <f t="shared" si="27"/>
        <v/>
      </c>
      <c r="J2058" s="113"/>
    </row>
    <row r="2059" spans="1:10" ht="14.1" customHeight="1" x14ac:dyDescent="0.25">
      <c r="A2059" s="9"/>
      <c r="B2059" s="10"/>
      <c r="C2059" s="12"/>
      <c r="D2059" s="12"/>
      <c r="E2059" s="12"/>
      <c r="F2059" s="12"/>
      <c r="G2059" s="13"/>
      <c r="H2059" s="10"/>
      <c r="I2059" s="110" t="str">
        <f t="shared" si="27"/>
        <v/>
      </c>
      <c r="J2059" s="113"/>
    </row>
    <row r="2060" spans="1:10" ht="14.1" customHeight="1" x14ac:dyDescent="0.25">
      <c r="A2060" s="9"/>
      <c r="B2060" s="10"/>
      <c r="C2060" s="12"/>
      <c r="D2060" s="12"/>
      <c r="E2060" s="12"/>
      <c r="F2060" s="12"/>
      <c r="G2060" s="13"/>
      <c r="H2060" s="10"/>
      <c r="I2060" s="110" t="str">
        <f t="shared" si="27"/>
        <v/>
      </c>
      <c r="J2060" s="113"/>
    </row>
    <row r="2061" spans="1:10" ht="14.1" customHeight="1" x14ac:dyDescent="0.25">
      <c r="A2061" s="9"/>
      <c r="B2061" s="10"/>
      <c r="C2061" s="12"/>
      <c r="D2061" s="12"/>
      <c r="E2061" s="12"/>
      <c r="F2061" s="12"/>
      <c r="G2061" s="13"/>
      <c r="H2061" s="10"/>
      <c r="I2061" s="110" t="str">
        <f t="shared" si="27"/>
        <v/>
      </c>
      <c r="J2061" s="113"/>
    </row>
    <row r="2062" spans="1:10" ht="14.1" customHeight="1" x14ac:dyDescent="0.25">
      <c r="A2062" s="9"/>
      <c r="B2062" s="10"/>
      <c r="C2062" s="12"/>
      <c r="D2062" s="12"/>
      <c r="E2062" s="12"/>
      <c r="F2062" s="12"/>
      <c r="G2062" s="13"/>
      <c r="H2062" s="10"/>
      <c r="I2062" s="110" t="str">
        <f t="shared" si="27"/>
        <v/>
      </c>
      <c r="J2062" s="113"/>
    </row>
    <row r="2063" spans="1:10" ht="14.1" customHeight="1" x14ac:dyDescent="0.25">
      <c r="A2063" s="9"/>
      <c r="B2063" s="10"/>
      <c r="C2063" s="12"/>
      <c r="D2063" s="12"/>
      <c r="E2063" s="12"/>
      <c r="F2063" s="12"/>
      <c r="G2063" s="13"/>
      <c r="H2063" s="10"/>
      <c r="I2063" s="110" t="str">
        <f t="shared" si="27"/>
        <v/>
      </c>
      <c r="J2063" s="113"/>
    </row>
    <row r="2064" spans="1:10" ht="14.1" customHeight="1" x14ac:dyDescent="0.25">
      <c r="A2064" s="9"/>
      <c r="B2064" s="10"/>
      <c r="C2064" s="12"/>
      <c r="D2064" s="12"/>
      <c r="E2064" s="12"/>
      <c r="F2064" s="12"/>
      <c r="G2064" s="13"/>
      <c r="H2064" s="10"/>
      <c r="I2064" s="110" t="str">
        <f t="shared" si="27"/>
        <v/>
      </c>
      <c r="J2064" s="113"/>
    </row>
    <row r="2065" spans="1:10" ht="14.1" customHeight="1" x14ac:dyDescent="0.25">
      <c r="A2065" s="9"/>
      <c r="B2065" s="10"/>
      <c r="C2065" s="12"/>
      <c r="D2065" s="12"/>
      <c r="E2065" s="12"/>
      <c r="F2065" s="12"/>
      <c r="G2065" s="13"/>
      <c r="H2065" s="10"/>
      <c r="I2065" s="110" t="str">
        <f t="shared" si="27"/>
        <v/>
      </c>
      <c r="J2065" s="113"/>
    </row>
    <row r="2066" spans="1:10" ht="14.1" customHeight="1" x14ac:dyDescent="0.25">
      <c r="A2066" s="9"/>
      <c r="B2066" s="10"/>
      <c r="C2066" s="12"/>
      <c r="D2066" s="12"/>
      <c r="E2066" s="12"/>
      <c r="F2066" s="12"/>
      <c r="G2066" s="13"/>
      <c r="H2066" s="10"/>
      <c r="I2066" s="110" t="str">
        <f t="shared" si="27"/>
        <v/>
      </c>
      <c r="J2066" s="113"/>
    </row>
    <row r="2067" spans="1:10" ht="14.1" customHeight="1" x14ac:dyDescent="0.25">
      <c r="A2067" s="9"/>
      <c r="B2067" s="10"/>
      <c r="C2067" s="12"/>
      <c r="D2067" s="12"/>
      <c r="E2067" s="12"/>
      <c r="F2067" s="12"/>
      <c r="G2067" s="13"/>
      <c r="H2067" s="10"/>
      <c r="I2067" s="110" t="str">
        <f t="shared" si="27"/>
        <v/>
      </c>
      <c r="J2067" s="113"/>
    </row>
    <row r="2068" spans="1:10" ht="14.1" customHeight="1" x14ac:dyDescent="0.25">
      <c r="A2068" s="9"/>
      <c r="B2068" s="10"/>
      <c r="C2068" s="12"/>
      <c r="D2068" s="12"/>
      <c r="E2068" s="12"/>
      <c r="F2068" s="12"/>
      <c r="G2068" s="13"/>
      <c r="H2068" s="10"/>
      <c r="I2068" s="110" t="str">
        <f t="shared" si="27"/>
        <v/>
      </c>
      <c r="J2068" s="113"/>
    </row>
    <row r="2069" spans="1:10" ht="14.1" customHeight="1" x14ac:dyDescent="0.25">
      <c r="A2069" s="9"/>
      <c r="B2069" s="10"/>
      <c r="C2069" s="12"/>
      <c r="D2069" s="12"/>
      <c r="E2069" s="12"/>
      <c r="F2069" s="12"/>
      <c r="G2069" s="13"/>
      <c r="H2069" s="10"/>
      <c r="I2069" s="110" t="str">
        <f t="shared" si="27"/>
        <v/>
      </c>
      <c r="J2069" s="113"/>
    </row>
    <row r="2070" spans="1:10" ht="14.1" customHeight="1" x14ac:dyDescent="0.25">
      <c r="A2070" s="9"/>
      <c r="B2070" s="10"/>
      <c r="C2070" s="12"/>
      <c r="D2070" s="12"/>
      <c r="E2070" s="12"/>
      <c r="F2070" s="12"/>
      <c r="G2070" s="13"/>
      <c r="H2070" s="10"/>
      <c r="I2070" s="110" t="str">
        <f t="shared" si="27"/>
        <v/>
      </c>
      <c r="J2070" s="113"/>
    </row>
    <row r="2071" spans="1:10" ht="14.1" customHeight="1" x14ac:dyDescent="0.25">
      <c r="A2071" s="9"/>
      <c r="B2071" s="10"/>
      <c r="C2071" s="12"/>
      <c r="D2071" s="12"/>
      <c r="E2071" s="12"/>
      <c r="F2071" s="12"/>
      <c r="G2071" s="13"/>
      <c r="H2071" s="10"/>
      <c r="I2071" s="110" t="str">
        <f t="shared" si="27"/>
        <v/>
      </c>
      <c r="J2071" s="113"/>
    </row>
    <row r="2072" spans="1:10" ht="14.1" customHeight="1" x14ac:dyDescent="0.25">
      <c r="A2072" s="9"/>
      <c r="B2072" s="10"/>
      <c r="C2072" s="12"/>
      <c r="D2072" s="12"/>
      <c r="E2072" s="12"/>
      <c r="F2072" s="12"/>
      <c r="G2072" s="13"/>
      <c r="H2072" s="10"/>
      <c r="I2072" s="110" t="str">
        <f t="shared" si="27"/>
        <v/>
      </c>
      <c r="J2072" s="113"/>
    </row>
    <row r="2073" spans="1:10" ht="14.1" customHeight="1" x14ac:dyDescent="0.25">
      <c r="A2073" s="9"/>
      <c r="B2073" s="10"/>
      <c r="C2073" s="12"/>
      <c r="D2073" s="12"/>
      <c r="E2073" s="12"/>
      <c r="F2073" s="12"/>
      <c r="G2073" s="13"/>
      <c r="H2073" s="10"/>
      <c r="I2073" s="110" t="str">
        <f t="shared" si="27"/>
        <v/>
      </c>
      <c r="J2073" s="113"/>
    </row>
    <row r="2074" spans="1:10" ht="14.1" customHeight="1" x14ac:dyDescent="0.25">
      <c r="A2074" s="9"/>
      <c r="B2074" s="10"/>
      <c r="C2074" s="12"/>
      <c r="D2074" s="12"/>
      <c r="E2074" s="12"/>
      <c r="F2074" s="12"/>
      <c r="G2074" s="13"/>
      <c r="H2074" s="10"/>
      <c r="I2074" s="110" t="str">
        <f t="shared" si="27"/>
        <v/>
      </c>
      <c r="J2074" s="113"/>
    </row>
    <row r="2075" spans="1:10" ht="14.1" customHeight="1" x14ac:dyDescent="0.25">
      <c r="A2075" s="9"/>
      <c r="B2075" s="10"/>
      <c r="C2075" s="12"/>
      <c r="D2075" s="12"/>
      <c r="E2075" s="12"/>
      <c r="F2075" s="12"/>
      <c r="G2075" s="13"/>
      <c r="H2075" s="10"/>
      <c r="I2075" s="110" t="str">
        <f t="shared" si="27"/>
        <v/>
      </c>
      <c r="J2075" s="113"/>
    </row>
    <row r="2076" spans="1:10" ht="14.1" customHeight="1" x14ac:dyDescent="0.25">
      <c r="A2076" s="9"/>
      <c r="B2076" s="10"/>
      <c r="C2076" s="12"/>
      <c r="D2076" s="12"/>
      <c r="E2076" s="12"/>
      <c r="F2076" s="12"/>
      <c r="G2076" s="13"/>
      <c r="H2076" s="10"/>
      <c r="I2076" s="110" t="str">
        <f t="shared" si="27"/>
        <v/>
      </c>
      <c r="J2076" s="113"/>
    </row>
    <row r="2077" spans="1:10" ht="14.1" customHeight="1" x14ac:dyDescent="0.25">
      <c r="A2077" s="9"/>
      <c r="B2077" s="10"/>
      <c r="C2077" s="12"/>
      <c r="D2077" s="12"/>
      <c r="E2077" s="12"/>
      <c r="F2077" s="12"/>
      <c r="G2077" s="13"/>
      <c r="H2077" s="10"/>
      <c r="I2077" s="110" t="str">
        <f t="shared" si="27"/>
        <v/>
      </c>
      <c r="J2077" s="113"/>
    </row>
    <row r="2078" spans="1:10" ht="14.1" customHeight="1" x14ac:dyDescent="0.25">
      <c r="A2078" s="9"/>
      <c r="B2078" s="10"/>
      <c r="C2078" s="12"/>
      <c r="D2078" s="12"/>
      <c r="E2078" s="12"/>
      <c r="F2078" s="12"/>
      <c r="G2078" s="13"/>
      <c r="H2078" s="10"/>
      <c r="I2078" s="110" t="str">
        <f t="shared" si="27"/>
        <v/>
      </c>
      <c r="J2078" s="113"/>
    </row>
    <row r="2079" spans="1:10" ht="14.1" customHeight="1" x14ac:dyDescent="0.25">
      <c r="A2079" s="9"/>
      <c r="B2079" s="10"/>
      <c r="C2079" s="12"/>
      <c r="D2079" s="12"/>
      <c r="E2079" s="12"/>
      <c r="F2079" s="12"/>
      <c r="G2079" s="13"/>
      <c r="H2079" s="10"/>
      <c r="I2079" s="110" t="str">
        <f t="shared" si="27"/>
        <v/>
      </c>
      <c r="J2079" s="113"/>
    </row>
    <row r="2080" spans="1:10" ht="14.1" customHeight="1" x14ac:dyDescent="0.25">
      <c r="A2080" s="9"/>
      <c r="B2080" s="10"/>
      <c r="C2080" s="12"/>
      <c r="D2080" s="12"/>
      <c r="E2080" s="12"/>
      <c r="F2080" s="12"/>
      <c r="G2080" s="13"/>
      <c r="H2080" s="10"/>
      <c r="I2080" s="110" t="str">
        <f t="shared" si="27"/>
        <v/>
      </c>
      <c r="J2080" s="113"/>
    </row>
    <row r="2081" spans="1:10" ht="14.1" customHeight="1" x14ac:dyDescent="0.25">
      <c r="A2081" s="9"/>
      <c r="B2081" s="10"/>
      <c r="C2081" s="12"/>
      <c r="D2081" s="12"/>
      <c r="E2081" s="12"/>
      <c r="F2081" s="12"/>
      <c r="G2081" s="13"/>
      <c r="H2081" s="10"/>
      <c r="I2081" s="110" t="str">
        <f t="shared" si="27"/>
        <v/>
      </c>
      <c r="J2081" s="113"/>
    </row>
    <row r="2082" spans="1:10" ht="14.1" customHeight="1" x14ac:dyDescent="0.25">
      <c r="A2082" s="9"/>
      <c r="B2082" s="10"/>
      <c r="C2082" s="12"/>
      <c r="D2082" s="12"/>
      <c r="E2082" s="12"/>
      <c r="F2082" s="12"/>
      <c r="G2082" s="13"/>
      <c r="H2082" s="10"/>
      <c r="I2082" s="110" t="str">
        <f t="shared" si="27"/>
        <v/>
      </c>
      <c r="J2082" s="113"/>
    </row>
    <row r="2083" spans="1:10" ht="14.1" customHeight="1" x14ac:dyDescent="0.25">
      <c r="A2083" s="9"/>
      <c r="B2083" s="10"/>
      <c r="C2083" s="12"/>
      <c r="D2083" s="12"/>
      <c r="E2083" s="12"/>
      <c r="F2083" s="12"/>
      <c r="G2083" s="13"/>
      <c r="H2083" s="10"/>
      <c r="I2083" s="110" t="str">
        <f t="shared" si="27"/>
        <v/>
      </c>
      <c r="J2083" s="113"/>
    </row>
    <row r="2084" spans="1:10" ht="14.1" customHeight="1" x14ac:dyDescent="0.25">
      <c r="A2084" s="9"/>
      <c r="B2084" s="10"/>
      <c r="C2084" s="12"/>
      <c r="D2084" s="12"/>
      <c r="E2084" s="12"/>
      <c r="F2084" s="12"/>
      <c r="G2084" s="13"/>
      <c r="H2084" s="10"/>
      <c r="I2084" s="110" t="str">
        <f t="shared" si="27"/>
        <v/>
      </c>
      <c r="J2084" s="113"/>
    </row>
    <row r="2085" spans="1:10" ht="14.1" customHeight="1" x14ac:dyDescent="0.25">
      <c r="A2085" s="9"/>
      <c r="B2085" s="10"/>
      <c r="C2085" s="12"/>
      <c r="D2085" s="12"/>
      <c r="E2085" s="12"/>
      <c r="F2085" s="12"/>
      <c r="G2085" s="13"/>
      <c r="H2085" s="10"/>
      <c r="I2085" s="110" t="str">
        <f t="shared" si="27"/>
        <v/>
      </c>
      <c r="J2085" s="113"/>
    </row>
    <row r="2086" spans="1:10" ht="14.1" customHeight="1" x14ac:dyDescent="0.25">
      <c r="A2086" s="9"/>
      <c r="B2086" s="10"/>
      <c r="C2086" s="12"/>
      <c r="D2086" s="12"/>
      <c r="E2086" s="12"/>
      <c r="F2086" s="12"/>
      <c r="G2086" s="13"/>
      <c r="H2086" s="10"/>
      <c r="I2086" s="110" t="str">
        <f t="shared" si="27"/>
        <v/>
      </c>
      <c r="J2086" s="113"/>
    </row>
    <row r="2087" spans="1:10" ht="14.1" customHeight="1" x14ac:dyDescent="0.25">
      <c r="A2087" s="9"/>
      <c r="B2087" s="10"/>
      <c r="C2087" s="12"/>
      <c r="D2087" s="12"/>
      <c r="E2087" s="12"/>
      <c r="F2087" s="12"/>
      <c r="G2087" s="13"/>
      <c r="H2087" s="10"/>
      <c r="I2087" s="110" t="str">
        <f t="shared" si="27"/>
        <v/>
      </c>
      <c r="J2087" s="113"/>
    </row>
    <row r="2088" spans="1:10" ht="14.1" customHeight="1" x14ac:dyDescent="0.25">
      <c r="A2088" s="9"/>
      <c r="B2088" s="10"/>
      <c r="C2088" s="12"/>
      <c r="D2088" s="12"/>
      <c r="E2088" s="12"/>
      <c r="F2088" s="12"/>
      <c r="G2088" s="13"/>
      <c r="H2088" s="10"/>
      <c r="I2088" s="110" t="str">
        <f t="shared" si="27"/>
        <v/>
      </c>
      <c r="J2088" s="113"/>
    </row>
    <row r="2089" spans="1:10" ht="14.1" customHeight="1" x14ac:dyDescent="0.25">
      <c r="A2089" s="9"/>
      <c r="B2089" s="10"/>
      <c r="C2089" s="12"/>
      <c r="D2089" s="12"/>
      <c r="E2089" s="12"/>
      <c r="F2089" s="12"/>
      <c r="G2089" s="13"/>
      <c r="H2089" s="10"/>
      <c r="I2089" s="110" t="str">
        <f t="shared" si="27"/>
        <v/>
      </c>
      <c r="J2089" s="113"/>
    </row>
    <row r="2090" spans="1:10" ht="14.1" customHeight="1" x14ac:dyDescent="0.25">
      <c r="A2090" s="9"/>
      <c r="B2090" s="10"/>
      <c r="C2090" s="12"/>
      <c r="D2090" s="12"/>
      <c r="E2090" s="12"/>
      <c r="F2090" s="12"/>
      <c r="G2090" s="13"/>
      <c r="H2090" s="10"/>
      <c r="I2090" s="110" t="str">
        <f t="shared" si="27"/>
        <v/>
      </c>
      <c r="J2090" s="113"/>
    </row>
    <row r="2091" spans="1:10" ht="14.1" customHeight="1" x14ac:dyDescent="0.25">
      <c r="A2091" s="9"/>
      <c r="B2091" s="10"/>
      <c r="C2091" s="12"/>
      <c r="D2091" s="12"/>
      <c r="E2091" s="12"/>
      <c r="F2091" s="12"/>
      <c r="G2091" s="13"/>
      <c r="H2091" s="10"/>
      <c r="I2091" s="110" t="str">
        <f t="shared" si="27"/>
        <v/>
      </c>
      <c r="J2091" s="113"/>
    </row>
    <row r="2092" spans="1:10" ht="14.1" customHeight="1" x14ac:dyDescent="0.25">
      <c r="A2092" s="9"/>
      <c r="B2092" s="10"/>
      <c r="C2092" s="12"/>
      <c r="D2092" s="12"/>
      <c r="E2092" s="12"/>
      <c r="F2092" s="12"/>
      <c r="G2092" s="13"/>
      <c r="H2092" s="10"/>
      <c r="I2092" s="110" t="str">
        <f t="shared" si="27"/>
        <v/>
      </c>
      <c r="J2092" s="113"/>
    </row>
    <row r="2093" spans="1:10" ht="14.1" customHeight="1" x14ac:dyDescent="0.25">
      <c r="A2093" s="9"/>
      <c r="B2093" s="10"/>
      <c r="C2093" s="12"/>
      <c r="D2093" s="12"/>
      <c r="E2093" s="12"/>
      <c r="F2093" s="12"/>
      <c r="G2093" s="13"/>
      <c r="H2093" s="10"/>
      <c r="I2093" s="110" t="str">
        <f t="shared" si="27"/>
        <v/>
      </c>
      <c r="J2093" s="113"/>
    </row>
    <row r="2094" spans="1:10" ht="14.1" customHeight="1" x14ac:dyDescent="0.25">
      <c r="A2094" s="9"/>
      <c r="B2094" s="10"/>
      <c r="C2094" s="12"/>
      <c r="D2094" s="12"/>
      <c r="E2094" s="12"/>
      <c r="F2094" s="12"/>
      <c r="G2094" s="13"/>
      <c r="H2094" s="10"/>
      <c r="I2094" s="110" t="str">
        <f t="shared" si="27"/>
        <v/>
      </c>
      <c r="J2094" s="113"/>
    </row>
    <row r="2095" spans="1:10" ht="14.1" customHeight="1" x14ac:dyDescent="0.25">
      <c r="A2095" s="9"/>
      <c r="B2095" s="10"/>
      <c r="C2095" s="12"/>
      <c r="D2095" s="12"/>
      <c r="E2095" s="12"/>
      <c r="F2095" s="12"/>
      <c r="G2095" s="13"/>
      <c r="H2095" s="10"/>
      <c r="I2095" s="110" t="str">
        <f t="shared" si="27"/>
        <v/>
      </c>
      <c r="J2095" s="113"/>
    </row>
    <row r="2096" spans="1:10" ht="14.1" customHeight="1" x14ac:dyDescent="0.25">
      <c r="A2096" s="9"/>
      <c r="B2096" s="10"/>
      <c r="C2096" s="12"/>
      <c r="D2096" s="12"/>
      <c r="E2096" s="12"/>
      <c r="F2096" s="12"/>
      <c r="G2096" s="13"/>
      <c r="H2096" s="10"/>
      <c r="I2096" s="110" t="str">
        <f t="shared" si="27"/>
        <v/>
      </c>
      <c r="J2096" s="113"/>
    </row>
    <row r="2097" spans="1:10" ht="14.1" customHeight="1" x14ac:dyDescent="0.25">
      <c r="A2097" s="9"/>
      <c r="B2097" s="10"/>
      <c r="C2097" s="12"/>
      <c r="D2097" s="12"/>
      <c r="E2097" s="12"/>
      <c r="F2097" s="12"/>
      <c r="G2097" s="13"/>
      <c r="H2097" s="10"/>
      <c r="I2097" s="110" t="str">
        <f t="shared" si="27"/>
        <v/>
      </c>
      <c r="J2097" s="113"/>
    </row>
    <row r="2098" spans="1:10" ht="14.1" customHeight="1" x14ac:dyDescent="0.25">
      <c r="A2098" s="9"/>
      <c r="B2098" s="10"/>
      <c r="C2098" s="12"/>
      <c r="D2098" s="12"/>
      <c r="E2098" s="12"/>
      <c r="F2098" s="12"/>
      <c r="G2098" s="13"/>
      <c r="H2098" s="10"/>
      <c r="I2098" s="110" t="str">
        <f t="shared" si="27"/>
        <v/>
      </c>
      <c r="J2098" s="113"/>
    </row>
    <row r="2099" spans="1:10" ht="14.1" customHeight="1" x14ac:dyDescent="0.25">
      <c r="A2099" s="9"/>
      <c r="B2099" s="10"/>
      <c r="C2099" s="12"/>
      <c r="D2099" s="12"/>
      <c r="E2099" s="12"/>
      <c r="F2099" s="12"/>
      <c r="G2099" s="13"/>
      <c r="H2099" s="10"/>
      <c r="I2099" s="110" t="str">
        <f t="shared" si="27"/>
        <v/>
      </c>
      <c r="J2099" s="113"/>
    </row>
    <row r="2100" spans="1:10" ht="14.1" customHeight="1" x14ac:dyDescent="0.25">
      <c r="A2100" s="9"/>
      <c r="B2100" s="10"/>
      <c r="C2100" s="12"/>
      <c r="D2100" s="12"/>
      <c r="E2100" s="12"/>
      <c r="F2100" s="12"/>
      <c r="G2100" s="13"/>
      <c r="H2100" s="10"/>
      <c r="I2100" s="110" t="str">
        <f t="shared" si="27"/>
        <v/>
      </c>
      <c r="J2100" s="113"/>
    </row>
    <row r="2101" spans="1:10" ht="14.1" customHeight="1" x14ac:dyDescent="0.25">
      <c r="A2101" s="9"/>
      <c r="B2101" s="10"/>
      <c r="C2101" s="12"/>
      <c r="D2101" s="12"/>
      <c r="E2101" s="12"/>
      <c r="F2101" s="12"/>
      <c r="G2101" s="13"/>
      <c r="H2101" s="10"/>
      <c r="I2101" s="110" t="str">
        <f t="shared" si="27"/>
        <v/>
      </c>
      <c r="J2101" s="113"/>
    </row>
    <row r="2102" spans="1:10" ht="14.1" customHeight="1" x14ac:dyDescent="0.25">
      <c r="A2102" s="9"/>
      <c r="B2102" s="10"/>
      <c r="C2102" s="12"/>
      <c r="D2102" s="12"/>
      <c r="E2102" s="12"/>
      <c r="F2102" s="12"/>
      <c r="G2102" s="13"/>
      <c r="H2102" s="10"/>
      <c r="I2102" s="110" t="str">
        <f t="shared" si="27"/>
        <v/>
      </c>
      <c r="J2102" s="113"/>
    </row>
    <row r="2103" spans="1:10" ht="14.1" customHeight="1" x14ac:dyDescent="0.25">
      <c r="A2103" s="9"/>
      <c r="B2103" s="10"/>
      <c r="C2103" s="12"/>
      <c r="D2103" s="12"/>
      <c r="E2103" s="12"/>
      <c r="F2103" s="12"/>
      <c r="G2103" s="13"/>
      <c r="H2103" s="10"/>
      <c r="I2103" s="110" t="str">
        <f t="shared" si="27"/>
        <v/>
      </c>
      <c r="J2103" s="113"/>
    </row>
    <row r="2104" spans="1:10" ht="14.1" customHeight="1" x14ac:dyDescent="0.25">
      <c r="A2104" s="9"/>
      <c r="B2104" s="10"/>
      <c r="C2104" s="12"/>
      <c r="D2104" s="12"/>
      <c r="E2104" s="12"/>
      <c r="F2104" s="12"/>
      <c r="G2104" s="13"/>
      <c r="H2104" s="10"/>
      <c r="I2104" s="110" t="str">
        <f t="shared" si="27"/>
        <v/>
      </c>
      <c r="J2104" s="113"/>
    </row>
    <row r="2105" spans="1:10" ht="14.1" customHeight="1" x14ac:dyDescent="0.25">
      <c r="A2105" s="9"/>
      <c r="B2105" s="10"/>
      <c r="C2105" s="12"/>
      <c r="D2105" s="12"/>
      <c r="E2105" s="12"/>
      <c r="F2105" s="12"/>
      <c r="G2105" s="13"/>
      <c r="H2105" s="10"/>
      <c r="I2105" s="110" t="str">
        <f t="shared" si="27"/>
        <v/>
      </c>
      <c r="J2105" s="113"/>
    </row>
    <row r="2106" spans="1:10" ht="14.1" customHeight="1" x14ac:dyDescent="0.25">
      <c r="A2106" s="9"/>
      <c r="B2106" s="10"/>
      <c r="C2106" s="12"/>
      <c r="D2106" s="12"/>
      <c r="E2106" s="12"/>
      <c r="F2106" s="12"/>
      <c r="G2106" s="13"/>
      <c r="H2106" s="10"/>
      <c r="I2106" s="110" t="str">
        <f t="shared" si="27"/>
        <v/>
      </c>
      <c r="J2106" s="113"/>
    </row>
    <row r="2107" spans="1:10" ht="14.1" customHeight="1" x14ac:dyDescent="0.25">
      <c r="A2107" s="9"/>
      <c r="B2107" s="10"/>
      <c r="C2107" s="12"/>
      <c r="D2107" s="12"/>
      <c r="E2107" s="12"/>
      <c r="F2107" s="12"/>
      <c r="G2107" s="13"/>
      <c r="H2107" s="10"/>
      <c r="I2107" s="110" t="str">
        <f t="shared" si="27"/>
        <v/>
      </c>
      <c r="J2107" s="113"/>
    </row>
    <row r="2108" spans="1:10" ht="14.1" customHeight="1" x14ac:dyDescent="0.25">
      <c r="A2108" s="9"/>
      <c r="B2108" s="10"/>
      <c r="C2108" s="12"/>
      <c r="D2108" s="12"/>
      <c r="E2108" s="12"/>
      <c r="F2108" s="12"/>
      <c r="G2108" s="13"/>
      <c r="H2108" s="10"/>
      <c r="I2108" s="110" t="str">
        <f t="shared" si="27"/>
        <v/>
      </c>
      <c r="J2108" s="113"/>
    </row>
    <row r="2109" spans="1:10" ht="14.1" customHeight="1" x14ac:dyDescent="0.25">
      <c r="A2109" s="9"/>
      <c r="B2109" s="10"/>
      <c r="C2109" s="12"/>
      <c r="D2109" s="12"/>
      <c r="E2109" s="12"/>
      <c r="F2109" s="12"/>
      <c r="G2109" s="13"/>
      <c r="H2109" s="10"/>
      <c r="I2109" s="110" t="str">
        <f t="shared" si="27"/>
        <v/>
      </c>
      <c r="J2109" s="113"/>
    </row>
    <row r="2110" spans="1:10" ht="14.1" customHeight="1" x14ac:dyDescent="0.25">
      <c r="A2110" s="9"/>
      <c r="B2110" s="10"/>
      <c r="C2110" s="12"/>
      <c r="D2110" s="12"/>
      <c r="E2110" s="12"/>
      <c r="F2110" s="12"/>
      <c r="G2110" s="13"/>
      <c r="H2110" s="10"/>
      <c r="I2110" s="110" t="str">
        <f t="shared" si="27"/>
        <v/>
      </c>
      <c r="J2110" s="113"/>
    </row>
    <row r="2111" spans="1:10" ht="14.1" customHeight="1" x14ac:dyDescent="0.25">
      <c r="A2111" s="9"/>
      <c r="B2111" s="10"/>
      <c r="C2111" s="12"/>
      <c r="D2111" s="12"/>
      <c r="E2111" s="12"/>
      <c r="F2111" s="12"/>
      <c r="G2111" s="13"/>
      <c r="H2111" s="10"/>
      <c r="I2111" s="110" t="str">
        <f t="shared" si="27"/>
        <v/>
      </c>
      <c r="J2111" s="113"/>
    </row>
    <row r="2112" spans="1:10" ht="14.1" customHeight="1" x14ac:dyDescent="0.25">
      <c r="A2112" s="9"/>
      <c r="B2112" s="10"/>
      <c r="C2112" s="12"/>
      <c r="D2112" s="12"/>
      <c r="E2112" s="12"/>
      <c r="F2112" s="12"/>
      <c r="G2112" s="13"/>
      <c r="H2112" s="10"/>
      <c r="I2112" s="110" t="str">
        <f t="shared" si="27"/>
        <v/>
      </c>
      <c r="J2112" s="113"/>
    </row>
    <row r="2113" spans="1:10" ht="14.1" customHeight="1" x14ac:dyDescent="0.25">
      <c r="A2113" s="9"/>
      <c r="B2113" s="10"/>
      <c r="C2113" s="12"/>
      <c r="D2113" s="12"/>
      <c r="E2113" s="12"/>
      <c r="F2113" s="12"/>
      <c r="G2113" s="13"/>
      <c r="H2113" s="10"/>
      <c r="I2113" s="110" t="str">
        <f t="shared" si="27"/>
        <v/>
      </c>
      <c r="J2113" s="113"/>
    </row>
    <row r="2114" spans="1:10" ht="14.1" customHeight="1" x14ac:dyDescent="0.25">
      <c r="A2114" s="9"/>
      <c r="B2114" s="10"/>
      <c r="C2114" s="12"/>
      <c r="D2114" s="12"/>
      <c r="E2114" s="12"/>
      <c r="F2114" s="12"/>
      <c r="G2114" s="13"/>
      <c r="H2114" s="10"/>
      <c r="I2114" s="110" t="str">
        <f t="shared" si="27"/>
        <v/>
      </c>
      <c r="J2114" s="113"/>
    </row>
    <row r="2115" spans="1:10" ht="14.1" customHeight="1" x14ac:dyDescent="0.25">
      <c r="A2115" s="9"/>
      <c r="B2115" s="10"/>
      <c r="C2115" s="12"/>
      <c r="D2115" s="12"/>
      <c r="E2115" s="12"/>
      <c r="F2115" s="12"/>
      <c r="G2115" s="13"/>
      <c r="H2115" s="10"/>
      <c r="I2115" s="110" t="str">
        <f t="shared" si="27"/>
        <v/>
      </c>
      <c r="J2115" s="113"/>
    </row>
    <row r="2116" spans="1:10" ht="14.1" customHeight="1" x14ac:dyDescent="0.25">
      <c r="A2116" s="9"/>
      <c r="B2116" s="10"/>
      <c r="C2116" s="12"/>
      <c r="D2116" s="12"/>
      <c r="E2116" s="12"/>
      <c r="F2116" s="12"/>
      <c r="G2116" s="13"/>
      <c r="H2116" s="10"/>
      <c r="I2116" s="110" t="str">
        <f t="shared" si="27"/>
        <v/>
      </c>
      <c r="J2116" s="113"/>
    </row>
    <row r="2117" spans="1:10" ht="14.1" customHeight="1" x14ac:dyDescent="0.25">
      <c r="A2117" s="9"/>
      <c r="B2117" s="10"/>
      <c r="C2117" s="12"/>
      <c r="D2117" s="12"/>
      <c r="E2117" s="12"/>
      <c r="F2117" s="12"/>
      <c r="G2117" s="13"/>
      <c r="H2117" s="10"/>
      <c r="I2117" s="110" t="str">
        <f t="shared" si="27"/>
        <v/>
      </c>
      <c r="J2117" s="113"/>
    </row>
    <row r="2118" spans="1:10" ht="14.1" customHeight="1" x14ac:dyDescent="0.25">
      <c r="A2118" s="9"/>
      <c r="B2118" s="10"/>
      <c r="C2118" s="12"/>
      <c r="D2118" s="12"/>
      <c r="E2118" s="12"/>
      <c r="F2118" s="12"/>
      <c r="G2118" s="13"/>
      <c r="H2118" s="10"/>
      <c r="I2118" s="110" t="str">
        <f t="shared" si="27"/>
        <v/>
      </c>
      <c r="J2118" s="113"/>
    </row>
    <row r="2119" spans="1:10" ht="14.1" customHeight="1" x14ac:dyDescent="0.25">
      <c r="A2119" s="9"/>
      <c r="B2119" s="10"/>
      <c r="C2119" s="12"/>
      <c r="D2119" s="12"/>
      <c r="E2119" s="12"/>
      <c r="F2119" s="12"/>
      <c r="G2119" s="13"/>
      <c r="H2119" s="10"/>
      <c r="I2119" s="110" t="str">
        <f t="shared" si="27"/>
        <v/>
      </c>
      <c r="J2119" s="113"/>
    </row>
    <row r="2120" spans="1:10" ht="14.1" customHeight="1" x14ac:dyDescent="0.25">
      <c r="A2120" s="9"/>
      <c r="B2120" s="10"/>
      <c r="C2120" s="12"/>
      <c r="D2120" s="12"/>
      <c r="E2120" s="12"/>
      <c r="F2120" s="12"/>
      <c r="G2120" s="13"/>
      <c r="H2120" s="10"/>
      <c r="I2120" s="110" t="str">
        <f t="shared" si="27"/>
        <v/>
      </c>
      <c r="J2120" s="113"/>
    </row>
    <row r="2121" spans="1:10" ht="14.1" customHeight="1" x14ac:dyDescent="0.25">
      <c r="A2121" s="9"/>
      <c r="B2121" s="10"/>
      <c r="C2121" s="12"/>
      <c r="D2121" s="12"/>
      <c r="E2121" s="12"/>
      <c r="F2121" s="12"/>
      <c r="G2121" s="13"/>
      <c r="H2121" s="10"/>
      <c r="I2121" s="110" t="str">
        <f t="shared" si="27"/>
        <v/>
      </c>
      <c r="J2121" s="113"/>
    </row>
    <row r="2122" spans="1:10" ht="14.1" customHeight="1" x14ac:dyDescent="0.25">
      <c r="A2122" s="9"/>
      <c r="B2122" s="10"/>
      <c r="C2122" s="12"/>
      <c r="D2122" s="12"/>
      <c r="E2122" s="12"/>
      <c r="F2122" s="12"/>
      <c r="G2122" s="13"/>
      <c r="H2122" s="10"/>
      <c r="I2122" s="110" t="str">
        <f t="shared" si="27"/>
        <v/>
      </c>
      <c r="J2122" s="113"/>
    </row>
    <row r="2123" spans="1:10" ht="14.1" customHeight="1" x14ac:dyDescent="0.25">
      <c r="A2123" s="9"/>
      <c r="B2123" s="10"/>
      <c r="C2123" s="12"/>
      <c r="D2123" s="12"/>
      <c r="E2123" s="12"/>
      <c r="F2123" s="12"/>
      <c r="G2123" s="13"/>
      <c r="H2123" s="10"/>
      <c r="I2123" s="110" t="str">
        <f t="shared" si="27"/>
        <v/>
      </c>
      <c r="J2123" s="113"/>
    </row>
    <row r="2124" spans="1:10" ht="14.1" customHeight="1" x14ac:dyDescent="0.25">
      <c r="A2124" s="9"/>
      <c r="B2124" s="10"/>
      <c r="C2124" s="12"/>
      <c r="D2124" s="12"/>
      <c r="E2124" s="12"/>
      <c r="F2124" s="12"/>
      <c r="G2124" s="13"/>
      <c r="H2124" s="10"/>
      <c r="I2124" s="110" t="str">
        <f t="shared" si="27"/>
        <v/>
      </c>
      <c r="J2124" s="113"/>
    </row>
    <row r="2125" spans="1:10" ht="14.1" customHeight="1" x14ac:dyDescent="0.25">
      <c r="A2125" s="9"/>
      <c r="B2125" s="10"/>
      <c r="C2125" s="12"/>
      <c r="D2125" s="12"/>
      <c r="E2125" s="12"/>
      <c r="F2125" s="12"/>
      <c r="G2125" s="13"/>
      <c r="H2125" s="10"/>
      <c r="I2125" s="110" t="str">
        <f t="shared" si="27"/>
        <v/>
      </c>
      <c r="J2125" s="113"/>
    </row>
    <row r="2126" spans="1:10" ht="14.1" customHeight="1" x14ac:dyDescent="0.25">
      <c r="A2126" s="9"/>
      <c r="B2126" s="10"/>
      <c r="C2126" s="12"/>
      <c r="D2126" s="12"/>
      <c r="E2126" s="12"/>
      <c r="F2126" s="12"/>
      <c r="G2126" s="13"/>
      <c r="H2126" s="10"/>
      <c r="I2126" s="110" t="str">
        <f t="shared" si="27"/>
        <v/>
      </c>
      <c r="J2126" s="113"/>
    </row>
    <row r="2127" spans="1:10" ht="14.1" customHeight="1" x14ac:dyDescent="0.25">
      <c r="A2127" s="9"/>
      <c r="B2127" s="10"/>
      <c r="C2127" s="12"/>
      <c r="D2127" s="12"/>
      <c r="E2127" s="12"/>
      <c r="F2127" s="12"/>
      <c r="G2127" s="13"/>
      <c r="H2127" s="10"/>
      <c r="I2127" s="110" t="str">
        <f t="shared" si="27"/>
        <v/>
      </c>
      <c r="J2127" s="113"/>
    </row>
    <row r="2128" spans="1:10" ht="14.1" customHeight="1" x14ac:dyDescent="0.25">
      <c r="A2128" s="9"/>
      <c r="B2128" s="10"/>
      <c r="C2128" s="12"/>
      <c r="D2128" s="12"/>
      <c r="E2128" s="12"/>
      <c r="F2128" s="12"/>
      <c r="G2128" s="13"/>
      <c r="H2128" s="10"/>
      <c r="I2128" s="110" t="str">
        <f t="shared" si="27"/>
        <v/>
      </c>
      <c r="J2128" s="113"/>
    </row>
    <row r="2129" spans="1:10" ht="14.1" customHeight="1" x14ac:dyDescent="0.25">
      <c r="A2129" s="9"/>
      <c r="B2129" s="10"/>
      <c r="C2129" s="12"/>
      <c r="D2129" s="12"/>
      <c r="E2129" s="12"/>
      <c r="F2129" s="12"/>
      <c r="G2129" s="13"/>
      <c r="H2129" s="10"/>
      <c r="I2129" s="110" t="str">
        <f t="shared" si="27"/>
        <v/>
      </c>
      <c r="J2129" s="113"/>
    </row>
    <row r="2130" spans="1:10" ht="14.1" customHeight="1" x14ac:dyDescent="0.25">
      <c r="A2130" s="9"/>
      <c r="B2130" s="10"/>
      <c r="C2130" s="12"/>
      <c r="D2130" s="12"/>
      <c r="E2130" s="12"/>
      <c r="F2130" s="12"/>
      <c r="G2130" s="13"/>
      <c r="H2130" s="10"/>
      <c r="I2130" s="110" t="str">
        <f t="shared" si="27"/>
        <v/>
      </c>
      <c r="J2130" s="113"/>
    </row>
    <row r="2131" spans="1:10" ht="14.1" customHeight="1" x14ac:dyDescent="0.25">
      <c r="A2131" s="9"/>
      <c r="B2131" s="10"/>
      <c r="C2131" s="12"/>
      <c r="D2131" s="12"/>
      <c r="E2131" s="12"/>
      <c r="F2131" s="12"/>
      <c r="G2131" s="13"/>
      <c r="H2131" s="10"/>
      <c r="I2131" s="110" t="str">
        <f t="shared" si="27"/>
        <v/>
      </c>
      <c r="J2131" s="113"/>
    </row>
    <row r="2132" spans="1:10" ht="14.1" customHeight="1" x14ac:dyDescent="0.25">
      <c r="A2132" s="9"/>
      <c r="B2132" s="10"/>
      <c r="C2132" s="12"/>
      <c r="D2132" s="12"/>
      <c r="E2132" s="12"/>
      <c r="F2132" s="12"/>
      <c r="G2132" s="13"/>
      <c r="H2132" s="10"/>
      <c r="I2132" s="110" t="str">
        <f t="shared" si="27"/>
        <v/>
      </c>
      <c r="J2132" s="113"/>
    </row>
    <row r="2133" spans="1:10" ht="14.1" customHeight="1" x14ac:dyDescent="0.25">
      <c r="A2133" s="9"/>
      <c r="B2133" s="10"/>
      <c r="C2133" s="12"/>
      <c r="D2133" s="12"/>
      <c r="E2133" s="12"/>
      <c r="F2133" s="12"/>
      <c r="G2133" s="13"/>
      <c r="H2133" s="10"/>
      <c r="I2133" s="110" t="str">
        <f t="shared" si="27"/>
        <v/>
      </c>
      <c r="J2133" s="113"/>
    </row>
    <row r="2134" spans="1:10" ht="14.1" customHeight="1" x14ac:dyDescent="0.25">
      <c r="A2134" s="9"/>
      <c r="B2134" s="10"/>
      <c r="C2134" s="12"/>
      <c r="D2134" s="12"/>
      <c r="E2134" s="12"/>
      <c r="F2134" s="12"/>
      <c r="G2134" s="13"/>
      <c r="H2134" s="10"/>
      <c r="I2134" s="110" t="str">
        <f t="shared" si="27"/>
        <v/>
      </c>
      <c r="J2134" s="113"/>
    </row>
    <row r="2135" spans="1:10" ht="14.1" customHeight="1" x14ac:dyDescent="0.25">
      <c r="A2135" s="9"/>
      <c r="B2135" s="10"/>
      <c r="C2135" s="12"/>
      <c r="D2135" s="12"/>
      <c r="E2135" s="12"/>
      <c r="F2135" s="12"/>
      <c r="G2135" s="13"/>
      <c r="H2135" s="10"/>
      <c r="I2135" s="110" t="str">
        <f t="shared" si="27"/>
        <v/>
      </c>
      <c r="J2135" s="113"/>
    </row>
    <row r="2136" spans="1:10" ht="14.1" customHeight="1" x14ac:dyDescent="0.25">
      <c r="A2136" s="9"/>
      <c r="B2136" s="10"/>
      <c r="C2136" s="12"/>
      <c r="D2136" s="12"/>
      <c r="E2136" s="12"/>
      <c r="F2136" s="12"/>
      <c r="G2136" s="13"/>
      <c r="H2136" s="10"/>
      <c r="I2136" s="110" t="str">
        <f t="shared" si="27"/>
        <v/>
      </c>
      <c r="J2136" s="113"/>
    </row>
    <row r="2137" spans="1:10" ht="14.1" customHeight="1" x14ac:dyDescent="0.25">
      <c r="A2137" s="9"/>
      <c r="B2137" s="10"/>
      <c r="C2137" s="12"/>
      <c r="D2137" s="12"/>
      <c r="E2137" s="12"/>
      <c r="F2137" s="12"/>
      <c r="G2137" s="13"/>
      <c r="H2137" s="10"/>
      <c r="I2137" s="110" t="str">
        <f t="shared" si="27"/>
        <v/>
      </c>
      <c r="J2137" s="113"/>
    </row>
    <row r="2138" spans="1:10" ht="14.1" customHeight="1" x14ac:dyDescent="0.25">
      <c r="A2138" s="9"/>
      <c r="B2138" s="10"/>
      <c r="C2138" s="12"/>
      <c r="D2138" s="12"/>
      <c r="E2138" s="12"/>
      <c r="F2138" s="12"/>
      <c r="G2138" s="13"/>
      <c r="H2138" s="10"/>
      <c r="I2138" s="110" t="str">
        <f t="shared" si="27"/>
        <v/>
      </c>
      <c r="J2138" s="113"/>
    </row>
    <row r="2139" spans="1:10" ht="14.1" customHeight="1" x14ac:dyDescent="0.25">
      <c r="A2139" s="9"/>
      <c r="B2139" s="10"/>
      <c r="C2139" s="12"/>
      <c r="D2139" s="12"/>
      <c r="E2139" s="12"/>
      <c r="F2139" s="12"/>
      <c r="G2139" s="13"/>
      <c r="H2139" s="10"/>
      <c r="I2139" s="110" t="str">
        <f t="shared" si="27"/>
        <v/>
      </c>
      <c r="J2139" s="113"/>
    </row>
    <row r="2140" spans="1:10" ht="14.1" customHeight="1" x14ac:dyDescent="0.25">
      <c r="A2140" s="9"/>
      <c r="B2140" s="10"/>
      <c r="C2140" s="12"/>
      <c r="D2140" s="12"/>
      <c r="E2140" s="12"/>
      <c r="F2140" s="12"/>
      <c r="G2140" s="13"/>
      <c r="H2140" s="10"/>
      <c r="I2140" s="110" t="str">
        <f t="shared" si="27"/>
        <v/>
      </c>
      <c r="J2140" s="113"/>
    </row>
    <row r="2141" spans="1:10" ht="14.1" customHeight="1" x14ac:dyDescent="0.25">
      <c r="A2141" s="9"/>
      <c r="B2141" s="10"/>
      <c r="C2141" s="12"/>
      <c r="D2141" s="12"/>
      <c r="E2141" s="12"/>
      <c r="F2141" s="12"/>
      <c r="G2141" s="13"/>
      <c r="H2141" s="10"/>
      <c r="I2141" s="110" t="str">
        <f t="shared" si="27"/>
        <v/>
      </c>
      <c r="J2141" s="113"/>
    </row>
    <row r="2142" spans="1:10" ht="14.1" customHeight="1" x14ac:dyDescent="0.25">
      <c r="A2142" s="9"/>
      <c r="B2142" s="10"/>
      <c r="C2142" s="12"/>
      <c r="D2142" s="12"/>
      <c r="E2142" s="12"/>
      <c r="F2142" s="12"/>
      <c r="G2142" s="13"/>
      <c r="H2142" s="10"/>
      <c r="I2142" s="110" t="str">
        <f t="shared" si="27"/>
        <v/>
      </c>
      <c r="J2142" s="113"/>
    </row>
    <row r="2143" spans="1:10" ht="14.1" customHeight="1" x14ac:dyDescent="0.25">
      <c r="A2143" s="9"/>
      <c r="B2143" s="10"/>
      <c r="C2143" s="12"/>
      <c r="D2143" s="12"/>
      <c r="E2143" s="12"/>
      <c r="F2143" s="12"/>
      <c r="G2143" s="13"/>
      <c r="H2143" s="10"/>
      <c r="I2143" s="110" t="str">
        <f t="shared" si="27"/>
        <v/>
      </c>
      <c r="J2143" s="113"/>
    </row>
    <row r="2144" spans="1:10" ht="14.1" customHeight="1" x14ac:dyDescent="0.25">
      <c r="A2144" s="9"/>
      <c r="B2144" s="10"/>
      <c r="C2144" s="12"/>
      <c r="D2144" s="12"/>
      <c r="E2144" s="12"/>
      <c r="F2144" s="12"/>
      <c r="G2144" s="13"/>
      <c r="H2144" s="10"/>
      <c r="I2144" s="110" t="str">
        <f t="shared" si="27"/>
        <v/>
      </c>
      <c r="J2144" s="113"/>
    </row>
    <row r="2145" spans="1:10" ht="14.1" customHeight="1" x14ac:dyDescent="0.25">
      <c r="A2145" s="9"/>
      <c r="B2145" s="10"/>
      <c r="C2145" s="12"/>
      <c r="D2145" s="12"/>
      <c r="E2145" s="12"/>
      <c r="F2145" s="12"/>
      <c r="G2145" s="13"/>
      <c r="H2145" s="10"/>
      <c r="I2145" s="110" t="str">
        <f t="shared" si="27"/>
        <v/>
      </c>
      <c r="J2145" s="113"/>
    </row>
    <row r="2146" spans="1:10" ht="14.1" customHeight="1" x14ac:dyDescent="0.25">
      <c r="A2146" s="9"/>
      <c r="B2146" s="10"/>
      <c r="C2146" s="12"/>
      <c r="D2146" s="12"/>
      <c r="E2146" s="12"/>
      <c r="F2146" s="12"/>
      <c r="G2146" s="13"/>
      <c r="H2146" s="10"/>
      <c r="I2146" s="110" t="str">
        <f t="shared" si="27"/>
        <v/>
      </c>
      <c r="J2146" s="113"/>
    </row>
    <row r="2147" spans="1:10" ht="14.1" customHeight="1" x14ac:dyDescent="0.25">
      <c r="A2147" s="9"/>
      <c r="B2147" s="10"/>
      <c r="C2147" s="12"/>
      <c r="D2147" s="12"/>
      <c r="E2147" s="12"/>
      <c r="F2147" s="12"/>
      <c r="G2147" s="13"/>
      <c r="H2147" s="10"/>
      <c r="I2147" s="110" t="str">
        <f t="shared" si="27"/>
        <v/>
      </c>
      <c r="J2147" s="113"/>
    </row>
    <row r="2148" spans="1:10" ht="14.1" customHeight="1" x14ac:dyDescent="0.25">
      <c r="A2148" s="9"/>
      <c r="B2148" s="10"/>
      <c r="C2148" s="12"/>
      <c r="D2148" s="12"/>
      <c r="E2148" s="12"/>
      <c r="F2148" s="12"/>
      <c r="G2148" s="13"/>
      <c r="H2148" s="10"/>
      <c r="I2148" s="110" t="str">
        <f t="shared" si="27"/>
        <v/>
      </c>
      <c r="J2148" s="113"/>
    </row>
    <row r="2149" spans="1:10" ht="14.1" customHeight="1" x14ac:dyDescent="0.25">
      <c r="A2149" s="9"/>
      <c r="B2149" s="10"/>
      <c r="C2149" s="12"/>
      <c r="D2149" s="12"/>
      <c r="E2149" s="12"/>
      <c r="F2149" s="12"/>
      <c r="G2149" s="13"/>
      <c r="H2149" s="10"/>
      <c r="I2149" s="110" t="str">
        <f t="shared" si="27"/>
        <v/>
      </c>
      <c r="J2149" s="113"/>
    </row>
    <row r="2150" spans="1:10" ht="14.1" customHeight="1" x14ac:dyDescent="0.25">
      <c r="A2150" s="9"/>
      <c r="B2150" s="10"/>
      <c r="C2150" s="12"/>
      <c r="D2150" s="12"/>
      <c r="E2150" s="12"/>
      <c r="F2150" s="12"/>
      <c r="G2150" s="13"/>
      <c r="H2150" s="10"/>
      <c r="I2150" s="110" t="str">
        <f t="shared" si="27"/>
        <v/>
      </c>
      <c r="J2150" s="113"/>
    </row>
    <row r="2151" spans="1:10" ht="14.1" customHeight="1" x14ac:dyDescent="0.25">
      <c r="A2151" s="9"/>
      <c r="B2151" s="10"/>
      <c r="C2151" s="12"/>
      <c r="D2151" s="12"/>
      <c r="E2151" s="12"/>
      <c r="F2151" s="12"/>
      <c r="G2151" s="13"/>
      <c r="H2151" s="10"/>
      <c r="I2151" s="110" t="str">
        <f t="shared" si="27"/>
        <v/>
      </c>
      <c r="J2151" s="113"/>
    </row>
    <row r="2152" spans="1:10" ht="14.1" customHeight="1" x14ac:dyDescent="0.25">
      <c r="A2152" s="9"/>
      <c r="B2152" s="10"/>
      <c r="C2152" s="12"/>
      <c r="D2152" s="12"/>
      <c r="E2152" s="12"/>
      <c r="F2152" s="12"/>
      <c r="G2152" s="13"/>
      <c r="H2152" s="10"/>
      <c r="I2152" s="110" t="str">
        <f t="shared" si="27"/>
        <v/>
      </c>
      <c r="J2152" s="113"/>
    </row>
    <row r="2153" spans="1:10" ht="14.1" customHeight="1" x14ac:dyDescent="0.25">
      <c r="A2153" s="9"/>
      <c r="B2153" s="10"/>
      <c r="C2153" s="12"/>
      <c r="D2153" s="12"/>
      <c r="E2153" s="12"/>
      <c r="F2153" s="12"/>
      <c r="G2153" s="13"/>
      <c r="H2153" s="10"/>
      <c r="I2153" s="110" t="str">
        <f t="shared" si="27"/>
        <v/>
      </c>
      <c r="J2153" s="113"/>
    </row>
    <row r="2154" spans="1:10" ht="14.1" customHeight="1" x14ac:dyDescent="0.25">
      <c r="A2154" s="9"/>
      <c r="B2154" s="10"/>
      <c r="C2154" s="12"/>
      <c r="D2154" s="12"/>
      <c r="E2154" s="12"/>
      <c r="F2154" s="12"/>
      <c r="G2154" s="13"/>
      <c r="H2154" s="10"/>
      <c r="I2154" s="110" t="str">
        <f t="shared" si="27"/>
        <v/>
      </c>
      <c r="J2154" s="113"/>
    </row>
    <row r="2155" spans="1:10" ht="14.1" customHeight="1" x14ac:dyDescent="0.25">
      <c r="A2155" s="9"/>
      <c r="B2155" s="10"/>
      <c r="C2155" s="12"/>
      <c r="D2155" s="12"/>
      <c r="E2155" s="12"/>
      <c r="F2155" s="12"/>
      <c r="G2155" s="13"/>
      <c r="H2155" s="10"/>
      <c r="I2155" s="110" t="str">
        <f t="shared" si="27"/>
        <v/>
      </c>
      <c r="J2155" s="113"/>
    </row>
    <row r="2156" spans="1:10" ht="14.1" customHeight="1" x14ac:dyDescent="0.25">
      <c r="A2156" s="9"/>
      <c r="B2156" s="10"/>
      <c r="C2156" s="12"/>
      <c r="D2156" s="12"/>
      <c r="E2156" s="12"/>
      <c r="F2156" s="12"/>
      <c r="G2156" s="13"/>
      <c r="H2156" s="10"/>
      <c r="I2156" s="110" t="str">
        <f t="shared" si="27"/>
        <v/>
      </c>
      <c r="J2156" s="113"/>
    </row>
    <row r="2157" spans="1:10" ht="14.1" customHeight="1" x14ac:dyDescent="0.25">
      <c r="A2157" s="9"/>
      <c r="B2157" s="10"/>
      <c r="C2157" s="12"/>
      <c r="D2157" s="12"/>
      <c r="E2157" s="12"/>
      <c r="F2157" s="12"/>
      <c r="G2157" s="13"/>
      <c r="H2157" s="10"/>
      <c r="I2157" s="110" t="str">
        <f t="shared" si="27"/>
        <v/>
      </c>
      <c r="J2157" s="113"/>
    </row>
    <row r="2158" spans="1:10" ht="14.1" customHeight="1" x14ac:dyDescent="0.25">
      <c r="A2158" s="9"/>
      <c r="B2158" s="10"/>
      <c r="C2158" s="12"/>
      <c r="D2158" s="12"/>
      <c r="E2158" s="12"/>
      <c r="F2158" s="12"/>
      <c r="G2158" s="13"/>
      <c r="H2158" s="10"/>
      <c r="I2158" s="110" t="str">
        <f t="shared" si="27"/>
        <v/>
      </c>
      <c r="J2158" s="113"/>
    </row>
    <row r="2159" spans="1:10" ht="14.1" customHeight="1" x14ac:dyDescent="0.25">
      <c r="A2159" s="9"/>
      <c r="B2159" s="10"/>
      <c r="C2159" s="12"/>
      <c r="D2159" s="12"/>
      <c r="E2159" s="12"/>
      <c r="F2159" s="12"/>
      <c r="G2159" s="13"/>
      <c r="H2159" s="10"/>
      <c r="I2159" s="110" t="str">
        <f t="shared" si="27"/>
        <v/>
      </c>
      <c r="J2159" s="113"/>
    </row>
    <row r="2160" spans="1:10" ht="14.1" customHeight="1" x14ac:dyDescent="0.25">
      <c r="A2160" s="9"/>
      <c r="B2160" s="10"/>
      <c r="C2160" s="12"/>
      <c r="D2160" s="12"/>
      <c r="E2160" s="12"/>
      <c r="F2160" s="12"/>
      <c r="G2160" s="13"/>
      <c r="H2160" s="10"/>
      <c r="I2160" s="110" t="str">
        <f t="shared" si="27"/>
        <v/>
      </c>
      <c r="J2160" s="113"/>
    </row>
    <row r="2161" spans="1:10" ht="14.1" customHeight="1" x14ac:dyDescent="0.25">
      <c r="A2161" s="9"/>
      <c r="B2161" s="10"/>
      <c r="C2161" s="12"/>
      <c r="D2161" s="12"/>
      <c r="E2161" s="12"/>
      <c r="F2161" s="12"/>
      <c r="G2161" s="13"/>
      <c r="H2161" s="10"/>
      <c r="I2161" s="110" t="str">
        <f t="shared" si="27"/>
        <v/>
      </c>
      <c r="J2161" s="113"/>
    </row>
    <row r="2162" spans="1:10" ht="14.1" customHeight="1" x14ac:dyDescent="0.25">
      <c r="A2162" s="9"/>
      <c r="B2162" s="10"/>
      <c r="C2162" s="12"/>
      <c r="D2162" s="12"/>
      <c r="E2162" s="12"/>
      <c r="F2162" s="12"/>
      <c r="G2162" s="13"/>
      <c r="H2162" s="10"/>
      <c r="I2162" s="110" t="str">
        <f t="shared" si="27"/>
        <v/>
      </c>
      <c r="J2162" s="113"/>
    </row>
    <row r="2163" spans="1:10" ht="14.1" customHeight="1" x14ac:dyDescent="0.25">
      <c r="A2163" s="9"/>
      <c r="B2163" s="10"/>
      <c r="C2163" s="12"/>
      <c r="D2163" s="12"/>
      <c r="E2163" s="12"/>
      <c r="F2163" s="12"/>
      <c r="G2163" s="13"/>
      <c r="H2163" s="10"/>
      <c r="I2163" s="110" t="str">
        <f t="shared" si="27"/>
        <v/>
      </c>
      <c r="J2163" s="113"/>
    </row>
    <row r="2164" spans="1:10" ht="14.1" customHeight="1" x14ac:dyDescent="0.25">
      <c r="A2164" s="9"/>
      <c r="B2164" s="10"/>
      <c r="C2164" s="12"/>
      <c r="D2164" s="12"/>
      <c r="E2164" s="12"/>
      <c r="F2164" s="12"/>
      <c r="G2164" s="13"/>
      <c r="H2164" s="10"/>
      <c r="I2164" s="110" t="str">
        <f t="shared" si="27"/>
        <v/>
      </c>
      <c r="J2164" s="113"/>
    </row>
    <row r="2165" spans="1:10" ht="14.1" customHeight="1" x14ac:dyDescent="0.25">
      <c r="A2165" s="9"/>
      <c r="B2165" s="10"/>
      <c r="C2165" s="12"/>
      <c r="D2165" s="12"/>
      <c r="E2165" s="12"/>
      <c r="F2165" s="12"/>
      <c r="G2165" s="13"/>
      <c r="H2165" s="10"/>
      <c r="I2165" s="110" t="str">
        <f t="shared" si="27"/>
        <v/>
      </c>
      <c r="J2165" s="113"/>
    </row>
    <row r="2166" spans="1:10" ht="14.1" customHeight="1" x14ac:dyDescent="0.25">
      <c r="A2166" s="9"/>
      <c r="B2166" s="10"/>
      <c r="C2166" s="12"/>
      <c r="D2166" s="12"/>
      <c r="E2166" s="12"/>
      <c r="F2166" s="12"/>
      <c r="G2166" s="13"/>
      <c r="H2166" s="10"/>
      <c r="I2166" s="110" t="str">
        <f t="shared" si="27"/>
        <v/>
      </c>
      <c r="J2166" s="113"/>
    </row>
    <row r="2167" spans="1:10" ht="14.1" customHeight="1" x14ac:dyDescent="0.25">
      <c r="A2167" s="9"/>
      <c r="B2167" s="10"/>
      <c r="C2167" s="12"/>
      <c r="D2167" s="12"/>
      <c r="E2167" s="12"/>
      <c r="F2167" s="12"/>
      <c r="G2167" s="13"/>
      <c r="H2167" s="10"/>
      <c r="I2167" s="110" t="str">
        <f t="shared" si="27"/>
        <v/>
      </c>
      <c r="J2167" s="113"/>
    </row>
    <row r="2168" spans="1:10" ht="14.1" customHeight="1" x14ac:dyDescent="0.25">
      <c r="A2168" s="9"/>
      <c r="B2168" s="10"/>
      <c r="C2168" s="12"/>
      <c r="D2168" s="12"/>
      <c r="E2168" s="12"/>
      <c r="F2168" s="12"/>
      <c r="G2168" s="13"/>
      <c r="H2168" s="10"/>
      <c r="I2168" s="110" t="str">
        <f t="shared" si="27"/>
        <v/>
      </c>
      <c r="J2168" s="113"/>
    </row>
    <row r="2169" spans="1:10" ht="14.1" customHeight="1" x14ac:dyDescent="0.25">
      <c r="A2169" s="9"/>
      <c r="B2169" s="10"/>
      <c r="C2169" s="12"/>
      <c r="D2169" s="12"/>
      <c r="E2169" s="12"/>
      <c r="F2169" s="12"/>
      <c r="G2169" s="13"/>
      <c r="H2169" s="10"/>
      <c r="I2169" s="110" t="str">
        <f t="shared" si="27"/>
        <v/>
      </c>
      <c r="J2169" s="113"/>
    </row>
    <row r="2170" spans="1:10" ht="14.1" customHeight="1" x14ac:dyDescent="0.25">
      <c r="A2170" s="9"/>
      <c r="B2170" s="10"/>
      <c r="C2170" s="12"/>
      <c r="D2170" s="12"/>
      <c r="E2170" s="12"/>
      <c r="F2170" s="12"/>
      <c r="G2170" s="13"/>
      <c r="H2170" s="10"/>
      <c r="I2170" s="110" t="str">
        <f t="shared" si="27"/>
        <v/>
      </c>
      <c r="J2170" s="113"/>
    </row>
    <row r="2171" spans="1:10" ht="14.1" customHeight="1" x14ac:dyDescent="0.25">
      <c r="A2171" s="9"/>
      <c r="B2171" s="10"/>
      <c r="C2171" s="12"/>
      <c r="D2171" s="12"/>
      <c r="E2171" s="12"/>
      <c r="F2171" s="12"/>
      <c r="G2171" s="13"/>
      <c r="H2171" s="10"/>
      <c r="I2171" s="110" t="str">
        <f t="shared" si="27"/>
        <v/>
      </c>
      <c r="J2171" s="113"/>
    </row>
    <row r="2172" spans="1:10" ht="14.1" customHeight="1" x14ac:dyDescent="0.25">
      <c r="A2172" s="9"/>
      <c r="B2172" s="10"/>
      <c r="C2172" s="12"/>
      <c r="D2172" s="12"/>
      <c r="E2172" s="12"/>
      <c r="F2172" s="12"/>
      <c r="G2172" s="13"/>
      <c r="H2172" s="10"/>
      <c r="I2172" s="110" t="str">
        <f t="shared" si="27"/>
        <v/>
      </c>
      <c r="J2172" s="113"/>
    </row>
    <row r="2173" spans="1:10" ht="14.1" customHeight="1" x14ac:dyDescent="0.25">
      <c r="A2173" s="9"/>
      <c r="B2173" s="10"/>
      <c r="C2173" s="12"/>
      <c r="D2173" s="12"/>
      <c r="E2173" s="12"/>
      <c r="F2173" s="12"/>
      <c r="G2173" s="13"/>
      <c r="H2173" s="10"/>
      <c r="I2173" s="110" t="str">
        <f t="shared" si="27"/>
        <v/>
      </c>
      <c r="J2173" s="113"/>
    </row>
    <row r="2174" spans="1:10" ht="14.1" customHeight="1" x14ac:dyDescent="0.25">
      <c r="A2174" s="9"/>
      <c r="B2174" s="10"/>
      <c r="C2174" s="12"/>
      <c r="D2174" s="12"/>
      <c r="E2174" s="12"/>
      <c r="F2174" s="12"/>
      <c r="G2174" s="13"/>
      <c r="H2174" s="10"/>
      <c r="I2174" s="110" t="str">
        <f t="shared" si="27"/>
        <v/>
      </c>
      <c r="J2174" s="113"/>
    </row>
    <row r="2175" spans="1:10" ht="14.1" customHeight="1" x14ac:dyDescent="0.25">
      <c r="A2175" s="9"/>
      <c r="B2175" s="10"/>
      <c r="C2175" s="12"/>
      <c r="D2175" s="12"/>
      <c r="E2175" s="12"/>
      <c r="F2175" s="12"/>
      <c r="G2175" s="13"/>
      <c r="H2175" s="10"/>
      <c r="I2175" s="110" t="str">
        <f t="shared" si="27"/>
        <v/>
      </c>
      <c r="J2175" s="113"/>
    </row>
    <row r="2176" spans="1:10" ht="14.1" customHeight="1" x14ac:dyDescent="0.25">
      <c r="A2176" s="9"/>
      <c r="B2176" s="10"/>
      <c r="C2176" s="12"/>
      <c r="D2176" s="12"/>
      <c r="E2176" s="12"/>
      <c r="F2176" s="12"/>
      <c r="G2176" s="13"/>
      <c r="H2176" s="10"/>
      <c r="I2176" s="110" t="str">
        <f t="shared" si="27"/>
        <v/>
      </c>
      <c r="J2176" s="113"/>
    </row>
    <row r="2177" spans="1:10" ht="14.1" customHeight="1" x14ac:dyDescent="0.25">
      <c r="A2177" s="9"/>
      <c r="B2177" s="10"/>
      <c r="C2177" s="12"/>
      <c r="D2177" s="12"/>
      <c r="E2177" s="12"/>
      <c r="F2177" s="12"/>
      <c r="G2177" s="13"/>
      <c r="H2177" s="10"/>
      <c r="I2177" s="110" t="str">
        <f t="shared" si="27"/>
        <v/>
      </c>
      <c r="J2177" s="113"/>
    </row>
    <row r="2178" spans="1:10" ht="14.1" customHeight="1" x14ac:dyDescent="0.25">
      <c r="A2178" s="9"/>
      <c r="B2178" s="10"/>
      <c r="C2178" s="12"/>
      <c r="D2178" s="12"/>
      <c r="E2178" s="12"/>
      <c r="F2178" s="12"/>
      <c r="G2178" s="13"/>
      <c r="H2178" s="10"/>
      <c r="I2178" s="110" t="str">
        <f t="shared" si="27"/>
        <v/>
      </c>
      <c r="J2178" s="113"/>
    </row>
    <row r="2179" spans="1:10" ht="14.1" customHeight="1" x14ac:dyDescent="0.25">
      <c r="A2179" s="9"/>
      <c r="B2179" s="10"/>
      <c r="C2179" s="12"/>
      <c r="D2179" s="12"/>
      <c r="E2179" s="12"/>
      <c r="F2179" s="12"/>
      <c r="G2179" s="13"/>
      <c r="H2179" s="10"/>
      <c r="I2179" s="110" t="str">
        <f t="shared" si="27"/>
        <v/>
      </c>
      <c r="J2179" s="113"/>
    </row>
    <row r="2180" spans="1:10" ht="14.1" customHeight="1" x14ac:dyDescent="0.25">
      <c r="A2180" s="9"/>
      <c r="B2180" s="10"/>
      <c r="C2180" s="12"/>
      <c r="D2180" s="12"/>
      <c r="E2180" s="12"/>
      <c r="F2180" s="12"/>
      <c r="G2180" s="13"/>
      <c r="H2180" s="10"/>
      <c r="I2180" s="110" t="str">
        <f t="shared" si="27"/>
        <v/>
      </c>
      <c r="J2180" s="113"/>
    </row>
    <row r="2181" spans="1:10" ht="14.1" customHeight="1" x14ac:dyDescent="0.25">
      <c r="A2181" s="9"/>
      <c r="B2181" s="10"/>
      <c r="C2181" s="12"/>
      <c r="D2181" s="12"/>
      <c r="E2181" s="12"/>
      <c r="F2181" s="12"/>
      <c r="G2181" s="13"/>
      <c r="H2181" s="10"/>
      <c r="I2181" s="110" t="str">
        <f t="shared" si="27"/>
        <v/>
      </c>
      <c r="J2181" s="113"/>
    </row>
    <row r="2182" spans="1:10" ht="14.1" customHeight="1" x14ac:dyDescent="0.25">
      <c r="A2182" s="9"/>
      <c r="B2182" s="10"/>
      <c r="C2182" s="12"/>
      <c r="D2182" s="12"/>
      <c r="E2182" s="12"/>
      <c r="F2182" s="12"/>
      <c r="G2182" s="13"/>
      <c r="H2182" s="10"/>
      <c r="I2182" s="110" t="str">
        <f t="shared" si="27"/>
        <v/>
      </c>
      <c r="J2182" s="113"/>
    </row>
    <row r="2183" spans="1:10" ht="14.1" customHeight="1" x14ac:dyDescent="0.25">
      <c r="A2183" s="9"/>
      <c r="B2183" s="10"/>
      <c r="C2183" s="12"/>
      <c r="D2183" s="12"/>
      <c r="E2183" s="12"/>
      <c r="F2183" s="12"/>
      <c r="G2183" s="13"/>
      <c r="H2183" s="10"/>
      <c r="I2183" s="110" t="str">
        <f t="shared" si="27"/>
        <v/>
      </c>
      <c r="J2183" s="113"/>
    </row>
    <row r="2184" spans="1:10" ht="14.1" customHeight="1" x14ac:dyDescent="0.25">
      <c r="A2184" s="9"/>
      <c r="B2184" s="10"/>
      <c r="C2184" s="12"/>
      <c r="D2184" s="12"/>
      <c r="E2184" s="12"/>
      <c r="F2184" s="12"/>
      <c r="G2184" s="13"/>
      <c r="H2184" s="10"/>
      <c r="I2184" s="110" t="str">
        <f t="shared" si="27"/>
        <v/>
      </c>
      <c r="J2184" s="113"/>
    </row>
    <row r="2185" spans="1:10" ht="14.1" customHeight="1" x14ac:dyDescent="0.25">
      <c r="A2185" s="9"/>
      <c r="B2185" s="10"/>
      <c r="C2185" s="12"/>
      <c r="D2185" s="12"/>
      <c r="E2185" s="12"/>
      <c r="F2185" s="12"/>
      <c r="G2185" s="13"/>
      <c r="H2185" s="10"/>
      <c r="I2185" s="110" t="str">
        <f t="shared" si="27"/>
        <v/>
      </c>
      <c r="J2185" s="113"/>
    </row>
    <row r="2186" spans="1:10" ht="14.1" customHeight="1" x14ac:dyDescent="0.25">
      <c r="A2186" s="9"/>
      <c r="B2186" s="10"/>
      <c r="C2186" s="12"/>
      <c r="D2186" s="12"/>
      <c r="E2186" s="12"/>
      <c r="F2186" s="12"/>
      <c r="G2186" s="13"/>
      <c r="H2186" s="10"/>
      <c r="I2186" s="110" t="str">
        <f t="shared" si="27"/>
        <v/>
      </c>
      <c r="J2186" s="113"/>
    </row>
    <row r="2187" spans="1:10" ht="14.1" customHeight="1" x14ac:dyDescent="0.25">
      <c r="A2187" s="9"/>
      <c r="B2187" s="10"/>
      <c r="C2187" s="12"/>
      <c r="D2187" s="12"/>
      <c r="E2187" s="12"/>
      <c r="F2187" s="12"/>
      <c r="G2187" s="13"/>
      <c r="H2187" s="10"/>
      <c r="I2187" s="110" t="str">
        <f t="shared" si="27"/>
        <v/>
      </c>
      <c r="J2187" s="113"/>
    </row>
    <row r="2188" spans="1:10" ht="14.1" customHeight="1" x14ac:dyDescent="0.25">
      <c r="A2188" s="9"/>
      <c r="B2188" s="10"/>
      <c r="C2188" s="12"/>
      <c r="D2188" s="12"/>
      <c r="E2188" s="12"/>
      <c r="F2188" s="12"/>
      <c r="G2188" s="13"/>
      <c r="H2188" s="10"/>
      <c r="I2188" s="110" t="str">
        <f t="shared" si="27"/>
        <v/>
      </c>
      <c r="J2188" s="113"/>
    </row>
    <row r="2189" spans="1:10" ht="14.1" customHeight="1" x14ac:dyDescent="0.25">
      <c r="A2189" s="9"/>
      <c r="B2189" s="10"/>
      <c r="C2189" s="12"/>
      <c r="D2189" s="12"/>
      <c r="E2189" s="12"/>
      <c r="F2189" s="12"/>
      <c r="G2189" s="13"/>
      <c r="H2189" s="10"/>
      <c r="I2189" s="110" t="str">
        <f t="shared" si="27"/>
        <v/>
      </c>
      <c r="J2189" s="113"/>
    </row>
    <row r="2190" spans="1:10" ht="14.1" customHeight="1" x14ac:dyDescent="0.25">
      <c r="A2190" s="9"/>
      <c r="B2190" s="10"/>
      <c r="C2190" s="12"/>
      <c r="D2190" s="12"/>
      <c r="E2190" s="12"/>
      <c r="F2190" s="12"/>
      <c r="G2190" s="13"/>
      <c r="H2190" s="10"/>
      <c r="I2190" s="110" t="str">
        <f t="shared" si="27"/>
        <v/>
      </c>
      <c r="J2190" s="113"/>
    </row>
    <row r="2191" spans="1:10" ht="14.1" customHeight="1" x14ac:dyDescent="0.25">
      <c r="A2191" s="9"/>
      <c r="B2191" s="10"/>
      <c r="C2191" s="12"/>
      <c r="D2191" s="12"/>
      <c r="E2191" s="12"/>
      <c r="F2191" s="12"/>
      <c r="G2191" s="13"/>
      <c r="H2191" s="10"/>
      <c r="I2191" s="110" t="str">
        <f t="shared" si="27"/>
        <v/>
      </c>
      <c r="J2191" s="113"/>
    </row>
    <row r="2192" spans="1:10" ht="14.1" customHeight="1" x14ac:dyDescent="0.25">
      <c r="A2192" s="9"/>
      <c r="B2192" s="10"/>
      <c r="C2192" s="12"/>
      <c r="D2192" s="12"/>
      <c r="E2192" s="12"/>
      <c r="F2192" s="12"/>
      <c r="G2192" s="13"/>
      <c r="H2192" s="10"/>
      <c r="I2192" s="110" t="str">
        <f t="shared" si="27"/>
        <v/>
      </c>
      <c r="J2192" s="113"/>
    </row>
    <row r="2193" spans="1:10" ht="14.1" customHeight="1" x14ac:dyDescent="0.25">
      <c r="A2193" s="9"/>
      <c r="B2193" s="10"/>
      <c r="C2193" s="12"/>
      <c r="D2193" s="12"/>
      <c r="E2193" s="12"/>
      <c r="F2193" s="12"/>
      <c r="G2193" s="13"/>
      <c r="H2193" s="10"/>
      <c r="I2193" s="110" t="str">
        <f t="shared" si="27"/>
        <v/>
      </c>
      <c r="J2193" s="113"/>
    </row>
    <row r="2194" spans="1:10" ht="14.1" customHeight="1" x14ac:dyDescent="0.25">
      <c r="A2194" s="9"/>
      <c r="B2194" s="10"/>
      <c r="C2194" s="12"/>
      <c r="D2194" s="12"/>
      <c r="E2194" s="12"/>
      <c r="F2194" s="12"/>
      <c r="G2194" s="13"/>
      <c r="H2194" s="10"/>
      <c r="I2194" s="110" t="str">
        <f t="shared" si="27"/>
        <v/>
      </c>
      <c r="J2194" s="113"/>
    </row>
    <row r="2195" spans="1:10" ht="14.1" customHeight="1" x14ac:dyDescent="0.25">
      <c r="A2195" s="9"/>
      <c r="B2195" s="10"/>
      <c r="C2195" s="12"/>
      <c r="D2195" s="12"/>
      <c r="E2195" s="12"/>
      <c r="F2195" s="12"/>
      <c r="G2195" s="13"/>
      <c r="H2195" s="10"/>
      <c r="I2195" s="110" t="str">
        <f t="shared" si="27"/>
        <v/>
      </c>
      <c r="J2195" s="113"/>
    </row>
    <row r="2196" spans="1:10" ht="14.1" customHeight="1" x14ac:dyDescent="0.25">
      <c r="A2196" s="9"/>
      <c r="B2196" s="10"/>
      <c r="C2196" s="12"/>
      <c r="D2196" s="12"/>
      <c r="E2196" s="12"/>
      <c r="F2196" s="12"/>
      <c r="G2196" s="13"/>
      <c r="H2196" s="10"/>
      <c r="I2196" s="110" t="str">
        <f t="shared" si="27"/>
        <v/>
      </c>
      <c r="J2196" s="113"/>
    </row>
    <row r="2197" spans="1:10" ht="14.1" customHeight="1" x14ac:dyDescent="0.25">
      <c r="A2197" s="9"/>
      <c r="B2197" s="10"/>
      <c r="C2197" s="12"/>
      <c r="D2197" s="12"/>
      <c r="E2197" s="12"/>
      <c r="F2197" s="12"/>
      <c r="G2197" s="13"/>
      <c r="H2197" s="10"/>
      <c r="I2197" s="110" t="str">
        <f t="shared" si="27"/>
        <v/>
      </c>
      <c r="J2197" s="113"/>
    </row>
    <row r="2198" spans="1:10" ht="14.1" customHeight="1" x14ac:dyDescent="0.25">
      <c r="A2198" s="9"/>
      <c r="B2198" s="10"/>
      <c r="C2198" s="12"/>
      <c r="D2198" s="12"/>
      <c r="E2198" s="12"/>
      <c r="F2198" s="12"/>
      <c r="G2198" s="13"/>
      <c r="H2198" s="10"/>
      <c r="I2198" s="110" t="str">
        <f t="shared" si="27"/>
        <v/>
      </c>
      <c r="J2198" s="113"/>
    </row>
    <row r="2199" spans="1:10" ht="14.1" customHeight="1" x14ac:dyDescent="0.25">
      <c r="A2199" s="9"/>
      <c r="B2199" s="10"/>
      <c r="C2199" s="12"/>
      <c r="D2199" s="12"/>
      <c r="E2199" s="12"/>
      <c r="F2199" s="12"/>
      <c r="G2199" s="13"/>
      <c r="H2199" s="10"/>
      <c r="I2199" s="110" t="str">
        <f t="shared" si="27"/>
        <v/>
      </c>
      <c r="J2199" s="113"/>
    </row>
    <row r="2200" spans="1:10" ht="14.1" customHeight="1" x14ac:dyDescent="0.25">
      <c r="A2200" s="9"/>
      <c r="B2200" s="10"/>
      <c r="C2200" s="12"/>
      <c r="D2200" s="12"/>
      <c r="E2200" s="12"/>
      <c r="F2200" s="12"/>
      <c r="G2200" s="13"/>
      <c r="H2200" s="10"/>
      <c r="I2200" s="110" t="str">
        <f t="shared" si="27"/>
        <v/>
      </c>
      <c r="J2200" s="113"/>
    </row>
    <row r="2201" spans="1:10" ht="14.1" customHeight="1" x14ac:dyDescent="0.25">
      <c r="A2201" s="9"/>
      <c r="B2201" s="10"/>
      <c r="C2201" s="12"/>
      <c r="D2201" s="12"/>
      <c r="E2201" s="12"/>
      <c r="F2201" s="12"/>
      <c r="G2201" s="13"/>
      <c r="H2201" s="10"/>
      <c r="I2201" s="110" t="str">
        <f t="shared" si="27"/>
        <v/>
      </c>
      <c r="J2201" s="113"/>
    </row>
    <row r="2202" spans="1:10" ht="14.1" customHeight="1" x14ac:dyDescent="0.25">
      <c r="A2202" s="9"/>
      <c r="B2202" s="10"/>
      <c r="C2202" s="12"/>
      <c r="D2202" s="12"/>
      <c r="E2202" s="12"/>
      <c r="F2202" s="12"/>
      <c r="G2202" s="13"/>
      <c r="H2202" s="10"/>
      <c r="I2202" s="110" t="str">
        <f t="shared" si="27"/>
        <v/>
      </c>
      <c r="J2202" s="113"/>
    </row>
    <row r="2203" spans="1:10" ht="14.1" customHeight="1" x14ac:dyDescent="0.25">
      <c r="A2203" s="9"/>
      <c r="B2203" s="10"/>
      <c r="C2203" s="12"/>
      <c r="D2203" s="12"/>
      <c r="E2203" s="12"/>
      <c r="F2203" s="12"/>
      <c r="G2203" s="13"/>
      <c r="H2203" s="10"/>
      <c r="I2203" s="110" t="str">
        <f t="shared" si="27"/>
        <v/>
      </c>
      <c r="J2203" s="113"/>
    </row>
    <row r="2204" spans="1:10" ht="14.1" customHeight="1" x14ac:dyDescent="0.25">
      <c r="A2204" s="9"/>
      <c r="B2204" s="10"/>
      <c r="C2204" s="12"/>
      <c r="D2204" s="12"/>
      <c r="E2204" s="12"/>
      <c r="F2204" s="12"/>
      <c r="G2204" s="13"/>
      <c r="H2204" s="10"/>
      <c r="I2204" s="110" t="str">
        <f t="shared" si="27"/>
        <v/>
      </c>
      <c r="J2204" s="113"/>
    </row>
    <row r="2205" spans="1:10" ht="14.1" customHeight="1" x14ac:dyDescent="0.25">
      <c r="A2205" s="9"/>
      <c r="B2205" s="10"/>
      <c r="C2205" s="12"/>
      <c r="D2205" s="12"/>
      <c r="E2205" s="12"/>
      <c r="F2205" s="12"/>
      <c r="G2205" s="13"/>
      <c r="H2205" s="10"/>
      <c r="I2205" s="110" t="str">
        <f t="shared" si="27"/>
        <v/>
      </c>
      <c r="J2205" s="113"/>
    </row>
    <row r="2206" spans="1:10" ht="14.1" customHeight="1" x14ac:dyDescent="0.25">
      <c r="A2206" s="9"/>
      <c r="B2206" s="10"/>
      <c r="C2206" s="12"/>
      <c r="D2206" s="12"/>
      <c r="E2206" s="12"/>
      <c r="F2206" s="12"/>
      <c r="G2206" s="13"/>
      <c r="H2206" s="10"/>
      <c r="I2206" s="110" t="str">
        <f t="shared" si="27"/>
        <v/>
      </c>
      <c r="J2206" s="113"/>
    </row>
    <row r="2207" spans="1:10" ht="14.1" customHeight="1" x14ac:dyDescent="0.25">
      <c r="A2207" s="9"/>
      <c r="B2207" s="10"/>
      <c r="C2207" s="12"/>
      <c r="D2207" s="12"/>
      <c r="E2207" s="12"/>
      <c r="F2207" s="12"/>
      <c r="G2207" s="13"/>
      <c r="H2207" s="10"/>
      <c r="I2207" s="110" t="str">
        <f t="shared" ref="I2207:I2270" si="28">IF(G2207="","",I2206+G2207)</f>
        <v/>
      </c>
      <c r="J2207" s="113"/>
    </row>
    <row r="2208" spans="1:10" ht="14.1" customHeight="1" x14ac:dyDescent="0.25">
      <c r="A2208" s="9"/>
      <c r="B2208" s="10"/>
      <c r="C2208" s="12"/>
      <c r="D2208" s="12"/>
      <c r="E2208" s="12"/>
      <c r="F2208" s="12"/>
      <c r="G2208" s="13"/>
      <c r="H2208" s="10"/>
      <c r="I2208" s="110" t="str">
        <f t="shared" si="28"/>
        <v/>
      </c>
      <c r="J2208" s="113"/>
    </row>
    <row r="2209" spans="1:10" ht="14.1" customHeight="1" x14ac:dyDescent="0.25">
      <c r="A2209" s="9"/>
      <c r="B2209" s="10"/>
      <c r="C2209" s="12"/>
      <c r="D2209" s="12"/>
      <c r="E2209" s="12"/>
      <c r="F2209" s="12"/>
      <c r="G2209" s="13"/>
      <c r="H2209" s="10"/>
      <c r="I2209" s="110" t="str">
        <f t="shared" si="28"/>
        <v/>
      </c>
      <c r="J2209" s="113"/>
    </row>
    <row r="2210" spans="1:10" ht="14.1" customHeight="1" x14ac:dyDescent="0.25">
      <c r="A2210" s="9"/>
      <c r="B2210" s="10"/>
      <c r="C2210" s="12"/>
      <c r="D2210" s="12"/>
      <c r="E2210" s="12"/>
      <c r="F2210" s="12"/>
      <c r="G2210" s="13"/>
      <c r="H2210" s="10"/>
      <c r="I2210" s="110" t="str">
        <f t="shared" si="28"/>
        <v/>
      </c>
      <c r="J2210" s="113"/>
    </row>
    <row r="2211" spans="1:10" ht="14.1" customHeight="1" x14ac:dyDescent="0.25">
      <c r="A2211" s="9"/>
      <c r="B2211" s="10"/>
      <c r="C2211" s="12"/>
      <c r="D2211" s="12"/>
      <c r="E2211" s="12"/>
      <c r="F2211" s="12"/>
      <c r="G2211" s="13"/>
      <c r="H2211" s="10"/>
      <c r="I2211" s="110" t="str">
        <f t="shared" si="28"/>
        <v/>
      </c>
      <c r="J2211" s="113"/>
    </row>
    <row r="2212" spans="1:10" ht="14.1" customHeight="1" x14ac:dyDescent="0.25">
      <c r="A2212" s="9"/>
      <c r="B2212" s="10"/>
      <c r="C2212" s="12"/>
      <c r="D2212" s="12"/>
      <c r="E2212" s="12"/>
      <c r="F2212" s="12"/>
      <c r="G2212" s="13"/>
      <c r="H2212" s="10"/>
      <c r="I2212" s="110" t="str">
        <f t="shared" si="28"/>
        <v/>
      </c>
      <c r="J2212" s="113"/>
    </row>
    <row r="2213" spans="1:10" ht="14.1" customHeight="1" x14ac:dyDescent="0.25">
      <c r="A2213" s="9"/>
      <c r="B2213" s="10"/>
      <c r="C2213" s="12"/>
      <c r="D2213" s="12"/>
      <c r="E2213" s="12"/>
      <c r="F2213" s="12"/>
      <c r="G2213" s="13"/>
      <c r="H2213" s="10"/>
      <c r="I2213" s="110" t="str">
        <f t="shared" si="28"/>
        <v/>
      </c>
      <c r="J2213" s="113"/>
    </row>
    <row r="2214" spans="1:10" ht="14.1" customHeight="1" x14ac:dyDescent="0.25">
      <c r="A2214" s="9"/>
      <c r="B2214" s="10"/>
      <c r="C2214" s="12"/>
      <c r="D2214" s="12"/>
      <c r="E2214" s="12"/>
      <c r="F2214" s="12"/>
      <c r="G2214" s="13"/>
      <c r="H2214" s="10"/>
      <c r="I2214" s="110" t="str">
        <f t="shared" si="28"/>
        <v/>
      </c>
      <c r="J2214" s="113"/>
    </row>
    <row r="2215" spans="1:10" ht="14.1" customHeight="1" x14ac:dyDescent="0.25">
      <c r="A2215" s="9"/>
      <c r="B2215" s="10"/>
      <c r="C2215" s="12"/>
      <c r="D2215" s="12"/>
      <c r="E2215" s="12"/>
      <c r="F2215" s="12"/>
      <c r="G2215" s="13"/>
      <c r="H2215" s="10"/>
      <c r="I2215" s="110" t="str">
        <f t="shared" si="28"/>
        <v/>
      </c>
      <c r="J2215" s="113"/>
    </row>
    <row r="2216" spans="1:10" ht="14.1" customHeight="1" x14ac:dyDescent="0.25">
      <c r="A2216" s="9"/>
      <c r="B2216" s="10"/>
      <c r="C2216" s="12"/>
      <c r="D2216" s="12"/>
      <c r="E2216" s="12"/>
      <c r="F2216" s="12"/>
      <c r="G2216" s="13"/>
      <c r="H2216" s="10"/>
      <c r="I2216" s="110" t="str">
        <f t="shared" si="28"/>
        <v/>
      </c>
      <c r="J2216" s="113"/>
    </row>
    <row r="2217" spans="1:10" ht="14.1" customHeight="1" x14ac:dyDescent="0.25">
      <c r="A2217" s="9"/>
      <c r="B2217" s="10"/>
      <c r="C2217" s="12"/>
      <c r="D2217" s="12"/>
      <c r="E2217" s="12"/>
      <c r="F2217" s="12"/>
      <c r="G2217" s="13"/>
      <c r="H2217" s="10"/>
      <c r="I2217" s="110" t="str">
        <f t="shared" si="28"/>
        <v/>
      </c>
      <c r="J2217" s="113"/>
    </row>
    <row r="2218" spans="1:10" ht="14.1" customHeight="1" x14ac:dyDescent="0.25">
      <c r="A2218" s="9"/>
      <c r="B2218" s="10"/>
      <c r="C2218" s="12"/>
      <c r="D2218" s="12"/>
      <c r="E2218" s="12"/>
      <c r="F2218" s="12"/>
      <c r="G2218" s="13"/>
      <c r="H2218" s="10"/>
      <c r="I2218" s="110" t="str">
        <f t="shared" si="28"/>
        <v/>
      </c>
      <c r="J2218" s="113"/>
    </row>
    <row r="2219" spans="1:10" ht="14.1" customHeight="1" x14ac:dyDescent="0.25">
      <c r="A2219" s="9"/>
      <c r="B2219" s="10"/>
      <c r="C2219" s="12"/>
      <c r="D2219" s="12"/>
      <c r="E2219" s="12"/>
      <c r="F2219" s="12"/>
      <c r="G2219" s="13"/>
      <c r="H2219" s="10"/>
      <c r="I2219" s="110" t="str">
        <f t="shared" si="28"/>
        <v/>
      </c>
      <c r="J2219" s="113"/>
    </row>
    <row r="2220" spans="1:10" ht="14.1" customHeight="1" x14ac:dyDescent="0.25">
      <c r="A2220" s="9"/>
      <c r="B2220" s="10"/>
      <c r="C2220" s="12"/>
      <c r="D2220" s="12"/>
      <c r="E2220" s="12"/>
      <c r="F2220" s="12"/>
      <c r="G2220" s="13"/>
      <c r="H2220" s="10"/>
      <c r="I2220" s="110" t="str">
        <f t="shared" si="28"/>
        <v/>
      </c>
      <c r="J2220" s="113"/>
    </row>
    <row r="2221" spans="1:10" ht="14.1" customHeight="1" x14ac:dyDescent="0.25">
      <c r="A2221" s="9"/>
      <c r="B2221" s="10"/>
      <c r="C2221" s="12"/>
      <c r="D2221" s="12"/>
      <c r="E2221" s="12"/>
      <c r="F2221" s="12"/>
      <c r="G2221" s="13"/>
      <c r="H2221" s="10"/>
      <c r="I2221" s="110" t="str">
        <f t="shared" si="28"/>
        <v/>
      </c>
      <c r="J2221" s="113"/>
    </row>
    <row r="2222" spans="1:10" ht="14.1" customHeight="1" x14ac:dyDescent="0.25">
      <c r="A2222" s="9"/>
      <c r="B2222" s="10"/>
      <c r="C2222" s="12"/>
      <c r="D2222" s="12"/>
      <c r="E2222" s="12"/>
      <c r="F2222" s="12"/>
      <c r="G2222" s="13"/>
      <c r="H2222" s="10"/>
      <c r="I2222" s="110" t="str">
        <f t="shared" si="28"/>
        <v/>
      </c>
      <c r="J2222" s="113"/>
    </row>
    <row r="2223" spans="1:10" ht="14.1" customHeight="1" x14ac:dyDescent="0.25">
      <c r="A2223" s="9"/>
      <c r="B2223" s="10"/>
      <c r="C2223" s="12"/>
      <c r="D2223" s="12"/>
      <c r="E2223" s="12"/>
      <c r="F2223" s="12"/>
      <c r="G2223" s="13"/>
      <c r="H2223" s="10"/>
      <c r="I2223" s="110" t="str">
        <f t="shared" si="28"/>
        <v/>
      </c>
      <c r="J2223" s="113"/>
    </row>
    <row r="2224" spans="1:10" ht="14.1" customHeight="1" x14ac:dyDescent="0.25">
      <c r="A2224" s="9"/>
      <c r="B2224" s="10"/>
      <c r="C2224" s="12"/>
      <c r="D2224" s="12"/>
      <c r="E2224" s="12"/>
      <c r="F2224" s="12"/>
      <c r="G2224" s="13"/>
      <c r="H2224" s="10"/>
      <c r="I2224" s="110" t="str">
        <f t="shared" si="28"/>
        <v/>
      </c>
      <c r="J2224" s="113"/>
    </row>
    <row r="2225" spans="1:10" ht="14.1" customHeight="1" x14ac:dyDescent="0.25">
      <c r="A2225" s="9"/>
      <c r="B2225" s="10"/>
      <c r="C2225" s="12"/>
      <c r="D2225" s="12"/>
      <c r="E2225" s="12"/>
      <c r="F2225" s="12"/>
      <c r="G2225" s="13"/>
      <c r="H2225" s="10"/>
      <c r="I2225" s="110" t="str">
        <f t="shared" si="28"/>
        <v/>
      </c>
      <c r="J2225" s="113"/>
    </row>
    <row r="2226" spans="1:10" ht="14.1" customHeight="1" x14ac:dyDescent="0.25">
      <c r="A2226" s="9"/>
      <c r="B2226" s="10"/>
      <c r="C2226" s="12"/>
      <c r="D2226" s="12"/>
      <c r="E2226" s="12"/>
      <c r="F2226" s="12"/>
      <c r="G2226" s="13"/>
      <c r="H2226" s="10"/>
      <c r="I2226" s="110" t="str">
        <f t="shared" si="28"/>
        <v/>
      </c>
      <c r="J2226" s="113"/>
    </row>
    <row r="2227" spans="1:10" ht="14.1" customHeight="1" x14ac:dyDescent="0.25">
      <c r="A2227" s="9"/>
      <c r="B2227" s="10"/>
      <c r="C2227" s="12"/>
      <c r="D2227" s="12"/>
      <c r="E2227" s="12"/>
      <c r="F2227" s="12"/>
      <c r="G2227" s="13"/>
      <c r="H2227" s="10"/>
      <c r="I2227" s="110" t="str">
        <f t="shared" si="28"/>
        <v/>
      </c>
      <c r="J2227" s="113"/>
    </row>
    <row r="2228" spans="1:10" ht="14.1" customHeight="1" x14ac:dyDescent="0.25">
      <c r="A2228" s="9"/>
      <c r="B2228" s="10"/>
      <c r="C2228" s="12"/>
      <c r="D2228" s="12"/>
      <c r="E2228" s="12"/>
      <c r="F2228" s="12"/>
      <c r="G2228" s="13"/>
      <c r="H2228" s="10"/>
      <c r="I2228" s="110" t="str">
        <f t="shared" si="28"/>
        <v/>
      </c>
      <c r="J2228" s="113"/>
    </row>
    <row r="2229" spans="1:10" ht="14.1" customHeight="1" x14ac:dyDescent="0.25">
      <c r="A2229" s="9"/>
      <c r="B2229" s="10"/>
      <c r="C2229" s="12"/>
      <c r="D2229" s="12"/>
      <c r="E2229" s="12"/>
      <c r="F2229" s="12"/>
      <c r="G2229" s="13"/>
      <c r="H2229" s="10"/>
      <c r="I2229" s="110" t="str">
        <f t="shared" si="28"/>
        <v/>
      </c>
      <c r="J2229" s="113"/>
    </row>
    <row r="2230" spans="1:10" ht="14.1" customHeight="1" x14ac:dyDescent="0.25">
      <c r="A2230" s="9"/>
      <c r="B2230" s="10"/>
      <c r="C2230" s="12"/>
      <c r="D2230" s="12"/>
      <c r="E2230" s="12"/>
      <c r="F2230" s="12"/>
      <c r="G2230" s="13"/>
      <c r="H2230" s="10"/>
      <c r="I2230" s="110" t="str">
        <f t="shared" si="28"/>
        <v/>
      </c>
      <c r="J2230" s="113"/>
    </row>
    <row r="2231" spans="1:10" ht="14.1" customHeight="1" x14ac:dyDescent="0.25">
      <c r="A2231" s="9"/>
      <c r="B2231" s="10"/>
      <c r="C2231" s="12"/>
      <c r="D2231" s="12"/>
      <c r="E2231" s="12"/>
      <c r="F2231" s="12"/>
      <c r="G2231" s="13"/>
      <c r="H2231" s="10"/>
      <c r="I2231" s="110" t="str">
        <f t="shared" si="28"/>
        <v/>
      </c>
      <c r="J2231" s="113"/>
    </row>
    <row r="2232" spans="1:10" ht="14.1" customHeight="1" x14ac:dyDescent="0.25">
      <c r="A2232" s="9"/>
      <c r="B2232" s="10"/>
      <c r="C2232" s="12"/>
      <c r="D2232" s="12"/>
      <c r="E2232" s="12"/>
      <c r="F2232" s="12"/>
      <c r="G2232" s="13"/>
      <c r="H2232" s="10"/>
      <c r="I2232" s="110" t="str">
        <f t="shared" si="28"/>
        <v/>
      </c>
      <c r="J2232" s="113"/>
    </row>
    <row r="2233" spans="1:10" ht="14.1" customHeight="1" x14ac:dyDescent="0.25">
      <c r="A2233" s="9"/>
      <c r="B2233" s="10"/>
      <c r="C2233" s="12"/>
      <c r="D2233" s="12"/>
      <c r="E2233" s="12"/>
      <c r="F2233" s="12"/>
      <c r="G2233" s="13"/>
      <c r="H2233" s="10"/>
      <c r="I2233" s="110" t="str">
        <f t="shared" si="28"/>
        <v/>
      </c>
      <c r="J2233" s="113"/>
    </row>
    <row r="2234" spans="1:10" ht="14.1" customHeight="1" x14ac:dyDescent="0.25">
      <c r="A2234" s="9"/>
      <c r="B2234" s="10"/>
      <c r="C2234" s="12"/>
      <c r="D2234" s="12"/>
      <c r="E2234" s="12"/>
      <c r="F2234" s="12"/>
      <c r="G2234" s="13"/>
      <c r="H2234" s="10"/>
      <c r="I2234" s="110" t="str">
        <f t="shared" si="28"/>
        <v/>
      </c>
      <c r="J2234" s="113"/>
    </row>
    <row r="2235" spans="1:10" ht="14.1" customHeight="1" x14ac:dyDescent="0.25">
      <c r="A2235" s="9"/>
      <c r="B2235" s="10"/>
      <c r="C2235" s="12"/>
      <c r="D2235" s="12"/>
      <c r="E2235" s="12"/>
      <c r="F2235" s="12"/>
      <c r="G2235" s="13"/>
      <c r="H2235" s="10"/>
      <c r="I2235" s="110" t="str">
        <f t="shared" si="28"/>
        <v/>
      </c>
      <c r="J2235" s="113"/>
    </row>
    <row r="2236" spans="1:10" ht="14.1" customHeight="1" x14ac:dyDescent="0.25">
      <c r="A2236" s="9"/>
      <c r="B2236" s="10"/>
      <c r="C2236" s="12"/>
      <c r="D2236" s="12"/>
      <c r="E2236" s="12"/>
      <c r="F2236" s="12"/>
      <c r="G2236" s="13"/>
      <c r="H2236" s="10"/>
      <c r="I2236" s="110" t="str">
        <f t="shared" si="28"/>
        <v/>
      </c>
      <c r="J2236" s="113"/>
    </row>
    <row r="2237" spans="1:10" ht="14.1" customHeight="1" x14ac:dyDescent="0.25">
      <c r="A2237" s="9"/>
      <c r="B2237" s="10"/>
      <c r="C2237" s="12"/>
      <c r="D2237" s="12"/>
      <c r="E2237" s="12"/>
      <c r="F2237" s="12"/>
      <c r="G2237" s="13"/>
      <c r="H2237" s="10"/>
      <c r="I2237" s="110" t="str">
        <f t="shared" si="28"/>
        <v/>
      </c>
      <c r="J2237" s="113"/>
    </row>
    <row r="2238" spans="1:10" ht="14.1" customHeight="1" x14ac:dyDescent="0.25">
      <c r="A2238" s="9"/>
      <c r="B2238" s="10"/>
      <c r="C2238" s="12"/>
      <c r="D2238" s="12"/>
      <c r="E2238" s="12"/>
      <c r="F2238" s="12"/>
      <c r="G2238" s="13"/>
      <c r="H2238" s="10"/>
      <c r="I2238" s="110" t="str">
        <f t="shared" si="28"/>
        <v/>
      </c>
      <c r="J2238" s="113"/>
    </row>
    <row r="2239" spans="1:10" ht="14.1" customHeight="1" x14ac:dyDescent="0.25">
      <c r="A2239" s="9"/>
      <c r="B2239" s="10"/>
      <c r="C2239" s="12"/>
      <c r="D2239" s="12"/>
      <c r="E2239" s="12"/>
      <c r="F2239" s="12"/>
      <c r="G2239" s="13"/>
      <c r="H2239" s="10"/>
      <c r="I2239" s="110" t="str">
        <f t="shared" si="28"/>
        <v/>
      </c>
      <c r="J2239" s="113"/>
    </row>
    <row r="2240" spans="1:10" ht="14.1" customHeight="1" x14ac:dyDescent="0.25">
      <c r="A2240" s="9"/>
      <c r="B2240" s="10"/>
      <c r="C2240" s="12"/>
      <c r="D2240" s="12"/>
      <c r="E2240" s="12"/>
      <c r="F2240" s="12"/>
      <c r="G2240" s="13"/>
      <c r="H2240" s="10"/>
      <c r="I2240" s="110" t="str">
        <f t="shared" si="28"/>
        <v/>
      </c>
      <c r="J2240" s="113"/>
    </row>
    <row r="2241" spans="1:10" ht="14.1" customHeight="1" x14ac:dyDescent="0.25">
      <c r="A2241" s="9"/>
      <c r="B2241" s="10"/>
      <c r="C2241" s="12"/>
      <c r="D2241" s="12"/>
      <c r="E2241" s="12"/>
      <c r="F2241" s="12"/>
      <c r="G2241" s="13"/>
      <c r="H2241" s="10"/>
      <c r="I2241" s="110" t="str">
        <f t="shared" si="28"/>
        <v/>
      </c>
      <c r="J2241" s="113"/>
    </row>
    <row r="2242" spans="1:10" ht="14.1" customHeight="1" x14ac:dyDescent="0.25">
      <c r="A2242" s="9"/>
      <c r="B2242" s="10"/>
      <c r="C2242" s="12"/>
      <c r="D2242" s="12"/>
      <c r="E2242" s="12"/>
      <c r="F2242" s="12"/>
      <c r="G2242" s="13"/>
      <c r="H2242" s="10"/>
      <c r="I2242" s="110" t="str">
        <f t="shared" si="28"/>
        <v/>
      </c>
      <c r="J2242" s="113"/>
    </row>
    <row r="2243" spans="1:10" ht="14.1" customHeight="1" x14ac:dyDescent="0.25">
      <c r="A2243" s="9"/>
      <c r="B2243" s="10"/>
      <c r="C2243" s="12"/>
      <c r="D2243" s="12"/>
      <c r="E2243" s="12"/>
      <c r="F2243" s="12"/>
      <c r="G2243" s="13"/>
      <c r="H2243" s="10"/>
      <c r="I2243" s="110" t="str">
        <f t="shared" si="28"/>
        <v/>
      </c>
      <c r="J2243" s="113"/>
    </row>
    <row r="2244" spans="1:10" ht="14.1" customHeight="1" x14ac:dyDescent="0.25">
      <c r="A2244" s="9"/>
      <c r="B2244" s="10"/>
      <c r="C2244" s="12"/>
      <c r="D2244" s="12"/>
      <c r="E2244" s="12"/>
      <c r="F2244" s="12"/>
      <c r="G2244" s="13"/>
      <c r="H2244" s="10"/>
      <c r="I2244" s="110" t="str">
        <f t="shared" si="28"/>
        <v/>
      </c>
      <c r="J2244" s="113"/>
    </row>
    <row r="2245" spans="1:10" ht="14.1" customHeight="1" x14ac:dyDescent="0.25">
      <c r="A2245" s="9"/>
      <c r="B2245" s="10"/>
      <c r="C2245" s="12"/>
      <c r="D2245" s="12"/>
      <c r="E2245" s="12"/>
      <c r="F2245" s="12"/>
      <c r="G2245" s="13"/>
      <c r="H2245" s="10"/>
      <c r="I2245" s="110" t="str">
        <f t="shared" si="28"/>
        <v/>
      </c>
      <c r="J2245" s="113"/>
    </row>
    <row r="2246" spans="1:10" ht="14.1" customHeight="1" x14ac:dyDescent="0.25">
      <c r="A2246" s="9"/>
      <c r="B2246" s="10"/>
      <c r="C2246" s="12"/>
      <c r="D2246" s="12"/>
      <c r="E2246" s="12"/>
      <c r="F2246" s="12"/>
      <c r="G2246" s="13"/>
      <c r="H2246" s="10"/>
      <c r="I2246" s="110" t="str">
        <f t="shared" si="28"/>
        <v/>
      </c>
      <c r="J2246" s="113"/>
    </row>
    <row r="2247" spans="1:10" ht="14.1" customHeight="1" x14ac:dyDescent="0.25">
      <c r="A2247" s="9"/>
      <c r="B2247" s="10"/>
      <c r="C2247" s="12"/>
      <c r="D2247" s="12"/>
      <c r="E2247" s="12"/>
      <c r="F2247" s="12"/>
      <c r="G2247" s="13"/>
      <c r="H2247" s="10"/>
      <c r="I2247" s="110" t="str">
        <f t="shared" si="28"/>
        <v/>
      </c>
      <c r="J2247" s="113"/>
    </row>
    <row r="2248" spans="1:10" ht="14.1" customHeight="1" x14ac:dyDescent="0.25">
      <c r="A2248" s="9"/>
      <c r="B2248" s="10"/>
      <c r="C2248" s="12"/>
      <c r="D2248" s="12"/>
      <c r="E2248" s="12"/>
      <c r="F2248" s="12"/>
      <c r="G2248" s="13"/>
      <c r="H2248" s="10"/>
      <c r="I2248" s="110" t="str">
        <f t="shared" si="28"/>
        <v/>
      </c>
      <c r="J2248" s="113"/>
    </row>
    <row r="2249" spans="1:10" ht="14.1" customHeight="1" x14ac:dyDescent="0.25">
      <c r="A2249" s="9"/>
      <c r="B2249" s="10"/>
      <c r="C2249" s="12"/>
      <c r="D2249" s="12"/>
      <c r="E2249" s="12"/>
      <c r="F2249" s="12"/>
      <c r="G2249" s="13"/>
      <c r="H2249" s="10"/>
      <c r="I2249" s="110" t="str">
        <f t="shared" si="28"/>
        <v/>
      </c>
      <c r="J2249" s="113"/>
    </row>
    <row r="2250" spans="1:10" ht="14.1" customHeight="1" x14ac:dyDescent="0.25">
      <c r="A2250" s="9"/>
      <c r="B2250" s="10"/>
      <c r="C2250" s="12"/>
      <c r="D2250" s="12"/>
      <c r="E2250" s="12"/>
      <c r="F2250" s="12"/>
      <c r="G2250" s="13"/>
      <c r="H2250" s="10"/>
      <c r="I2250" s="110" t="str">
        <f t="shared" si="28"/>
        <v/>
      </c>
      <c r="J2250" s="113"/>
    </row>
    <row r="2251" spans="1:10" ht="14.1" customHeight="1" x14ac:dyDescent="0.25">
      <c r="A2251" s="9"/>
      <c r="B2251" s="10"/>
      <c r="C2251" s="12"/>
      <c r="D2251" s="12"/>
      <c r="E2251" s="12"/>
      <c r="F2251" s="12"/>
      <c r="G2251" s="13"/>
      <c r="H2251" s="10"/>
      <c r="I2251" s="110" t="str">
        <f t="shared" si="28"/>
        <v/>
      </c>
      <c r="J2251" s="113"/>
    </row>
    <row r="2252" spans="1:10" ht="14.1" customHeight="1" x14ac:dyDescent="0.25">
      <c r="A2252" s="9"/>
      <c r="B2252" s="10"/>
      <c r="C2252" s="12"/>
      <c r="D2252" s="12"/>
      <c r="E2252" s="12"/>
      <c r="F2252" s="12"/>
      <c r="G2252" s="13"/>
      <c r="H2252" s="10"/>
      <c r="I2252" s="110" t="str">
        <f t="shared" si="28"/>
        <v/>
      </c>
      <c r="J2252" s="113"/>
    </row>
    <row r="2253" spans="1:10" ht="14.1" customHeight="1" x14ac:dyDescent="0.25">
      <c r="A2253" s="9"/>
      <c r="B2253" s="10"/>
      <c r="C2253" s="12"/>
      <c r="D2253" s="12"/>
      <c r="E2253" s="12"/>
      <c r="F2253" s="12"/>
      <c r="G2253" s="13"/>
      <c r="H2253" s="10"/>
      <c r="I2253" s="110" t="str">
        <f t="shared" si="28"/>
        <v/>
      </c>
      <c r="J2253" s="113"/>
    </row>
    <row r="2254" spans="1:10" ht="14.1" customHeight="1" x14ac:dyDescent="0.25">
      <c r="A2254" s="9"/>
      <c r="B2254" s="10"/>
      <c r="C2254" s="12"/>
      <c r="D2254" s="12"/>
      <c r="E2254" s="12"/>
      <c r="F2254" s="12"/>
      <c r="G2254" s="13"/>
      <c r="H2254" s="10"/>
      <c r="I2254" s="110" t="str">
        <f t="shared" si="28"/>
        <v/>
      </c>
      <c r="J2254" s="113"/>
    </row>
    <row r="2255" spans="1:10" ht="14.1" customHeight="1" x14ac:dyDescent="0.25">
      <c r="A2255" s="9"/>
      <c r="B2255" s="10"/>
      <c r="C2255" s="12"/>
      <c r="D2255" s="12"/>
      <c r="E2255" s="12"/>
      <c r="F2255" s="12"/>
      <c r="G2255" s="13"/>
      <c r="H2255" s="10"/>
      <c r="I2255" s="110" t="str">
        <f t="shared" si="28"/>
        <v/>
      </c>
      <c r="J2255" s="113"/>
    </row>
    <row r="2256" spans="1:10" ht="14.1" customHeight="1" x14ac:dyDescent="0.25">
      <c r="A2256" s="9"/>
      <c r="B2256" s="10"/>
      <c r="C2256" s="12"/>
      <c r="D2256" s="12"/>
      <c r="E2256" s="12"/>
      <c r="F2256" s="12"/>
      <c r="G2256" s="13"/>
      <c r="H2256" s="10"/>
      <c r="I2256" s="110" t="str">
        <f t="shared" si="28"/>
        <v/>
      </c>
      <c r="J2256" s="113"/>
    </row>
    <row r="2257" spans="1:10" ht="14.1" customHeight="1" x14ac:dyDescent="0.25">
      <c r="A2257" s="9"/>
      <c r="B2257" s="10"/>
      <c r="C2257" s="12"/>
      <c r="D2257" s="12"/>
      <c r="E2257" s="12"/>
      <c r="F2257" s="12"/>
      <c r="G2257" s="13"/>
      <c r="H2257" s="10"/>
      <c r="I2257" s="110" t="str">
        <f t="shared" si="28"/>
        <v/>
      </c>
      <c r="J2257" s="113"/>
    </row>
    <row r="2258" spans="1:10" ht="14.1" customHeight="1" x14ac:dyDescent="0.25">
      <c r="A2258" s="9"/>
      <c r="B2258" s="10"/>
      <c r="C2258" s="12"/>
      <c r="D2258" s="12"/>
      <c r="E2258" s="12"/>
      <c r="F2258" s="12"/>
      <c r="G2258" s="13"/>
      <c r="H2258" s="10"/>
      <c r="I2258" s="110" t="str">
        <f t="shared" si="28"/>
        <v/>
      </c>
      <c r="J2258" s="113"/>
    </row>
    <row r="2259" spans="1:10" ht="14.1" customHeight="1" x14ac:dyDescent="0.25">
      <c r="A2259" s="9"/>
      <c r="B2259" s="10"/>
      <c r="C2259" s="12"/>
      <c r="D2259" s="12"/>
      <c r="E2259" s="12"/>
      <c r="F2259" s="12"/>
      <c r="G2259" s="13"/>
      <c r="H2259" s="10"/>
      <c r="I2259" s="110" t="str">
        <f t="shared" si="28"/>
        <v/>
      </c>
      <c r="J2259" s="113"/>
    </row>
    <row r="2260" spans="1:10" ht="14.1" customHeight="1" x14ac:dyDescent="0.25">
      <c r="A2260" s="9"/>
      <c r="B2260" s="10"/>
      <c r="C2260" s="12"/>
      <c r="D2260" s="12"/>
      <c r="E2260" s="12"/>
      <c r="F2260" s="12"/>
      <c r="G2260" s="13"/>
      <c r="H2260" s="10"/>
      <c r="I2260" s="110" t="str">
        <f t="shared" si="28"/>
        <v/>
      </c>
      <c r="J2260" s="113"/>
    </row>
    <row r="2261" spans="1:10" ht="14.1" customHeight="1" x14ac:dyDescent="0.25">
      <c r="A2261" s="9"/>
      <c r="B2261" s="10"/>
      <c r="C2261" s="12"/>
      <c r="D2261" s="12"/>
      <c r="E2261" s="12"/>
      <c r="F2261" s="12"/>
      <c r="G2261" s="13"/>
      <c r="H2261" s="10"/>
      <c r="I2261" s="110" t="str">
        <f t="shared" si="28"/>
        <v/>
      </c>
      <c r="J2261" s="113"/>
    </row>
    <row r="2262" spans="1:10" ht="14.1" customHeight="1" x14ac:dyDescent="0.25">
      <c r="A2262" s="9"/>
      <c r="B2262" s="10"/>
      <c r="C2262" s="12"/>
      <c r="D2262" s="12"/>
      <c r="E2262" s="12"/>
      <c r="F2262" s="12"/>
      <c r="G2262" s="13"/>
      <c r="H2262" s="10"/>
      <c r="I2262" s="110" t="str">
        <f t="shared" si="28"/>
        <v/>
      </c>
      <c r="J2262" s="113"/>
    </row>
    <row r="2263" spans="1:10" ht="14.1" customHeight="1" x14ac:dyDescent="0.25">
      <c r="A2263" s="9"/>
      <c r="B2263" s="10"/>
      <c r="C2263" s="12"/>
      <c r="D2263" s="12"/>
      <c r="E2263" s="12"/>
      <c r="F2263" s="12"/>
      <c r="G2263" s="13"/>
      <c r="H2263" s="10"/>
      <c r="I2263" s="110" t="str">
        <f t="shared" si="28"/>
        <v/>
      </c>
      <c r="J2263" s="113"/>
    </row>
    <row r="2264" spans="1:10" ht="14.1" customHeight="1" x14ac:dyDescent="0.25">
      <c r="A2264" s="9"/>
      <c r="B2264" s="10"/>
      <c r="C2264" s="12"/>
      <c r="D2264" s="12"/>
      <c r="E2264" s="12"/>
      <c r="F2264" s="12"/>
      <c r="G2264" s="13"/>
      <c r="H2264" s="10"/>
      <c r="I2264" s="110" t="str">
        <f t="shared" si="28"/>
        <v/>
      </c>
      <c r="J2264" s="113"/>
    </row>
    <row r="2265" spans="1:10" ht="14.1" customHeight="1" x14ac:dyDescent="0.25">
      <c r="A2265" s="9"/>
      <c r="B2265" s="10"/>
      <c r="C2265" s="12"/>
      <c r="D2265" s="12"/>
      <c r="E2265" s="12"/>
      <c r="F2265" s="12"/>
      <c r="G2265" s="13"/>
      <c r="H2265" s="10"/>
      <c r="I2265" s="110" t="str">
        <f t="shared" si="28"/>
        <v/>
      </c>
      <c r="J2265" s="113"/>
    </row>
    <row r="2266" spans="1:10" ht="14.1" customHeight="1" x14ac:dyDescent="0.25">
      <c r="A2266" s="9"/>
      <c r="B2266" s="10"/>
      <c r="C2266" s="12"/>
      <c r="D2266" s="12"/>
      <c r="E2266" s="12"/>
      <c r="F2266" s="12"/>
      <c r="G2266" s="13"/>
      <c r="H2266" s="10"/>
      <c r="I2266" s="110" t="str">
        <f t="shared" si="28"/>
        <v/>
      </c>
      <c r="J2266" s="113"/>
    </row>
    <row r="2267" spans="1:10" ht="14.1" customHeight="1" x14ac:dyDescent="0.25">
      <c r="A2267" s="9"/>
      <c r="B2267" s="10"/>
      <c r="C2267" s="12"/>
      <c r="D2267" s="12"/>
      <c r="E2267" s="12"/>
      <c r="F2267" s="12"/>
      <c r="G2267" s="13"/>
      <c r="H2267" s="10"/>
      <c r="I2267" s="110" t="str">
        <f t="shared" si="28"/>
        <v/>
      </c>
      <c r="J2267" s="113"/>
    </row>
    <row r="2268" spans="1:10" ht="14.1" customHeight="1" x14ac:dyDescent="0.25">
      <c r="A2268" s="9"/>
      <c r="B2268" s="10"/>
      <c r="C2268" s="12"/>
      <c r="D2268" s="12"/>
      <c r="E2268" s="12"/>
      <c r="F2268" s="12"/>
      <c r="G2268" s="13"/>
      <c r="H2268" s="10"/>
      <c r="I2268" s="110" t="str">
        <f t="shared" si="28"/>
        <v/>
      </c>
      <c r="J2268" s="113"/>
    </row>
    <row r="2269" spans="1:10" ht="14.1" customHeight="1" x14ac:dyDescent="0.25">
      <c r="A2269" s="9"/>
      <c r="B2269" s="10"/>
      <c r="C2269" s="12"/>
      <c r="D2269" s="12"/>
      <c r="E2269" s="12"/>
      <c r="F2269" s="12"/>
      <c r="G2269" s="13"/>
      <c r="H2269" s="10"/>
      <c r="I2269" s="110" t="str">
        <f t="shared" si="28"/>
        <v/>
      </c>
      <c r="J2269" s="113"/>
    </row>
    <row r="2270" spans="1:10" ht="14.1" customHeight="1" x14ac:dyDescent="0.25">
      <c r="A2270" s="9"/>
      <c r="B2270" s="10"/>
      <c r="C2270" s="12"/>
      <c r="D2270" s="12"/>
      <c r="E2270" s="12"/>
      <c r="F2270" s="12"/>
      <c r="G2270" s="13"/>
      <c r="H2270" s="10"/>
      <c r="I2270" s="110" t="str">
        <f t="shared" si="28"/>
        <v/>
      </c>
      <c r="J2270" s="113"/>
    </row>
    <row r="2271" spans="1:10" ht="14.1" customHeight="1" x14ac:dyDescent="0.25">
      <c r="A2271" s="9"/>
      <c r="B2271" s="10"/>
      <c r="C2271" s="12"/>
      <c r="D2271" s="12"/>
      <c r="E2271" s="12"/>
      <c r="F2271" s="12"/>
      <c r="G2271" s="13"/>
      <c r="H2271" s="10"/>
      <c r="I2271" s="110" t="str">
        <f t="shared" ref="I2271:I2334" si="29">IF(G2271="","",I2270+G2271)</f>
        <v/>
      </c>
      <c r="J2271" s="113"/>
    </row>
    <row r="2272" spans="1:10" ht="14.1" customHeight="1" x14ac:dyDescent="0.25">
      <c r="A2272" s="9"/>
      <c r="B2272" s="10"/>
      <c r="C2272" s="12"/>
      <c r="D2272" s="12"/>
      <c r="E2272" s="12"/>
      <c r="F2272" s="12"/>
      <c r="G2272" s="13"/>
      <c r="H2272" s="10"/>
      <c r="I2272" s="110" t="str">
        <f t="shared" si="29"/>
        <v/>
      </c>
      <c r="J2272" s="113"/>
    </row>
    <row r="2273" spans="1:10" ht="14.1" customHeight="1" x14ac:dyDescent="0.25">
      <c r="A2273" s="9"/>
      <c r="B2273" s="10"/>
      <c r="C2273" s="12"/>
      <c r="D2273" s="12"/>
      <c r="E2273" s="12"/>
      <c r="F2273" s="12"/>
      <c r="G2273" s="13"/>
      <c r="H2273" s="10"/>
      <c r="I2273" s="110" t="str">
        <f t="shared" si="29"/>
        <v/>
      </c>
      <c r="J2273" s="113"/>
    </row>
    <row r="2274" spans="1:10" ht="14.1" customHeight="1" x14ac:dyDescent="0.25">
      <c r="A2274" s="9"/>
      <c r="B2274" s="10"/>
      <c r="C2274" s="12"/>
      <c r="D2274" s="12"/>
      <c r="E2274" s="12"/>
      <c r="F2274" s="12"/>
      <c r="G2274" s="13"/>
      <c r="H2274" s="10"/>
      <c r="I2274" s="110" t="str">
        <f t="shared" si="29"/>
        <v/>
      </c>
      <c r="J2274" s="113"/>
    </row>
    <row r="2275" spans="1:10" ht="14.1" customHeight="1" x14ac:dyDescent="0.25">
      <c r="A2275" s="9"/>
      <c r="B2275" s="10"/>
      <c r="C2275" s="12"/>
      <c r="D2275" s="12"/>
      <c r="E2275" s="12"/>
      <c r="F2275" s="12"/>
      <c r="G2275" s="13"/>
      <c r="H2275" s="10"/>
      <c r="I2275" s="110" t="str">
        <f t="shared" si="29"/>
        <v/>
      </c>
      <c r="J2275" s="113"/>
    </row>
    <row r="2276" spans="1:10" ht="14.1" customHeight="1" x14ac:dyDescent="0.25">
      <c r="A2276" s="9"/>
      <c r="B2276" s="10"/>
      <c r="C2276" s="12"/>
      <c r="D2276" s="12"/>
      <c r="E2276" s="12"/>
      <c r="F2276" s="12"/>
      <c r="G2276" s="13"/>
      <c r="H2276" s="10"/>
      <c r="I2276" s="110" t="str">
        <f t="shared" si="29"/>
        <v/>
      </c>
      <c r="J2276" s="113"/>
    </row>
    <row r="2277" spans="1:10" ht="14.1" customHeight="1" x14ac:dyDescent="0.25">
      <c r="A2277" s="9"/>
      <c r="B2277" s="10"/>
      <c r="C2277" s="12"/>
      <c r="D2277" s="12"/>
      <c r="E2277" s="12"/>
      <c r="F2277" s="12"/>
      <c r="G2277" s="13"/>
      <c r="H2277" s="10"/>
      <c r="I2277" s="110" t="str">
        <f t="shared" si="29"/>
        <v/>
      </c>
      <c r="J2277" s="113"/>
    </row>
    <row r="2278" spans="1:10" ht="14.1" customHeight="1" x14ac:dyDescent="0.25">
      <c r="A2278" s="9"/>
      <c r="B2278" s="10"/>
      <c r="C2278" s="12"/>
      <c r="D2278" s="12"/>
      <c r="E2278" s="12"/>
      <c r="F2278" s="12"/>
      <c r="G2278" s="13"/>
      <c r="H2278" s="10"/>
      <c r="I2278" s="110" t="str">
        <f t="shared" si="29"/>
        <v/>
      </c>
      <c r="J2278" s="113"/>
    </row>
    <row r="2279" spans="1:10" ht="14.1" customHeight="1" x14ac:dyDescent="0.25">
      <c r="A2279" s="9"/>
      <c r="B2279" s="10"/>
      <c r="C2279" s="12"/>
      <c r="D2279" s="12"/>
      <c r="E2279" s="12"/>
      <c r="F2279" s="12"/>
      <c r="G2279" s="13"/>
      <c r="H2279" s="10"/>
      <c r="I2279" s="110" t="str">
        <f t="shared" si="29"/>
        <v/>
      </c>
      <c r="J2279" s="113"/>
    </row>
    <row r="2280" spans="1:10" ht="14.1" customHeight="1" x14ac:dyDescent="0.25">
      <c r="A2280" s="9"/>
      <c r="B2280" s="10"/>
      <c r="C2280" s="12"/>
      <c r="D2280" s="12"/>
      <c r="E2280" s="12"/>
      <c r="F2280" s="12"/>
      <c r="G2280" s="13"/>
      <c r="H2280" s="10"/>
      <c r="I2280" s="110" t="str">
        <f t="shared" si="29"/>
        <v/>
      </c>
      <c r="J2280" s="113"/>
    </row>
    <row r="2281" spans="1:10" ht="14.1" customHeight="1" x14ac:dyDescent="0.25">
      <c r="A2281" s="9"/>
      <c r="B2281" s="10"/>
      <c r="C2281" s="12"/>
      <c r="D2281" s="12"/>
      <c r="E2281" s="12"/>
      <c r="F2281" s="12"/>
      <c r="G2281" s="13"/>
      <c r="H2281" s="10"/>
      <c r="I2281" s="110" t="str">
        <f t="shared" si="29"/>
        <v/>
      </c>
      <c r="J2281" s="113"/>
    </row>
    <row r="2282" spans="1:10" ht="14.1" customHeight="1" x14ac:dyDescent="0.25">
      <c r="A2282" s="9"/>
      <c r="B2282" s="10"/>
      <c r="C2282" s="12"/>
      <c r="D2282" s="12"/>
      <c r="E2282" s="12"/>
      <c r="F2282" s="12"/>
      <c r="G2282" s="13"/>
      <c r="H2282" s="10"/>
      <c r="I2282" s="110" t="str">
        <f t="shared" si="29"/>
        <v/>
      </c>
      <c r="J2282" s="113"/>
    </row>
    <row r="2283" spans="1:10" ht="14.1" customHeight="1" x14ac:dyDescent="0.25">
      <c r="A2283" s="9"/>
      <c r="B2283" s="10"/>
      <c r="C2283" s="12"/>
      <c r="D2283" s="12"/>
      <c r="E2283" s="12"/>
      <c r="F2283" s="12"/>
      <c r="G2283" s="13"/>
      <c r="H2283" s="10"/>
      <c r="I2283" s="110" t="str">
        <f t="shared" si="29"/>
        <v/>
      </c>
      <c r="J2283" s="113"/>
    </row>
    <row r="2284" spans="1:10" ht="14.1" customHeight="1" x14ac:dyDescent="0.25">
      <c r="A2284" s="9"/>
      <c r="B2284" s="10"/>
      <c r="C2284" s="12"/>
      <c r="D2284" s="12"/>
      <c r="E2284" s="12"/>
      <c r="F2284" s="12"/>
      <c r="G2284" s="13"/>
      <c r="H2284" s="10"/>
      <c r="I2284" s="110" t="str">
        <f t="shared" si="29"/>
        <v/>
      </c>
      <c r="J2284" s="113"/>
    </row>
    <row r="2285" spans="1:10" ht="14.1" customHeight="1" x14ac:dyDescent="0.25">
      <c r="A2285" s="9"/>
      <c r="B2285" s="10"/>
      <c r="C2285" s="12"/>
      <c r="D2285" s="12"/>
      <c r="E2285" s="12"/>
      <c r="F2285" s="12"/>
      <c r="G2285" s="13"/>
      <c r="H2285" s="10"/>
      <c r="I2285" s="110" t="str">
        <f t="shared" si="29"/>
        <v/>
      </c>
      <c r="J2285" s="113"/>
    </row>
    <row r="2286" spans="1:10" ht="14.1" customHeight="1" x14ac:dyDescent="0.25">
      <c r="A2286" s="9"/>
      <c r="B2286" s="10"/>
      <c r="C2286" s="12"/>
      <c r="D2286" s="12"/>
      <c r="E2286" s="12"/>
      <c r="F2286" s="12"/>
      <c r="G2286" s="13"/>
      <c r="H2286" s="10"/>
      <c r="I2286" s="110" t="str">
        <f t="shared" si="29"/>
        <v/>
      </c>
      <c r="J2286" s="113"/>
    </row>
    <row r="2287" spans="1:10" ht="14.1" customHeight="1" x14ac:dyDescent="0.25">
      <c r="A2287" s="9"/>
      <c r="B2287" s="10"/>
      <c r="C2287" s="12"/>
      <c r="D2287" s="12"/>
      <c r="E2287" s="12"/>
      <c r="F2287" s="12"/>
      <c r="G2287" s="13"/>
      <c r="H2287" s="10"/>
      <c r="I2287" s="110" t="str">
        <f t="shared" si="29"/>
        <v/>
      </c>
      <c r="J2287" s="113"/>
    </row>
    <row r="2288" spans="1:10" ht="14.1" customHeight="1" x14ac:dyDescent="0.25">
      <c r="A2288" s="9"/>
      <c r="B2288" s="10"/>
      <c r="C2288" s="12"/>
      <c r="D2288" s="12"/>
      <c r="E2288" s="12"/>
      <c r="F2288" s="12"/>
      <c r="G2288" s="13"/>
      <c r="H2288" s="10"/>
      <c r="I2288" s="110" t="str">
        <f t="shared" si="29"/>
        <v/>
      </c>
      <c r="J2288" s="113"/>
    </row>
    <row r="2289" spans="1:10" ht="14.1" customHeight="1" x14ac:dyDescent="0.25">
      <c r="A2289" s="9"/>
      <c r="B2289" s="10"/>
      <c r="C2289" s="12"/>
      <c r="D2289" s="12"/>
      <c r="E2289" s="12"/>
      <c r="F2289" s="12"/>
      <c r="G2289" s="13"/>
      <c r="H2289" s="10"/>
      <c r="I2289" s="110" t="str">
        <f t="shared" si="29"/>
        <v/>
      </c>
      <c r="J2289" s="113"/>
    </row>
    <row r="2290" spans="1:10" ht="14.1" customHeight="1" x14ac:dyDescent="0.25">
      <c r="A2290" s="9"/>
      <c r="B2290" s="10"/>
      <c r="C2290" s="12"/>
      <c r="D2290" s="12"/>
      <c r="E2290" s="12"/>
      <c r="F2290" s="12"/>
      <c r="G2290" s="13"/>
      <c r="H2290" s="10"/>
      <c r="I2290" s="110" t="str">
        <f t="shared" si="29"/>
        <v/>
      </c>
      <c r="J2290" s="113"/>
    </row>
    <row r="2291" spans="1:10" ht="14.1" customHeight="1" x14ac:dyDescent="0.25">
      <c r="A2291" s="9"/>
      <c r="B2291" s="10"/>
      <c r="C2291" s="12"/>
      <c r="D2291" s="12"/>
      <c r="E2291" s="12"/>
      <c r="F2291" s="12"/>
      <c r="G2291" s="13"/>
      <c r="H2291" s="10"/>
      <c r="I2291" s="110" t="str">
        <f t="shared" si="29"/>
        <v/>
      </c>
      <c r="J2291" s="113"/>
    </row>
    <row r="2292" spans="1:10" ht="14.1" customHeight="1" x14ac:dyDescent="0.25">
      <c r="A2292" s="9"/>
      <c r="B2292" s="10"/>
      <c r="C2292" s="12"/>
      <c r="D2292" s="12"/>
      <c r="E2292" s="12"/>
      <c r="F2292" s="12"/>
      <c r="G2292" s="13"/>
      <c r="H2292" s="10"/>
      <c r="I2292" s="110" t="str">
        <f t="shared" si="29"/>
        <v/>
      </c>
      <c r="J2292" s="113"/>
    </row>
    <row r="2293" spans="1:10" ht="14.1" customHeight="1" x14ac:dyDescent="0.25">
      <c r="A2293" s="9"/>
      <c r="B2293" s="10"/>
      <c r="C2293" s="12"/>
      <c r="D2293" s="12"/>
      <c r="E2293" s="12"/>
      <c r="F2293" s="12"/>
      <c r="G2293" s="13"/>
      <c r="H2293" s="10"/>
      <c r="I2293" s="110" t="str">
        <f t="shared" si="29"/>
        <v/>
      </c>
      <c r="J2293" s="113"/>
    </row>
    <row r="2294" spans="1:10" ht="14.1" customHeight="1" x14ac:dyDescent="0.25">
      <c r="A2294" s="9"/>
      <c r="B2294" s="10"/>
      <c r="C2294" s="12"/>
      <c r="D2294" s="12"/>
      <c r="E2294" s="12"/>
      <c r="F2294" s="12"/>
      <c r="G2294" s="13"/>
      <c r="H2294" s="10"/>
      <c r="I2294" s="110" t="str">
        <f t="shared" si="29"/>
        <v/>
      </c>
      <c r="J2294" s="113"/>
    </row>
    <row r="2295" spans="1:10" ht="14.1" customHeight="1" x14ac:dyDescent="0.25">
      <c r="A2295" s="9"/>
      <c r="B2295" s="10"/>
      <c r="C2295" s="12"/>
      <c r="D2295" s="12"/>
      <c r="E2295" s="12"/>
      <c r="F2295" s="12"/>
      <c r="G2295" s="13"/>
      <c r="H2295" s="10"/>
      <c r="I2295" s="110" t="str">
        <f t="shared" si="29"/>
        <v/>
      </c>
      <c r="J2295" s="113"/>
    </row>
    <row r="2296" spans="1:10" ht="14.1" customHeight="1" x14ac:dyDescent="0.25">
      <c r="A2296" s="9"/>
      <c r="B2296" s="10"/>
      <c r="C2296" s="12"/>
      <c r="D2296" s="12"/>
      <c r="E2296" s="12"/>
      <c r="F2296" s="12"/>
      <c r="G2296" s="13"/>
      <c r="H2296" s="10"/>
      <c r="I2296" s="110" t="str">
        <f t="shared" si="29"/>
        <v/>
      </c>
      <c r="J2296" s="113"/>
    </row>
    <row r="2297" spans="1:10" ht="14.1" customHeight="1" x14ac:dyDescent="0.25">
      <c r="A2297" s="9"/>
      <c r="B2297" s="10"/>
      <c r="C2297" s="12"/>
      <c r="D2297" s="12"/>
      <c r="E2297" s="12"/>
      <c r="F2297" s="12"/>
      <c r="G2297" s="13"/>
      <c r="H2297" s="10"/>
      <c r="I2297" s="110" t="str">
        <f t="shared" si="29"/>
        <v/>
      </c>
      <c r="J2297" s="113"/>
    </row>
    <row r="2298" spans="1:10" ht="14.1" customHeight="1" x14ac:dyDescent="0.25">
      <c r="A2298" s="9"/>
      <c r="B2298" s="10"/>
      <c r="C2298" s="12"/>
      <c r="D2298" s="12"/>
      <c r="E2298" s="12"/>
      <c r="F2298" s="12"/>
      <c r="G2298" s="13"/>
      <c r="H2298" s="10"/>
      <c r="I2298" s="110" t="str">
        <f t="shared" si="29"/>
        <v/>
      </c>
      <c r="J2298" s="113"/>
    </row>
    <row r="2299" spans="1:10" ht="14.1" customHeight="1" x14ac:dyDescent="0.25">
      <c r="A2299" s="9"/>
      <c r="B2299" s="10"/>
      <c r="C2299" s="12"/>
      <c r="D2299" s="12"/>
      <c r="E2299" s="12"/>
      <c r="F2299" s="12"/>
      <c r="G2299" s="13"/>
      <c r="H2299" s="10"/>
      <c r="I2299" s="110" t="str">
        <f t="shared" si="29"/>
        <v/>
      </c>
      <c r="J2299" s="113"/>
    </row>
    <row r="2300" spans="1:10" ht="14.1" customHeight="1" x14ac:dyDescent="0.25">
      <c r="A2300" s="9"/>
      <c r="B2300" s="10"/>
      <c r="C2300" s="12"/>
      <c r="D2300" s="12"/>
      <c r="E2300" s="12"/>
      <c r="F2300" s="12"/>
      <c r="G2300" s="13"/>
      <c r="H2300" s="10"/>
      <c r="I2300" s="110" t="str">
        <f t="shared" si="29"/>
        <v/>
      </c>
      <c r="J2300" s="113"/>
    </row>
    <row r="2301" spans="1:10" ht="14.1" customHeight="1" x14ac:dyDescent="0.25">
      <c r="A2301" s="9"/>
      <c r="B2301" s="10"/>
      <c r="C2301" s="12"/>
      <c r="D2301" s="12"/>
      <c r="E2301" s="12"/>
      <c r="F2301" s="12"/>
      <c r="G2301" s="13"/>
      <c r="H2301" s="10"/>
      <c r="I2301" s="110" t="str">
        <f t="shared" si="29"/>
        <v/>
      </c>
      <c r="J2301" s="113"/>
    </row>
    <row r="2302" spans="1:10" ht="14.1" customHeight="1" x14ac:dyDescent="0.25">
      <c r="A2302" s="9"/>
      <c r="B2302" s="10"/>
      <c r="C2302" s="12"/>
      <c r="D2302" s="12"/>
      <c r="E2302" s="12"/>
      <c r="F2302" s="12"/>
      <c r="G2302" s="13"/>
      <c r="H2302" s="10"/>
      <c r="I2302" s="110" t="str">
        <f t="shared" si="29"/>
        <v/>
      </c>
      <c r="J2302" s="113"/>
    </row>
    <row r="2303" spans="1:10" ht="14.1" customHeight="1" x14ac:dyDescent="0.25">
      <c r="A2303" s="9"/>
      <c r="B2303" s="10"/>
      <c r="C2303" s="12"/>
      <c r="D2303" s="12"/>
      <c r="E2303" s="12"/>
      <c r="F2303" s="12"/>
      <c r="G2303" s="13"/>
      <c r="H2303" s="10"/>
      <c r="I2303" s="110" t="str">
        <f t="shared" si="29"/>
        <v/>
      </c>
      <c r="J2303" s="113"/>
    </row>
    <row r="2304" spans="1:10" ht="14.1" customHeight="1" x14ac:dyDescent="0.25">
      <c r="A2304" s="9"/>
      <c r="B2304" s="10"/>
      <c r="C2304" s="12"/>
      <c r="D2304" s="12"/>
      <c r="E2304" s="12"/>
      <c r="F2304" s="12"/>
      <c r="G2304" s="13"/>
      <c r="H2304" s="10"/>
      <c r="I2304" s="110" t="str">
        <f t="shared" si="29"/>
        <v/>
      </c>
      <c r="J2304" s="113"/>
    </row>
    <row r="2305" spans="1:10" ht="14.1" customHeight="1" x14ac:dyDescent="0.25">
      <c r="A2305" s="9"/>
      <c r="B2305" s="10"/>
      <c r="C2305" s="12"/>
      <c r="D2305" s="12"/>
      <c r="E2305" s="12"/>
      <c r="F2305" s="12"/>
      <c r="G2305" s="13"/>
      <c r="H2305" s="10"/>
      <c r="I2305" s="110" t="str">
        <f t="shared" si="29"/>
        <v/>
      </c>
      <c r="J2305" s="113"/>
    </row>
    <row r="2306" spans="1:10" ht="14.1" customHeight="1" x14ac:dyDescent="0.25">
      <c r="A2306" s="9"/>
      <c r="B2306" s="10"/>
      <c r="C2306" s="12"/>
      <c r="D2306" s="12"/>
      <c r="E2306" s="12"/>
      <c r="F2306" s="12"/>
      <c r="G2306" s="13"/>
      <c r="H2306" s="10"/>
      <c r="I2306" s="110" t="str">
        <f t="shared" si="29"/>
        <v/>
      </c>
      <c r="J2306" s="113"/>
    </row>
    <row r="2307" spans="1:10" ht="14.1" customHeight="1" x14ac:dyDescent="0.25">
      <c r="A2307" s="9"/>
      <c r="B2307" s="10"/>
      <c r="C2307" s="12"/>
      <c r="D2307" s="12"/>
      <c r="E2307" s="12"/>
      <c r="F2307" s="12"/>
      <c r="G2307" s="13"/>
      <c r="H2307" s="10"/>
      <c r="I2307" s="110" t="str">
        <f t="shared" si="29"/>
        <v/>
      </c>
      <c r="J2307" s="113"/>
    </row>
    <row r="2308" spans="1:10" ht="14.1" customHeight="1" x14ac:dyDescent="0.25">
      <c r="A2308" s="9"/>
      <c r="B2308" s="10"/>
      <c r="C2308" s="12"/>
      <c r="D2308" s="12"/>
      <c r="E2308" s="12"/>
      <c r="F2308" s="12"/>
      <c r="G2308" s="13"/>
      <c r="H2308" s="10"/>
      <c r="I2308" s="110" t="str">
        <f t="shared" si="29"/>
        <v/>
      </c>
      <c r="J2308" s="113"/>
    </row>
    <row r="2309" spans="1:10" ht="14.1" customHeight="1" x14ac:dyDescent="0.25">
      <c r="A2309" s="9"/>
      <c r="B2309" s="10"/>
      <c r="C2309" s="12"/>
      <c r="D2309" s="12"/>
      <c r="E2309" s="12"/>
      <c r="F2309" s="12"/>
      <c r="G2309" s="13"/>
      <c r="H2309" s="10"/>
      <c r="I2309" s="110" t="str">
        <f t="shared" si="29"/>
        <v/>
      </c>
      <c r="J2309" s="113"/>
    </row>
    <row r="2310" spans="1:10" ht="14.1" customHeight="1" x14ac:dyDescent="0.25">
      <c r="A2310" s="9"/>
      <c r="B2310" s="10"/>
      <c r="C2310" s="12"/>
      <c r="D2310" s="12"/>
      <c r="E2310" s="12"/>
      <c r="F2310" s="12"/>
      <c r="G2310" s="13"/>
      <c r="H2310" s="10"/>
      <c r="I2310" s="110" t="str">
        <f t="shared" si="29"/>
        <v/>
      </c>
      <c r="J2310" s="113"/>
    </row>
    <row r="2311" spans="1:10" ht="14.1" customHeight="1" x14ac:dyDescent="0.25">
      <c r="A2311" s="9"/>
      <c r="B2311" s="10"/>
      <c r="C2311" s="12"/>
      <c r="D2311" s="12"/>
      <c r="E2311" s="12"/>
      <c r="F2311" s="12"/>
      <c r="G2311" s="13"/>
      <c r="H2311" s="10"/>
      <c r="I2311" s="110" t="str">
        <f t="shared" si="29"/>
        <v/>
      </c>
      <c r="J2311" s="113"/>
    </row>
    <row r="2312" spans="1:10" ht="14.1" customHeight="1" x14ac:dyDescent="0.25">
      <c r="A2312" s="9"/>
      <c r="B2312" s="10"/>
      <c r="C2312" s="12"/>
      <c r="D2312" s="12"/>
      <c r="E2312" s="12"/>
      <c r="F2312" s="12"/>
      <c r="G2312" s="13"/>
      <c r="H2312" s="10"/>
      <c r="I2312" s="110" t="str">
        <f t="shared" si="29"/>
        <v/>
      </c>
      <c r="J2312" s="113"/>
    </row>
    <row r="2313" spans="1:10" ht="14.1" customHeight="1" x14ac:dyDescent="0.25">
      <c r="A2313" s="9"/>
      <c r="B2313" s="10"/>
      <c r="C2313" s="12"/>
      <c r="D2313" s="12"/>
      <c r="E2313" s="12"/>
      <c r="F2313" s="12"/>
      <c r="G2313" s="13"/>
      <c r="H2313" s="10"/>
      <c r="I2313" s="110" t="str">
        <f t="shared" si="29"/>
        <v/>
      </c>
      <c r="J2313" s="113"/>
    </row>
    <row r="2314" spans="1:10" ht="14.1" customHeight="1" x14ac:dyDescent="0.25">
      <c r="A2314" s="9"/>
      <c r="B2314" s="10"/>
      <c r="C2314" s="12"/>
      <c r="D2314" s="12"/>
      <c r="E2314" s="12"/>
      <c r="F2314" s="12"/>
      <c r="G2314" s="13"/>
      <c r="H2314" s="10"/>
      <c r="I2314" s="110" t="str">
        <f t="shared" si="29"/>
        <v/>
      </c>
      <c r="J2314" s="113"/>
    </row>
    <row r="2315" spans="1:10" ht="14.1" customHeight="1" x14ac:dyDescent="0.25">
      <c r="A2315" s="9"/>
      <c r="B2315" s="10"/>
      <c r="C2315" s="12"/>
      <c r="D2315" s="12"/>
      <c r="E2315" s="12"/>
      <c r="F2315" s="12"/>
      <c r="G2315" s="13"/>
      <c r="H2315" s="10"/>
      <c r="I2315" s="110" t="str">
        <f t="shared" si="29"/>
        <v/>
      </c>
      <c r="J2315" s="113"/>
    </row>
    <row r="2316" spans="1:10" ht="14.1" customHeight="1" x14ac:dyDescent="0.25">
      <c r="A2316" s="9"/>
      <c r="B2316" s="10"/>
      <c r="C2316" s="12"/>
      <c r="D2316" s="12"/>
      <c r="E2316" s="12"/>
      <c r="F2316" s="12"/>
      <c r="G2316" s="13"/>
      <c r="H2316" s="10"/>
      <c r="I2316" s="110" t="str">
        <f t="shared" si="29"/>
        <v/>
      </c>
      <c r="J2316" s="113"/>
    </row>
    <row r="2317" spans="1:10" ht="14.1" customHeight="1" x14ac:dyDescent="0.25">
      <c r="A2317" s="9"/>
      <c r="B2317" s="10"/>
      <c r="C2317" s="12"/>
      <c r="D2317" s="12"/>
      <c r="E2317" s="12"/>
      <c r="F2317" s="12"/>
      <c r="G2317" s="13"/>
      <c r="H2317" s="10"/>
      <c r="I2317" s="110" t="str">
        <f t="shared" si="29"/>
        <v/>
      </c>
      <c r="J2317" s="113"/>
    </row>
    <row r="2318" spans="1:10" ht="14.1" customHeight="1" x14ac:dyDescent="0.25">
      <c r="A2318" s="9"/>
      <c r="B2318" s="10"/>
      <c r="C2318" s="12"/>
      <c r="D2318" s="12"/>
      <c r="E2318" s="12"/>
      <c r="F2318" s="12"/>
      <c r="G2318" s="13"/>
      <c r="H2318" s="10"/>
      <c r="I2318" s="110" t="str">
        <f t="shared" si="29"/>
        <v/>
      </c>
      <c r="J2318" s="113"/>
    </row>
    <row r="2319" spans="1:10" ht="14.1" customHeight="1" x14ac:dyDescent="0.25">
      <c r="A2319" s="9"/>
      <c r="B2319" s="10"/>
      <c r="C2319" s="12"/>
      <c r="D2319" s="12"/>
      <c r="E2319" s="12"/>
      <c r="F2319" s="12"/>
      <c r="G2319" s="13"/>
      <c r="H2319" s="10"/>
      <c r="I2319" s="110" t="str">
        <f t="shared" si="29"/>
        <v/>
      </c>
      <c r="J2319" s="113"/>
    </row>
    <row r="2320" spans="1:10" ht="14.1" customHeight="1" x14ac:dyDescent="0.25">
      <c r="A2320" s="9"/>
      <c r="B2320" s="10"/>
      <c r="C2320" s="12"/>
      <c r="D2320" s="12"/>
      <c r="E2320" s="12"/>
      <c r="F2320" s="12"/>
      <c r="G2320" s="13"/>
      <c r="H2320" s="10"/>
      <c r="I2320" s="110" t="str">
        <f t="shared" si="29"/>
        <v/>
      </c>
      <c r="J2320" s="113"/>
    </row>
    <row r="2321" spans="1:10" ht="14.1" customHeight="1" x14ac:dyDescent="0.25">
      <c r="A2321" s="9"/>
      <c r="B2321" s="10"/>
      <c r="C2321" s="12"/>
      <c r="D2321" s="12"/>
      <c r="E2321" s="12"/>
      <c r="F2321" s="12"/>
      <c r="G2321" s="13"/>
      <c r="H2321" s="10"/>
      <c r="I2321" s="110" t="str">
        <f t="shared" si="29"/>
        <v/>
      </c>
      <c r="J2321" s="113"/>
    </row>
    <row r="2322" spans="1:10" ht="14.1" customHeight="1" x14ac:dyDescent="0.25">
      <c r="A2322" s="9"/>
      <c r="B2322" s="10"/>
      <c r="C2322" s="12"/>
      <c r="D2322" s="12"/>
      <c r="E2322" s="12"/>
      <c r="F2322" s="12"/>
      <c r="G2322" s="13"/>
      <c r="H2322" s="10"/>
      <c r="I2322" s="110" t="str">
        <f t="shared" si="29"/>
        <v/>
      </c>
      <c r="J2322" s="113"/>
    </row>
    <row r="2323" spans="1:10" ht="14.1" customHeight="1" x14ac:dyDescent="0.25">
      <c r="A2323" s="9"/>
      <c r="B2323" s="10"/>
      <c r="C2323" s="12"/>
      <c r="D2323" s="12"/>
      <c r="E2323" s="12"/>
      <c r="F2323" s="12"/>
      <c r="G2323" s="13"/>
      <c r="H2323" s="10"/>
      <c r="I2323" s="110" t="str">
        <f t="shared" si="29"/>
        <v/>
      </c>
      <c r="J2323" s="113"/>
    </row>
    <row r="2324" spans="1:10" ht="14.1" customHeight="1" x14ac:dyDescent="0.25">
      <c r="A2324" s="9"/>
      <c r="B2324" s="10"/>
      <c r="C2324" s="12"/>
      <c r="D2324" s="12"/>
      <c r="E2324" s="12"/>
      <c r="F2324" s="12"/>
      <c r="G2324" s="13"/>
      <c r="H2324" s="10"/>
      <c r="I2324" s="110" t="str">
        <f t="shared" si="29"/>
        <v/>
      </c>
      <c r="J2324" s="113"/>
    </row>
    <row r="2325" spans="1:10" ht="14.1" customHeight="1" x14ac:dyDescent="0.25">
      <c r="A2325" s="9"/>
      <c r="B2325" s="10"/>
      <c r="C2325" s="12"/>
      <c r="D2325" s="12"/>
      <c r="E2325" s="12"/>
      <c r="F2325" s="12"/>
      <c r="G2325" s="13"/>
      <c r="H2325" s="10"/>
      <c r="I2325" s="110" t="str">
        <f t="shared" si="29"/>
        <v/>
      </c>
      <c r="J2325" s="113"/>
    </row>
    <row r="2326" spans="1:10" ht="14.1" customHeight="1" x14ac:dyDescent="0.25">
      <c r="A2326" s="9"/>
      <c r="B2326" s="10"/>
      <c r="C2326" s="12"/>
      <c r="D2326" s="12"/>
      <c r="E2326" s="12"/>
      <c r="F2326" s="12"/>
      <c r="G2326" s="13"/>
      <c r="H2326" s="10"/>
      <c r="I2326" s="110" t="str">
        <f t="shared" si="29"/>
        <v/>
      </c>
      <c r="J2326" s="113"/>
    </row>
    <row r="2327" spans="1:10" ht="14.1" customHeight="1" x14ac:dyDescent="0.25">
      <c r="A2327" s="9"/>
      <c r="B2327" s="10"/>
      <c r="C2327" s="12"/>
      <c r="D2327" s="12"/>
      <c r="E2327" s="12"/>
      <c r="F2327" s="12"/>
      <c r="G2327" s="13"/>
      <c r="H2327" s="10"/>
      <c r="I2327" s="110" t="str">
        <f t="shared" si="29"/>
        <v/>
      </c>
      <c r="J2327" s="113"/>
    </row>
    <row r="2328" spans="1:10" ht="14.1" customHeight="1" x14ac:dyDescent="0.25">
      <c r="A2328" s="9"/>
      <c r="B2328" s="10"/>
      <c r="C2328" s="12"/>
      <c r="D2328" s="12"/>
      <c r="E2328" s="12"/>
      <c r="F2328" s="12"/>
      <c r="G2328" s="13"/>
      <c r="H2328" s="10"/>
      <c r="I2328" s="110" t="str">
        <f t="shared" si="29"/>
        <v/>
      </c>
      <c r="J2328" s="113"/>
    </row>
    <row r="2329" spans="1:10" ht="14.1" customHeight="1" x14ac:dyDescent="0.25">
      <c r="A2329" s="9"/>
      <c r="B2329" s="10"/>
      <c r="C2329" s="12"/>
      <c r="D2329" s="12"/>
      <c r="E2329" s="12"/>
      <c r="F2329" s="12"/>
      <c r="G2329" s="13"/>
      <c r="H2329" s="10"/>
      <c r="I2329" s="110" t="str">
        <f t="shared" si="29"/>
        <v/>
      </c>
      <c r="J2329" s="113"/>
    </row>
    <row r="2330" spans="1:10" ht="14.1" customHeight="1" x14ac:dyDescent="0.25">
      <c r="A2330" s="9"/>
      <c r="B2330" s="10"/>
      <c r="C2330" s="12"/>
      <c r="D2330" s="12"/>
      <c r="E2330" s="12"/>
      <c r="F2330" s="12"/>
      <c r="G2330" s="13"/>
      <c r="H2330" s="10"/>
      <c r="I2330" s="110" t="str">
        <f t="shared" si="29"/>
        <v/>
      </c>
      <c r="J2330" s="113"/>
    </row>
    <row r="2331" spans="1:10" ht="14.1" customHeight="1" x14ac:dyDescent="0.25">
      <c r="A2331" s="9"/>
      <c r="B2331" s="10"/>
      <c r="C2331" s="12"/>
      <c r="D2331" s="12"/>
      <c r="E2331" s="12"/>
      <c r="F2331" s="12"/>
      <c r="G2331" s="13"/>
      <c r="H2331" s="10"/>
      <c r="I2331" s="110" t="str">
        <f t="shared" si="29"/>
        <v/>
      </c>
      <c r="J2331" s="113"/>
    </row>
    <row r="2332" spans="1:10" ht="14.1" customHeight="1" x14ac:dyDescent="0.25">
      <c r="A2332" s="9"/>
      <c r="B2332" s="10"/>
      <c r="C2332" s="12"/>
      <c r="D2332" s="12"/>
      <c r="E2332" s="12"/>
      <c r="F2332" s="12"/>
      <c r="G2332" s="13"/>
      <c r="H2332" s="10"/>
      <c r="I2332" s="110" t="str">
        <f t="shared" si="29"/>
        <v/>
      </c>
      <c r="J2332" s="113"/>
    </row>
    <row r="2333" spans="1:10" ht="14.1" customHeight="1" x14ac:dyDescent="0.25">
      <c r="A2333" s="9"/>
      <c r="B2333" s="10"/>
      <c r="C2333" s="12"/>
      <c r="D2333" s="12"/>
      <c r="E2333" s="12"/>
      <c r="F2333" s="12"/>
      <c r="G2333" s="13"/>
      <c r="H2333" s="10"/>
      <c r="I2333" s="110" t="str">
        <f t="shared" si="29"/>
        <v/>
      </c>
      <c r="J2333" s="113"/>
    </row>
    <row r="2334" spans="1:10" ht="14.1" customHeight="1" x14ac:dyDescent="0.25">
      <c r="A2334" s="9"/>
      <c r="B2334" s="10"/>
      <c r="C2334" s="12"/>
      <c r="D2334" s="12"/>
      <c r="E2334" s="12"/>
      <c r="F2334" s="12"/>
      <c r="G2334" s="13"/>
      <c r="H2334" s="10"/>
      <c r="I2334" s="110" t="str">
        <f t="shared" si="29"/>
        <v/>
      </c>
      <c r="J2334" s="113"/>
    </row>
    <row r="2335" spans="1:10" ht="14.1" customHeight="1" x14ac:dyDescent="0.25">
      <c r="A2335" s="9"/>
      <c r="B2335" s="10"/>
      <c r="C2335" s="12"/>
      <c r="D2335" s="12"/>
      <c r="E2335" s="12"/>
      <c r="F2335" s="12"/>
      <c r="G2335" s="13"/>
      <c r="H2335" s="10"/>
      <c r="I2335" s="110" t="str">
        <f t="shared" ref="I2335:I2398" si="30">IF(G2335="","",I2334+G2335)</f>
        <v/>
      </c>
      <c r="J2335" s="113"/>
    </row>
    <row r="2336" spans="1:10" ht="14.1" customHeight="1" x14ac:dyDescent="0.25">
      <c r="A2336" s="9"/>
      <c r="B2336" s="10"/>
      <c r="C2336" s="12"/>
      <c r="D2336" s="12"/>
      <c r="E2336" s="12"/>
      <c r="F2336" s="12"/>
      <c r="G2336" s="13"/>
      <c r="H2336" s="10"/>
      <c r="I2336" s="110" t="str">
        <f t="shared" si="30"/>
        <v/>
      </c>
      <c r="J2336" s="113"/>
    </row>
    <row r="2337" spans="1:10" ht="14.1" customHeight="1" x14ac:dyDescent="0.25">
      <c r="A2337" s="9"/>
      <c r="B2337" s="10"/>
      <c r="C2337" s="12"/>
      <c r="D2337" s="12"/>
      <c r="E2337" s="12"/>
      <c r="F2337" s="12"/>
      <c r="G2337" s="13"/>
      <c r="H2337" s="10"/>
      <c r="I2337" s="110" t="str">
        <f t="shared" si="30"/>
        <v/>
      </c>
      <c r="J2337" s="113"/>
    </row>
    <row r="2338" spans="1:10" ht="14.1" customHeight="1" x14ac:dyDescent="0.25">
      <c r="A2338" s="9"/>
      <c r="B2338" s="10"/>
      <c r="C2338" s="12"/>
      <c r="D2338" s="12"/>
      <c r="E2338" s="12"/>
      <c r="F2338" s="12"/>
      <c r="G2338" s="13"/>
      <c r="H2338" s="10"/>
      <c r="I2338" s="110" t="str">
        <f t="shared" si="30"/>
        <v/>
      </c>
      <c r="J2338" s="113"/>
    </row>
    <row r="2339" spans="1:10" ht="14.1" customHeight="1" x14ac:dyDescent="0.25">
      <c r="A2339" s="9"/>
      <c r="B2339" s="10"/>
      <c r="C2339" s="12"/>
      <c r="D2339" s="12"/>
      <c r="E2339" s="12"/>
      <c r="F2339" s="12"/>
      <c r="G2339" s="13"/>
      <c r="H2339" s="10"/>
      <c r="I2339" s="110" t="str">
        <f t="shared" si="30"/>
        <v/>
      </c>
      <c r="J2339" s="113"/>
    </row>
    <row r="2340" spans="1:10" ht="14.1" customHeight="1" x14ac:dyDescent="0.25">
      <c r="A2340" s="9"/>
      <c r="B2340" s="10"/>
      <c r="C2340" s="12"/>
      <c r="D2340" s="12"/>
      <c r="E2340" s="12"/>
      <c r="F2340" s="12"/>
      <c r="G2340" s="13"/>
      <c r="H2340" s="10"/>
      <c r="I2340" s="110" t="str">
        <f t="shared" si="30"/>
        <v/>
      </c>
      <c r="J2340" s="113"/>
    </row>
    <row r="2341" spans="1:10" ht="14.1" customHeight="1" x14ac:dyDescent="0.25">
      <c r="A2341" s="9"/>
      <c r="B2341" s="10"/>
      <c r="C2341" s="12"/>
      <c r="D2341" s="12"/>
      <c r="E2341" s="12"/>
      <c r="F2341" s="12"/>
      <c r="G2341" s="13"/>
      <c r="H2341" s="10"/>
      <c r="I2341" s="110" t="str">
        <f t="shared" si="30"/>
        <v/>
      </c>
      <c r="J2341" s="113"/>
    </row>
    <row r="2342" spans="1:10" ht="14.1" customHeight="1" x14ac:dyDescent="0.25">
      <c r="A2342" s="9"/>
      <c r="B2342" s="10"/>
      <c r="C2342" s="12"/>
      <c r="D2342" s="12"/>
      <c r="E2342" s="12"/>
      <c r="F2342" s="12"/>
      <c r="G2342" s="13"/>
      <c r="H2342" s="10"/>
      <c r="I2342" s="110" t="str">
        <f t="shared" si="30"/>
        <v/>
      </c>
      <c r="J2342" s="113"/>
    </row>
    <row r="2343" spans="1:10" ht="14.1" customHeight="1" x14ac:dyDescent="0.25">
      <c r="A2343" s="9"/>
      <c r="B2343" s="10"/>
      <c r="C2343" s="12"/>
      <c r="D2343" s="12"/>
      <c r="E2343" s="12"/>
      <c r="F2343" s="12"/>
      <c r="G2343" s="13"/>
      <c r="H2343" s="10"/>
      <c r="I2343" s="110" t="str">
        <f t="shared" si="30"/>
        <v/>
      </c>
      <c r="J2343" s="113"/>
    </row>
    <row r="2344" spans="1:10" ht="14.1" customHeight="1" x14ac:dyDescent="0.25">
      <c r="A2344" s="9"/>
      <c r="B2344" s="10"/>
      <c r="C2344" s="12"/>
      <c r="D2344" s="12"/>
      <c r="E2344" s="12"/>
      <c r="F2344" s="12"/>
      <c r="G2344" s="13"/>
      <c r="H2344" s="10"/>
      <c r="I2344" s="110" t="str">
        <f t="shared" si="30"/>
        <v/>
      </c>
      <c r="J2344" s="113"/>
    </row>
    <row r="2345" spans="1:10" ht="14.1" customHeight="1" x14ac:dyDescent="0.25">
      <c r="A2345" s="9"/>
      <c r="B2345" s="10"/>
      <c r="C2345" s="12"/>
      <c r="D2345" s="12"/>
      <c r="E2345" s="12"/>
      <c r="F2345" s="12"/>
      <c r="G2345" s="13"/>
      <c r="H2345" s="10"/>
      <c r="I2345" s="110" t="str">
        <f t="shared" si="30"/>
        <v/>
      </c>
      <c r="J2345" s="113"/>
    </row>
    <row r="2346" spans="1:10" ht="14.1" customHeight="1" x14ac:dyDescent="0.25">
      <c r="A2346" s="9"/>
      <c r="B2346" s="10"/>
      <c r="C2346" s="12"/>
      <c r="D2346" s="12"/>
      <c r="E2346" s="12"/>
      <c r="F2346" s="12"/>
      <c r="G2346" s="13"/>
      <c r="H2346" s="10"/>
      <c r="I2346" s="110" t="str">
        <f t="shared" si="30"/>
        <v/>
      </c>
      <c r="J2346" s="113"/>
    </row>
    <row r="2347" spans="1:10" ht="14.1" customHeight="1" x14ac:dyDescent="0.25">
      <c r="A2347" s="9"/>
      <c r="B2347" s="10"/>
      <c r="C2347" s="12"/>
      <c r="D2347" s="12"/>
      <c r="E2347" s="12"/>
      <c r="F2347" s="12"/>
      <c r="G2347" s="13"/>
      <c r="H2347" s="10"/>
      <c r="I2347" s="110" t="str">
        <f t="shared" si="30"/>
        <v/>
      </c>
      <c r="J2347" s="113"/>
    </row>
    <row r="2348" spans="1:10" ht="14.1" customHeight="1" x14ac:dyDescent="0.25">
      <c r="A2348" s="9"/>
      <c r="B2348" s="10"/>
      <c r="C2348" s="12"/>
      <c r="D2348" s="12"/>
      <c r="E2348" s="12"/>
      <c r="F2348" s="12"/>
      <c r="G2348" s="13"/>
      <c r="H2348" s="10"/>
      <c r="I2348" s="110" t="str">
        <f t="shared" si="30"/>
        <v/>
      </c>
      <c r="J2348" s="113"/>
    </row>
    <row r="2349" spans="1:10" ht="14.1" customHeight="1" x14ac:dyDescent="0.25">
      <c r="A2349" s="9"/>
      <c r="B2349" s="10"/>
      <c r="C2349" s="12"/>
      <c r="D2349" s="12"/>
      <c r="E2349" s="12"/>
      <c r="F2349" s="12"/>
      <c r="G2349" s="13"/>
      <c r="H2349" s="10"/>
      <c r="I2349" s="110" t="str">
        <f t="shared" si="30"/>
        <v/>
      </c>
      <c r="J2349" s="113"/>
    </row>
    <row r="2350" spans="1:10" ht="14.1" customHeight="1" x14ac:dyDescent="0.25">
      <c r="A2350" s="9"/>
      <c r="B2350" s="10"/>
      <c r="C2350" s="12"/>
      <c r="D2350" s="12"/>
      <c r="E2350" s="12"/>
      <c r="F2350" s="12"/>
      <c r="G2350" s="13"/>
      <c r="H2350" s="10"/>
      <c r="I2350" s="110" t="str">
        <f t="shared" si="30"/>
        <v/>
      </c>
      <c r="J2350" s="113"/>
    </row>
    <row r="2351" spans="1:10" ht="14.1" customHeight="1" x14ac:dyDescent="0.25">
      <c r="A2351" s="9"/>
      <c r="B2351" s="10"/>
      <c r="C2351" s="12"/>
      <c r="D2351" s="12"/>
      <c r="E2351" s="12"/>
      <c r="F2351" s="12"/>
      <c r="G2351" s="13"/>
      <c r="H2351" s="10"/>
      <c r="I2351" s="110" t="str">
        <f t="shared" si="30"/>
        <v/>
      </c>
      <c r="J2351" s="113"/>
    </row>
    <row r="2352" spans="1:10" ht="14.1" customHeight="1" x14ac:dyDescent="0.25">
      <c r="A2352" s="9"/>
      <c r="B2352" s="10"/>
      <c r="C2352" s="12"/>
      <c r="D2352" s="12"/>
      <c r="E2352" s="12"/>
      <c r="F2352" s="12"/>
      <c r="G2352" s="13"/>
      <c r="H2352" s="10"/>
      <c r="I2352" s="110" t="str">
        <f t="shared" si="30"/>
        <v/>
      </c>
      <c r="J2352" s="113"/>
    </row>
    <row r="2353" spans="1:10" ht="14.1" customHeight="1" x14ac:dyDescent="0.25">
      <c r="A2353" s="9"/>
      <c r="B2353" s="10"/>
      <c r="C2353" s="12"/>
      <c r="D2353" s="12"/>
      <c r="E2353" s="12"/>
      <c r="F2353" s="12"/>
      <c r="G2353" s="13"/>
      <c r="H2353" s="10"/>
      <c r="I2353" s="110" t="str">
        <f t="shared" si="30"/>
        <v/>
      </c>
      <c r="J2353" s="113"/>
    </row>
    <row r="2354" spans="1:10" ht="14.1" customHeight="1" x14ac:dyDescent="0.25">
      <c r="A2354" s="9"/>
      <c r="B2354" s="10"/>
      <c r="C2354" s="12"/>
      <c r="D2354" s="12"/>
      <c r="E2354" s="12"/>
      <c r="F2354" s="12"/>
      <c r="G2354" s="13"/>
      <c r="H2354" s="10"/>
      <c r="I2354" s="110" t="str">
        <f t="shared" si="30"/>
        <v/>
      </c>
      <c r="J2354" s="113"/>
    </row>
    <row r="2355" spans="1:10" ht="14.1" customHeight="1" x14ac:dyDescent="0.25">
      <c r="A2355" s="9"/>
      <c r="B2355" s="10"/>
      <c r="C2355" s="12"/>
      <c r="D2355" s="12"/>
      <c r="E2355" s="12"/>
      <c r="F2355" s="12"/>
      <c r="G2355" s="13"/>
      <c r="H2355" s="10"/>
      <c r="I2355" s="110" t="str">
        <f t="shared" si="30"/>
        <v/>
      </c>
      <c r="J2355" s="113"/>
    </row>
    <row r="2356" spans="1:10" ht="14.1" customHeight="1" x14ac:dyDescent="0.25">
      <c r="A2356" s="9"/>
      <c r="B2356" s="10"/>
      <c r="C2356" s="12"/>
      <c r="D2356" s="12"/>
      <c r="E2356" s="12"/>
      <c r="F2356" s="12"/>
      <c r="G2356" s="13"/>
      <c r="H2356" s="10"/>
      <c r="I2356" s="110" t="str">
        <f t="shared" si="30"/>
        <v/>
      </c>
      <c r="J2356" s="113"/>
    </row>
    <row r="2357" spans="1:10" ht="14.1" customHeight="1" x14ac:dyDescent="0.25">
      <c r="A2357" s="9"/>
      <c r="B2357" s="10"/>
      <c r="C2357" s="12"/>
      <c r="D2357" s="12"/>
      <c r="E2357" s="12"/>
      <c r="F2357" s="12"/>
      <c r="G2357" s="13"/>
      <c r="H2357" s="10"/>
      <c r="I2357" s="110" t="str">
        <f t="shared" si="30"/>
        <v/>
      </c>
      <c r="J2357" s="113"/>
    </row>
    <row r="2358" spans="1:10" ht="14.1" customHeight="1" x14ac:dyDescent="0.25">
      <c r="A2358" s="9"/>
      <c r="B2358" s="10"/>
      <c r="C2358" s="12"/>
      <c r="D2358" s="12"/>
      <c r="E2358" s="12"/>
      <c r="F2358" s="12"/>
      <c r="G2358" s="13"/>
      <c r="H2358" s="10"/>
      <c r="I2358" s="110" t="str">
        <f t="shared" si="30"/>
        <v/>
      </c>
      <c r="J2358" s="113"/>
    </row>
    <row r="2359" spans="1:10" ht="14.1" customHeight="1" x14ac:dyDescent="0.25">
      <c r="A2359" s="9"/>
      <c r="B2359" s="10"/>
      <c r="C2359" s="12"/>
      <c r="D2359" s="12"/>
      <c r="E2359" s="12"/>
      <c r="F2359" s="12"/>
      <c r="G2359" s="13"/>
      <c r="H2359" s="10"/>
      <c r="I2359" s="110" t="str">
        <f t="shared" si="30"/>
        <v/>
      </c>
      <c r="J2359" s="113"/>
    </row>
    <row r="2360" spans="1:10" ht="14.1" customHeight="1" x14ac:dyDescent="0.25">
      <c r="A2360" s="9"/>
      <c r="B2360" s="10"/>
      <c r="C2360" s="12"/>
      <c r="D2360" s="12"/>
      <c r="E2360" s="12"/>
      <c r="F2360" s="12"/>
      <c r="G2360" s="13"/>
      <c r="H2360" s="10"/>
      <c r="I2360" s="110" t="str">
        <f t="shared" si="30"/>
        <v/>
      </c>
      <c r="J2360" s="113"/>
    </row>
    <row r="2361" spans="1:10" ht="14.1" customHeight="1" x14ac:dyDescent="0.25">
      <c r="A2361" s="9"/>
      <c r="B2361" s="10"/>
      <c r="C2361" s="12"/>
      <c r="D2361" s="12"/>
      <c r="E2361" s="12"/>
      <c r="F2361" s="12"/>
      <c r="G2361" s="13"/>
      <c r="H2361" s="10"/>
      <c r="I2361" s="110" t="str">
        <f t="shared" si="30"/>
        <v/>
      </c>
      <c r="J2361" s="113"/>
    </row>
    <row r="2362" spans="1:10" ht="14.1" customHeight="1" x14ac:dyDescent="0.25">
      <c r="A2362" s="9"/>
      <c r="B2362" s="10"/>
      <c r="C2362" s="12"/>
      <c r="D2362" s="12"/>
      <c r="E2362" s="12"/>
      <c r="F2362" s="12"/>
      <c r="G2362" s="13"/>
      <c r="H2362" s="10"/>
      <c r="I2362" s="110" t="str">
        <f t="shared" si="30"/>
        <v/>
      </c>
      <c r="J2362" s="113"/>
    </row>
    <row r="2363" spans="1:10" ht="14.1" customHeight="1" x14ac:dyDescent="0.25">
      <c r="A2363" s="9"/>
      <c r="B2363" s="10"/>
      <c r="C2363" s="12"/>
      <c r="D2363" s="12"/>
      <c r="E2363" s="12"/>
      <c r="F2363" s="12"/>
      <c r="G2363" s="13"/>
      <c r="H2363" s="10"/>
      <c r="I2363" s="110" t="str">
        <f t="shared" si="30"/>
        <v/>
      </c>
      <c r="J2363" s="113"/>
    </row>
    <row r="2364" spans="1:10" ht="14.1" customHeight="1" x14ac:dyDescent="0.25">
      <c r="A2364" s="9"/>
      <c r="B2364" s="10"/>
      <c r="C2364" s="12"/>
      <c r="D2364" s="12"/>
      <c r="E2364" s="12"/>
      <c r="F2364" s="12"/>
      <c r="G2364" s="13"/>
      <c r="H2364" s="10"/>
      <c r="I2364" s="110" t="str">
        <f t="shared" si="30"/>
        <v/>
      </c>
      <c r="J2364" s="113"/>
    </row>
    <row r="2365" spans="1:10" ht="14.1" customHeight="1" x14ac:dyDescent="0.25">
      <c r="A2365" s="9"/>
      <c r="B2365" s="10"/>
      <c r="C2365" s="12"/>
      <c r="D2365" s="12"/>
      <c r="E2365" s="12"/>
      <c r="F2365" s="12"/>
      <c r="G2365" s="13"/>
      <c r="H2365" s="10"/>
      <c r="I2365" s="110" t="str">
        <f t="shared" si="30"/>
        <v/>
      </c>
      <c r="J2365" s="113"/>
    </row>
    <row r="2366" spans="1:10" ht="14.1" customHeight="1" x14ac:dyDescent="0.25">
      <c r="A2366" s="9"/>
      <c r="B2366" s="10"/>
      <c r="C2366" s="12"/>
      <c r="D2366" s="12"/>
      <c r="E2366" s="12"/>
      <c r="F2366" s="12"/>
      <c r="G2366" s="13"/>
      <c r="H2366" s="10"/>
      <c r="I2366" s="110" t="str">
        <f t="shared" si="30"/>
        <v/>
      </c>
      <c r="J2366" s="113"/>
    </row>
    <row r="2367" spans="1:10" ht="14.1" customHeight="1" x14ac:dyDescent="0.25">
      <c r="A2367" s="9"/>
      <c r="B2367" s="10"/>
      <c r="C2367" s="12"/>
      <c r="D2367" s="12"/>
      <c r="E2367" s="12"/>
      <c r="F2367" s="12"/>
      <c r="G2367" s="13"/>
      <c r="H2367" s="10"/>
      <c r="I2367" s="110" t="str">
        <f t="shared" si="30"/>
        <v/>
      </c>
      <c r="J2367" s="113"/>
    </row>
    <row r="2368" spans="1:10" ht="14.1" customHeight="1" x14ac:dyDescent="0.25">
      <c r="A2368" s="9"/>
      <c r="B2368" s="10"/>
      <c r="C2368" s="12"/>
      <c r="D2368" s="12"/>
      <c r="E2368" s="12"/>
      <c r="F2368" s="12"/>
      <c r="G2368" s="13"/>
      <c r="H2368" s="10"/>
      <c r="I2368" s="110" t="str">
        <f t="shared" si="30"/>
        <v/>
      </c>
      <c r="J2368" s="113"/>
    </row>
    <row r="2369" spans="1:10" ht="14.1" customHeight="1" x14ac:dyDescent="0.25">
      <c r="A2369" s="9"/>
      <c r="B2369" s="10"/>
      <c r="C2369" s="12"/>
      <c r="D2369" s="12"/>
      <c r="E2369" s="12"/>
      <c r="F2369" s="12"/>
      <c r="G2369" s="13"/>
      <c r="H2369" s="10"/>
      <c r="I2369" s="110" t="str">
        <f t="shared" si="30"/>
        <v/>
      </c>
      <c r="J2369" s="113"/>
    </row>
    <row r="2370" spans="1:10" ht="14.1" customHeight="1" x14ac:dyDescent="0.25">
      <c r="A2370" s="9"/>
      <c r="B2370" s="10"/>
      <c r="C2370" s="12"/>
      <c r="D2370" s="12"/>
      <c r="E2370" s="12"/>
      <c r="F2370" s="12"/>
      <c r="G2370" s="13"/>
      <c r="H2370" s="10"/>
      <c r="I2370" s="110" t="str">
        <f t="shared" si="30"/>
        <v/>
      </c>
      <c r="J2370" s="113"/>
    </row>
    <row r="2371" spans="1:10" ht="14.1" customHeight="1" x14ac:dyDescent="0.25">
      <c r="A2371" s="9"/>
      <c r="B2371" s="10"/>
      <c r="C2371" s="12"/>
      <c r="D2371" s="12"/>
      <c r="E2371" s="12"/>
      <c r="F2371" s="12"/>
      <c r="G2371" s="13"/>
      <c r="H2371" s="10"/>
      <c r="I2371" s="110" t="str">
        <f t="shared" si="30"/>
        <v/>
      </c>
      <c r="J2371" s="113"/>
    </row>
    <row r="2372" spans="1:10" ht="14.1" customHeight="1" x14ac:dyDescent="0.25">
      <c r="A2372" s="9"/>
      <c r="B2372" s="10"/>
      <c r="C2372" s="12"/>
      <c r="D2372" s="12"/>
      <c r="E2372" s="12"/>
      <c r="F2372" s="12"/>
      <c r="G2372" s="13"/>
      <c r="H2372" s="10"/>
      <c r="I2372" s="110" t="str">
        <f t="shared" si="30"/>
        <v/>
      </c>
      <c r="J2372" s="113"/>
    </row>
    <row r="2373" spans="1:10" ht="14.1" customHeight="1" x14ac:dyDescent="0.25">
      <c r="A2373" s="9"/>
      <c r="B2373" s="10"/>
      <c r="C2373" s="12"/>
      <c r="D2373" s="12"/>
      <c r="E2373" s="12"/>
      <c r="F2373" s="12"/>
      <c r="G2373" s="13"/>
      <c r="H2373" s="10"/>
      <c r="I2373" s="110" t="str">
        <f t="shared" si="30"/>
        <v/>
      </c>
      <c r="J2373" s="113"/>
    </row>
    <row r="2374" spans="1:10" ht="14.1" customHeight="1" x14ac:dyDescent="0.25">
      <c r="A2374" s="9"/>
      <c r="B2374" s="10"/>
      <c r="C2374" s="12"/>
      <c r="D2374" s="12"/>
      <c r="E2374" s="12"/>
      <c r="F2374" s="12"/>
      <c r="G2374" s="13"/>
      <c r="H2374" s="10"/>
      <c r="I2374" s="110" t="str">
        <f t="shared" si="30"/>
        <v/>
      </c>
      <c r="J2374" s="113"/>
    </row>
    <row r="2375" spans="1:10" ht="14.1" customHeight="1" x14ac:dyDescent="0.25">
      <c r="A2375" s="9"/>
      <c r="B2375" s="10"/>
      <c r="C2375" s="12"/>
      <c r="D2375" s="12"/>
      <c r="E2375" s="12"/>
      <c r="F2375" s="12"/>
      <c r="G2375" s="13"/>
      <c r="H2375" s="10"/>
      <c r="I2375" s="110" t="str">
        <f t="shared" si="30"/>
        <v/>
      </c>
      <c r="J2375" s="113"/>
    </row>
    <row r="2376" spans="1:10" ht="14.1" customHeight="1" x14ac:dyDescent="0.25">
      <c r="A2376" s="9"/>
      <c r="B2376" s="10"/>
      <c r="C2376" s="12"/>
      <c r="D2376" s="12"/>
      <c r="E2376" s="12"/>
      <c r="F2376" s="12"/>
      <c r="G2376" s="13"/>
      <c r="H2376" s="10"/>
      <c r="I2376" s="110" t="str">
        <f t="shared" si="30"/>
        <v/>
      </c>
      <c r="J2376" s="113"/>
    </row>
    <row r="2377" spans="1:10" ht="14.1" customHeight="1" x14ac:dyDescent="0.25">
      <c r="A2377" s="9"/>
      <c r="B2377" s="10"/>
      <c r="C2377" s="12"/>
      <c r="D2377" s="12"/>
      <c r="E2377" s="12"/>
      <c r="F2377" s="12"/>
      <c r="G2377" s="13"/>
      <c r="H2377" s="10"/>
      <c r="I2377" s="110" t="str">
        <f t="shared" si="30"/>
        <v/>
      </c>
      <c r="J2377" s="113"/>
    </row>
    <row r="2378" spans="1:10" ht="14.1" customHeight="1" x14ac:dyDescent="0.25">
      <c r="A2378" s="9"/>
      <c r="B2378" s="10"/>
      <c r="C2378" s="12"/>
      <c r="D2378" s="12"/>
      <c r="E2378" s="12"/>
      <c r="F2378" s="12"/>
      <c r="G2378" s="13"/>
      <c r="H2378" s="10"/>
      <c r="I2378" s="110" t="str">
        <f t="shared" si="30"/>
        <v/>
      </c>
      <c r="J2378" s="113"/>
    </row>
    <row r="2379" spans="1:10" ht="14.1" customHeight="1" x14ac:dyDescent="0.25">
      <c r="A2379" s="9"/>
      <c r="B2379" s="10"/>
      <c r="C2379" s="12"/>
      <c r="D2379" s="12"/>
      <c r="E2379" s="12"/>
      <c r="F2379" s="12"/>
      <c r="G2379" s="13"/>
      <c r="H2379" s="10"/>
      <c r="I2379" s="110" t="str">
        <f t="shared" si="30"/>
        <v/>
      </c>
      <c r="J2379" s="113"/>
    </row>
    <row r="2380" spans="1:10" ht="14.1" customHeight="1" x14ac:dyDescent="0.25">
      <c r="A2380" s="9"/>
      <c r="B2380" s="10"/>
      <c r="C2380" s="12"/>
      <c r="D2380" s="12"/>
      <c r="E2380" s="12"/>
      <c r="F2380" s="12"/>
      <c r="G2380" s="13"/>
      <c r="H2380" s="10"/>
      <c r="I2380" s="110" t="str">
        <f t="shared" si="30"/>
        <v/>
      </c>
      <c r="J2380" s="113"/>
    </row>
    <row r="2381" spans="1:10" ht="14.1" customHeight="1" x14ac:dyDescent="0.25">
      <c r="A2381" s="9"/>
      <c r="B2381" s="10"/>
      <c r="C2381" s="12"/>
      <c r="D2381" s="12"/>
      <c r="E2381" s="12"/>
      <c r="F2381" s="12"/>
      <c r="G2381" s="13"/>
      <c r="H2381" s="10"/>
      <c r="I2381" s="110" t="str">
        <f t="shared" si="30"/>
        <v/>
      </c>
      <c r="J2381" s="113"/>
    </row>
    <row r="2382" spans="1:10" ht="14.1" customHeight="1" x14ac:dyDescent="0.25">
      <c r="A2382" s="9"/>
      <c r="B2382" s="10"/>
      <c r="C2382" s="12"/>
      <c r="D2382" s="12"/>
      <c r="E2382" s="12"/>
      <c r="F2382" s="12"/>
      <c r="G2382" s="13"/>
      <c r="H2382" s="10"/>
      <c r="I2382" s="110" t="str">
        <f t="shared" si="30"/>
        <v/>
      </c>
      <c r="J2382" s="113"/>
    </row>
    <row r="2383" spans="1:10" ht="14.1" customHeight="1" x14ac:dyDescent="0.25">
      <c r="A2383" s="9"/>
      <c r="B2383" s="10"/>
      <c r="C2383" s="12"/>
      <c r="D2383" s="12"/>
      <c r="E2383" s="12"/>
      <c r="F2383" s="12"/>
      <c r="G2383" s="13"/>
      <c r="H2383" s="10"/>
      <c r="I2383" s="110" t="str">
        <f t="shared" si="30"/>
        <v/>
      </c>
      <c r="J2383" s="113"/>
    </row>
    <row r="2384" spans="1:10" ht="14.1" customHeight="1" x14ac:dyDescent="0.25">
      <c r="A2384" s="9"/>
      <c r="B2384" s="10"/>
      <c r="C2384" s="12"/>
      <c r="D2384" s="12"/>
      <c r="E2384" s="12"/>
      <c r="F2384" s="12"/>
      <c r="G2384" s="13"/>
      <c r="H2384" s="10"/>
      <c r="I2384" s="110" t="str">
        <f t="shared" si="30"/>
        <v/>
      </c>
      <c r="J2384" s="113"/>
    </row>
    <row r="2385" spans="1:10" ht="14.1" customHeight="1" x14ac:dyDescent="0.25">
      <c r="A2385" s="9"/>
      <c r="B2385" s="10"/>
      <c r="C2385" s="12"/>
      <c r="D2385" s="12"/>
      <c r="E2385" s="12"/>
      <c r="F2385" s="12"/>
      <c r="G2385" s="13"/>
      <c r="H2385" s="10"/>
      <c r="I2385" s="110" t="str">
        <f t="shared" si="30"/>
        <v/>
      </c>
      <c r="J2385" s="113"/>
    </row>
    <row r="2386" spans="1:10" ht="14.1" customHeight="1" x14ac:dyDescent="0.25">
      <c r="A2386" s="9"/>
      <c r="B2386" s="10"/>
      <c r="C2386" s="12"/>
      <c r="D2386" s="12"/>
      <c r="E2386" s="12"/>
      <c r="F2386" s="12"/>
      <c r="G2386" s="13"/>
      <c r="H2386" s="10"/>
      <c r="I2386" s="110" t="str">
        <f t="shared" si="30"/>
        <v/>
      </c>
      <c r="J2386" s="113"/>
    </row>
    <row r="2387" spans="1:10" ht="14.1" customHeight="1" x14ac:dyDescent="0.25">
      <c r="A2387" s="9"/>
      <c r="B2387" s="10"/>
      <c r="C2387" s="12"/>
      <c r="D2387" s="12"/>
      <c r="E2387" s="12"/>
      <c r="F2387" s="12"/>
      <c r="G2387" s="13"/>
      <c r="H2387" s="10"/>
      <c r="I2387" s="110" t="str">
        <f t="shared" si="30"/>
        <v/>
      </c>
      <c r="J2387" s="113"/>
    </row>
    <row r="2388" spans="1:10" ht="14.1" customHeight="1" x14ac:dyDescent="0.25">
      <c r="A2388" s="9"/>
      <c r="B2388" s="10"/>
      <c r="C2388" s="12"/>
      <c r="D2388" s="12"/>
      <c r="E2388" s="12"/>
      <c r="F2388" s="12"/>
      <c r="G2388" s="13"/>
      <c r="H2388" s="10"/>
      <c r="I2388" s="110" t="str">
        <f t="shared" si="30"/>
        <v/>
      </c>
      <c r="J2388" s="113"/>
    </row>
    <row r="2389" spans="1:10" ht="14.1" customHeight="1" x14ac:dyDescent="0.25">
      <c r="A2389" s="9"/>
      <c r="B2389" s="10"/>
      <c r="C2389" s="12"/>
      <c r="D2389" s="12"/>
      <c r="E2389" s="12"/>
      <c r="F2389" s="12"/>
      <c r="G2389" s="13"/>
      <c r="H2389" s="10"/>
      <c r="I2389" s="110" t="str">
        <f t="shared" si="30"/>
        <v/>
      </c>
      <c r="J2389" s="113"/>
    </row>
    <row r="2390" spans="1:10" ht="14.1" customHeight="1" x14ac:dyDescent="0.25">
      <c r="A2390" s="9"/>
      <c r="B2390" s="10"/>
      <c r="C2390" s="12"/>
      <c r="D2390" s="12"/>
      <c r="E2390" s="12"/>
      <c r="F2390" s="12"/>
      <c r="G2390" s="13"/>
      <c r="H2390" s="10"/>
      <c r="I2390" s="110" t="str">
        <f t="shared" si="30"/>
        <v/>
      </c>
      <c r="J2390" s="113"/>
    </row>
    <row r="2391" spans="1:10" ht="14.1" customHeight="1" x14ac:dyDescent="0.25">
      <c r="A2391" s="9"/>
      <c r="B2391" s="10"/>
      <c r="C2391" s="12"/>
      <c r="D2391" s="12"/>
      <c r="E2391" s="12"/>
      <c r="F2391" s="12"/>
      <c r="G2391" s="13"/>
      <c r="H2391" s="10"/>
      <c r="I2391" s="110" t="str">
        <f t="shared" si="30"/>
        <v/>
      </c>
      <c r="J2391" s="113"/>
    </row>
    <row r="2392" spans="1:10" ht="14.1" customHeight="1" x14ac:dyDescent="0.25">
      <c r="A2392" s="9"/>
      <c r="B2392" s="10"/>
      <c r="C2392" s="12"/>
      <c r="D2392" s="12"/>
      <c r="E2392" s="12"/>
      <c r="F2392" s="12"/>
      <c r="G2392" s="13"/>
      <c r="H2392" s="10"/>
      <c r="I2392" s="110" t="str">
        <f t="shared" si="30"/>
        <v/>
      </c>
      <c r="J2392" s="113"/>
    </row>
    <row r="2393" spans="1:10" ht="14.1" customHeight="1" x14ac:dyDescent="0.25">
      <c r="A2393" s="9"/>
      <c r="B2393" s="10"/>
      <c r="C2393" s="12"/>
      <c r="D2393" s="12"/>
      <c r="E2393" s="12"/>
      <c r="F2393" s="12"/>
      <c r="G2393" s="13"/>
      <c r="H2393" s="10"/>
      <c r="I2393" s="110" t="str">
        <f t="shared" si="30"/>
        <v/>
      </c>
      <c r="J2393" s="113"/>
    </row>
    <row r="2394" spans="1:10" ht="14.1" customHeight="1" x14ac:dyDescent="0.25">
      <c r="A2394" s="9"/>
      <c r="B2394" s="10"/>
      <c r="C2394" s="12"/>
      <c r="D2394" s="12"/>
      <c r="E2394" s="12"/>
      <c r="F2394" s="12"/>
      <c r="G2394" s="13"/>
      <c r="H2394" s="10"/>
      <c r="I2394" s="110" t="str">
        <f t="shared" si="30"/>
        <v/>
      </c>
      <c r="J2394" s="113"/>
    </row>
    <row r="2395" spans="1:10" ht="14.1" customHeight="1" x14ac:dyDescent="0.25">
      <c r="A2395" s="9"/>
      <c r="B2395" s="10"/>
      <c r="C2395" s="12"/>
      <c r="D2395" s="12"/>
      <c r="E2395" s="12"/>
      <c r="F2395" s="12"/>
      <c r="G2395" s="13"/>
      <c r="H2395" s="10"/>
      <c r="I2395" s="110" t="str">
        <f t="shared" si="30"/>
        <v/>
      </c>
      <c r="J2395" s="113"/>
    </row>
    <row r="2396" spans="1:10" ht="14.1" customHeight="1" x14ac:dyDescent="0.25">
      <c r="A2396" s="9"/>
      <c r="B2396" s="10"/>
      <c r="C2396" s="12"/>
      <c r="D2396" s="12"/>
      <c r="E2396" s="12"/>
      <c r="F2396" s="12"/>
      <c r="G2396" s="13"/>
      <c r="H2396" s="10"/>
      <c r="I2396" s="110" t="str">
        <f t="shared" si="30"/>
        <v/>
      </c>
      <c r="J2396" s="113"/>
    </row>
    <row r="2397" spans="1:10" ht="14.1" customHeight="1" x14ac:dyDescent="0.25">
      <c r="A2397" s="9"/>
      <c r="B2397" s="10"/>
      <c r="C2397" s="12"/>
      <c r="D2397" s="12"/>
      <c r="E2397" s="12"/>
      <c r="F2397" s="12"/>
      <c r="G2397" s="13"/>
      <c r="H2397" s="10"/>
      <c r="I2397" s="110" t="str">
        <f t="shared" si="30"/>
        <v/>
      </c>
      <c r="J2397" s="113"/>
    </row>
    <row r="2398" spans="1:10" ht="14.1" customHeight="1" x14ac:dyDescent="0.25">
      <c r="A2398" s="9"/>
      <c r="B2398" s="10"/>
      <c r="C2398" s="12"/>
      <c r="D2398" s="12"/>
      <c r="E2398" s="12"/>
      <c r="F2398" s="12"/>
      <c r="G2398" s="13"/>
      <c r="H2398" s="10"/>
      <c r="I2398" s="110" t="str">
        <f t="shared" si="30"/>
        <v/>
      </c>
      <c r="J2398" s="113"/>
    </row>
    <row r="2399" spans="1:10" ht="14.1" customHeight="1" x14ac:dyDescent="0.25">
      <c r="A2399" s="9"/>
      <c r="B2399" s="10"/>
      <c r="C2399" s="12"/>
      <c r="D2399" s="12"/>
      <c r="E2399" s="12"/>
      <c r="F2399" s="12"/>
      <c r="G2399" s="13"/>
      <c r="H2399" s="10"/>
      <c r="I2399" s="110" t="str">
        <f t="shared" ref="I2399:I2462" si="31">IF(G2399="","",I2398+G2399)</f>
        <v/>
      </c>
      <c r="J2399" s="113"/>
    </row>
    <row r="2400" spans="1:10" ht="14.1" customHeight="1" x14ac:dyDescent="0.25">
      <c r="A2400" s="9"/>
      <c r="B2400" s="10"/>
      <c r="C2400" s="12"/>
      <c r="D2400" s="12"/>
      <c r="E2400" s="12"/>
      <c r="F2400" s="12"/>
      <c r="G2400" s="13"/>
      <c r="H2400" s="10"/>
      <c r="I2400" s="110" t="str">
        <f t="shared" si="31"/>
        <v/>
      </c>
      <c r="J2400" s="113"/>
    </row>
    <row r="2401" spans="1:10" ht="14.1" customHeight="1" x14ac:dyDescent="0.25">
      <c r="A2401" s="9"/>
      <c r="B2401" s="10"/>
      <c r="C2401" s="12"/>
      <c r="D2401" s="12"/>
      <c r="E2401" s="12"/>
      <c r="F2401" s="12"/>
      <c r="G2401" s="13"/>
      <c r="H2401" s="10"/>
      <c r="I2401" s="110" t="str">
        <f t="shared" si="31"/>
        <v/>
      </c>
      <c r="J2401" s="113"/>
    </row>
    <row r="2402" spans="1:10" ht="14.1" customHeight="1" x14ac:dyDescent="0.25">
      <c r="A2402" s="9"/>
      <c r="B2402" s="10"/>
      <c r="C2402" s="12"/>
      <c r="D2402" s="12"/>
      <c r="E2402" s="12"/>
      <c r="F2402" s="12"/>
      <c r="G2402" s="13"/>
      <c r="H2402" s="10"/>
      <c r="I2402" s="110" t="str">
        <f t="shared" si="31"/>
        <v/>
      </c>
      <c r="J2402" s="113"/>
    </row>
    <row r="2403" spans="1:10" ht="14.1" customHeight="1" x14ac:dyDescent="0.25">
      <c r="A2403" s="9"/>
      <c r="B2403" s="10"/>
      <c r="C2403" s="12"/>
      <c r="D2403" s="12"/>
      <c r="E2403" s="12"/>
      <c r="F2403" s="12"/>
      <c r="G2403" s="13"/>
      <c r="H2403" s="10"/>
      <c r="I2403" s="110" t="str">
        <f t="shared" si="31"/>
        <v/>
      </c>
      <c r="J2403" s="113"/>
    </row>
    <row r="2404" spans="1:10" ht="14.1" customHeight="1" x14ac:dyDescent="0.25">
      <c r="A2404" s="9"/>
      <c r="B2404" s="10"/>
      <c r="C2404" s="12"/>
      <c r="D2404" s="12"/>
      <c r="E2404" s="12"/>
      <c r="F2404" s="12"/>
      <c r="G2404" s="13"/>
      <c r="H2404" s="10"/>
      <c r="I2404" s="110" t="str">
        <f t="shared" si="31"/>
        <v/>
      </c>
      <c r="J2404" s="113"/>
    </row>
    <row r="2405" spans="1:10" ht="14.1" customHeight="1" x14ac:dyDescent="0.25">
      <c r="A2405" s="9"/>
      <c r="B2405" s="10"/>
      <c r="C2405" s="12"/>
      <c r="D2405" s="12"/>
      <c r="E2405" s="12"/>
      <c r="F2405" s="12"/>
      <c r="G2405" s="13"/>
      <c r="H2405" s="10"/>
      <c r="I2405" s="110" t="str">
        <f t="shared" si="31"/>
        <v/>
      </c>
      <c r="J2405" s="113"/>
    </row>
    <row r="2406" spans="1:10" ht="14.1" customHeight="1" x14ac:dyDescent="0.25">
      <c r="A2406" s="9"/>
      <c r="B2406" s="10"/>
      <c r="C2406" s="12"/>
      <c r="D2406" s="12"/>
      <c r="E2406" s="12"/>
      <c r="F2406" s="12"/>
      <c r="G2406" s="13"/>
      <c r="H2406" s="10"/>
      <c r="I2406" s="110" t="str">
        <f t="shared" si="31"/>
        <v/>
      </c>
      <c r="J2406" s="113"/>
    </row>
    <row r="2407" spans="1:10" ht="14.1" customHeight="1" x14ac:dyDescent="0.25">
      <c r="A2407" s="9"/>
      <c r="B2407" s="10"/>
      <c r="C2407" s="12"/>
      <c r="D2407" s="12"/>
      <c r="E2407" s="12"/>
      <c r="F2407" s="12"/>
      <c r="G2407" s="13"/>
      <c r="H2407" s="10"/>
      <c r="I2407" s="110" t="str">
        <f t="shared" si="31"/>
        <v/>
      </c>
      <c r="J2407" s="113"/>
    </row>
    <row r="2408" spans="1:10" ht="14.1" customHeight="1" x14ac:dyDescent="0.25">
      <c r="A2408" s="9"/>
      <c r="B2408" s="10"/>
      <c r="C2408" s="12"/>
      <c r="D2408" s="12"/>
      <c r="E2408" s="12"/>
      <c r="F2408" s="12"/>
      <c r="G2408" s="13"/>
      <c r="H2408" s="10"/>
      <c r="I2408" s="110" t="str">
        <f t="shared" si="31"/>
        <v/>
      </c>
      <c r="J2408" s="113"/>
    </row>
    <row r="2409" spans="1:10" ht="14.1" customHeight="1" x14ac:dyDescent="0.25">
      <c r="A2409" s="9"/>
      <c r="B2409" s="10"/>
      <c r="C2409" s="12"/>
      <c r="D2409" s="12"/>
      <c r="E2409" s="12"/>
      <c r="F2409" s="12"/>
      <c r="G2409" s="13"/>
      <c r="H2409" s="10"/>
      <c r="I2409" s="110" t="str">
        <f t="shared" si="31"/>
        <v/>
      </c>
      <c r="J2409" s="113"/>
    </row>
    <row r="2410" spans="1:10" ht="14.1" customHeight="1" x14ac:dyDescent="0.25">
      <c r="A2410" s="9"/>
      <c r="B2410" s="10"/>
      <c r="C2410" s="12"/>
      <c r="D2410" s="12"/>
      <c r="E2410" s="12"/>
      <c r="F2410" s="12"/>
      <c r="G2410" s="13"/>
      <c r="H2410" s="10"/>
      <c r="I2410" s="110" t="str">
        <f t="shared" si="31"/>
        <v/>
      </c>
      <c r="J2410" s="113"/>
    </row>
    <row r="2411" spans="1:10" ht="14.1" customHeight="1" x14ac:dyDescent="0.25">
      <c r="A2411" s="9"/>
      <c r="B2411" s="10"/>
      <c r="C2411" s="12"/>
      <c r="D2411" s="12"/>
      <c r="E2411" s="12"/>
      <c r="F2411" s="12"/>
      <c r="G2411" s="13"/>
      <c r="H2411" s="10"/>
      <c r="I2411" s="110" t="str">
        <f t="shared" si="31"/>
        <v/>
      </c>
      <c r="J2411" s="113"/>
    </row>
    <row r="2412" spans="1:10" ht="14.1" customHeight="1" x14ac:dyDescent="0.25">
      <c r="A2412" s="9"/>
      <c r="B2412" s="10"/>
      <c r="C2412" s="12"/>
      <c r="D2412" s="12"/>
      <c r="E2412" s="12"/>
      <c r="F2412" s="12"/>
      <c r="G2412" s="13"/>
      <c r="H2412" s="10"/>
      <c r="I2412" s="110" t="str">
        <f t="shared" si="31"/>
        <v/>
      </c>
      <c r="J2412" s="113"/>
    </row>
    <row r="2413" spans="1:10" ht="14.1" customHeight="1" x14ac:dyDescent="0.25">
      <c r="A2413" s="9"/>
      <c r="B2413" s="10"/>
      <c r="C2413" s="12"/>
      <c r="D2413" s="12"/>
      <c r="E2413" s="12"/>
      <c r="F2413" s="12"/>
      <c r="G2413" s="13"/>
      <c r="H2413" s="10"/>
      <c r="I2413" s="110" t="str">
        <f t="shared" si="31"/>
        <v/>
      </c>
      <c r="J2413" s="113"/>
    </row>
    <row r="2414" spans="1:10" ht="14.1" customHeight="1" x14ac:dyDescent="0.25">
      <c r="A2414" s="9"/>
      <c r="B2414" s="10"/>
      <c r="C2414" s="12"/>
      <c r="D2414" s="12"/>
      <c r="E2414" s="12"/>
      <c r="F2414" s="12"/>
      <c r="G2414" s="13"/>
      <c r="H2414" s="10"/>
      <c r="I2414" s="110" t="str">
        <f t="shared" si="31"/>
        <v/>
      </c>
      <c r="J2414" s="113"/>
    </row>
    <row r="2415" spans="1:10" ht="14.1" customHeight="1" x14ac:dyDescent="0.25">
      <c r="A2415" s="9"/>
      <c r="B2415" s="10"/>
      <c r="C2415" s="12"/>
      <c r="D2415" s="12"/>
      <c r="E2415" s="12"/>
      <c r="F2415" s="12"/>
      <c r="G2415" s="13"/>
      <c r="H2415" s="10"/>
      <c r="I2415" s="110" t="str">
        <f t="shared" si="31"/>
        <v/>
      </c>
      <c r="J2415" s="113"/>
    </row>
    <row r="2416" spans="1:10" ht="14.1" customHeight="1" x14ac:dyDescent="0.25">
      <c r="A2416" s="9"/>
      <c r="B2416" s="10"/>
      <c r="C2416" s="12"/>
      <c r="D2416" s="12"/>
      <c r="E2416" s="12"/>
      <c r="F2416" s="12"/>
      <c r="G2416" s="13"/>
      <c r="H2416" s="10"/>
      <c r="I2416" s="110" t="str">
        <f t="shared" si="31"/>
        <v/>
      </c>
      <c r="J2416" s="113"/>
    </row>
    <row r="2417" spans="1:10" ht="14.1" customHeight="1" x14ac:dyDescent="0.25">
      <c r="A2417" s="9"/>
      <c r="B2417" s="10"/>
      <c r="C2417" s="12"/>
      <c r="D2417" s="12"/>
      <c r="E2417" s="12"/>
      <c r="F2417" s="12"/>
      <c r="G2417" s="13"/>
      <c r="H2417" s="10"/>
      <c r="I2417" s="110" t="str">
        <f t="shared" si="31"/>
        <v/>
      </c>
      <c r="J2417" s="113"/>
    </row>
    <row r="2418" spans="1:10" ht="14.1" customHeight="1" x14ac:dyDescent="0.25">
      <c r="A2418" s="9"/>
      <c r="B2418" s="10"/>
      <c r="C2418" s="12"/>
      <c r="D2418" s="12"/>
      <c r="E2418" s="12"/>
      <c r="F2418" s="12"/>
      <c r="G2418" s="13"/>
      <c r="H2418" s="10"/>
      <c r="I2418" s="110" t="str">
        <f t="shared" si="31"/>
        <v/>
      </c>
      <c r="J2418" s="113"/>
    </row>
    <row r="2419" spans="1:10" ht="14.1" customHeight="1" x14ac:dyDescent="0.25">
      <c r="A2419" s="9"/>
      <c r="B2419" s="10"/>
      <c r="C2419" s="12"/>
      <c r="D2419" s="12"/>
      <c r="E2419" s="12"/>
      <c r="F2419" s="12"/>
      <c r="G2419" s="13"/>
      <c r="H2419" s="10"/>
      <c r="I2419" s="110" t="str">
        <f t="shared" si="31"/>
        <v/>
      </c>
      <c r="J2419" s="113"/>
    </row>
    <row r="2420" spans="1:10" ht="14.1" customHeight="1" x14ac:dyDescent="0.25">
      <c r="A2420" s="9"/>
      <c r="B2420" s="10"/>
      <c r="C2420" s="12"/>
      <c r="D2420" s="12"/>
      <c r="E2420" s="12"/>
      <c r="F2420" s="12"/>
      <c r="G2420" s="13"/>
      <c r="H2420" s="10"/>
      <c r="I2420" s="110" t="str">
        <f t="shared" si="31"/>
        <v/>
      </c>
      <c r="J2420" s="113"/>
    </row>
    <row r="2421" spans="1:10" ht="14.1" customHeight="1" x14ac:dyDescent="0.25">
      <c r="A2421" s="9"/>
      <c r="B2421" s="10"/>
      <c r="C2421" s="12"/>
      <c r="D2421" s="12"/>
      <c r="E2421" s="12"/>
      <c r="F2421" s="12"/>
      <c r="G2421" s="13"/>
      <c r="H2421" s="10"/>
      <c r="I2421" s="110" t="str">
        <f t="shared" si="31"/>
        <v/>
      </c>
      <c r="J2421" s="113"/>
    </row>
    <row r="2422" spans="1:10" ht="14.1" customHeight="1" x14ac:dyDescent="0.25">
      <c r="A2422" s="9"/>
      <c r="B2422" s="10"/>
      <c r="C2422" s="12"/>
      <c r="D2422" s="12"/>
      <c r="E2422" s="12"/>
      <c r="F2422" s="12"/>
      <c r="G2422" s="13"/>
      <c r="H2422" s="10"/>
      <c r="I2422" s="110" t="str">
        <f t="shared" si="31"/>
        <v/>
      </c>
      <c r="J2422" s="113"/>
    </row>
    <row r="2423" spans="1:10" ht="14.1" customHeight="1" x14ac:dyDescent="0.25">
      <c r="A2423" s="9"/>
      <c r="B2423" s="10"/>
      <c r="C2423" s="12"/>
      <c r="D2423" s="12"/>
      <c r="E2423" s="12"/>
      <c r="F2423" s="12"/>
      <c r="G2423" s="13"/>
      <c r="H2423" s="10"/>
      <c r="I2423" s="110" t="str">
        <f t="shared" si="31"/>
        <v/>
      </c>
      <c r="J2423" s="113"/>
    </row>
    <row r="2424" spans="1:10" ht="14.1" customHeight="1" x14ac:dyDescent="0.25">
      <c r="A2424" s="9"/>
      <c r="B2424" s="10"/>
      <c r="C2424" s="12"/>
      <c r="D2424" s="12"/>
      <c r="E2424" s="12"/>
      <c r="F2424" s="12"/>
      <c r="G2424" s="13"/>
      <c r="H2424" s="10"/>
      <c r="I2424" s="110" t="str">
        <f t="shared" si="31"/>
        <v/>
      </c>
      <c r="J2424" s="113"/>
    </row>
    <row r="2425" spans="1:10" ht="14.1" customHeight="1" x14ac:dyDescent="0.25">
      <c r="A2425" s="9"/>
      <c r="B2425" s="10"/>
      <c r="C2425" s="12"/>
      <c r="D2425" s="12"/>
      <c r="E2425" s="12"/>
      <c r="F2425" s="12"/>
      <c r="G2425" s="13"/>
      <c r="H2425" s="10"/>
      <c r="I2425" s="110" t="str">
        <f t="shared" si="31"/>
        <v/>
      </c>
      <c r="J2425" s="113"/>
    </row>
    <row r="2426" spans="1:10" ht="14.1" customHeight="1" x14ac:dyDescent="0.25">
      <c r="A2426" s="9"/>
      <c r="B2426" s="10"/>
      <c r="C2426" s="12"/>
      <c r="D2426" s="12"/>
      <c r="E2426" s="12"/>
      <c r="F2426" s="12"/>
      <c r="G2426" s="13"/>
      <c r="H2426" s="10"/>
      <c r="I2426" s="110" t="str">
        <f t="shared" si="31"/>
        <v/>
      </c>
      <c r="J2426" s="113"/>
    </row>
    <row r="2427" spans="1:10" ht="14.1" customHeight="1" x14ac:dyDescent="0.25">
      <c r="A2427" s="9"/>
      <c r="B2427" s="10"/>
      <c r="C2427" s="12"/>
      <c r="D2427" s="12"/>
      <c r="E2427" s="12"/>
      <c r="F2427" s="12"/>
      <c r="G2427" s="13"/>
      <c r="H2427" s="10"/>
      <c r="I2427" s="110" t="str">
        <f t="shared" si="31"/>
        <v/>
      </c>
      <c r="J2427" s="113"/>
    </row>
    <row r="2428" spans="1:10" ht="14.1" customHeight="1" x14ac:dyDescent="0.25">
      <c r="A2428" s="9"/>
      <c r="B2428" s="10"/>
      <c r="C2428" s="12"/>
      <c r="D2428" s="12"/>
      <c r="E2428" s="12"/>
      <c r="F2428" s="12"/>
      <c r="G2428" s="13"/>
      <c r="H2428" s="10"/>
      <c r="I2428" s="110" t="str">
        <f t="shared" si="31"/>
        <v/>
      </c>
      <c r="J2428" s="113"/>
    </row>
    <row r="2429" spans="1:10" ht="14.1" customHeight="1" x14ac:dyDescent="0.25">
      <c r="A2429" s="9"/>
      <c r="B2429" s="10"/>
      <c r="C2429" s="12"/>
      <c r="D2429" s="12"/>
      <c r="E2429" s="12"/>
      <c r="F2429" s="12"/>
      <c r="G2429" s="13"/>
      <c r="H2429" s="10"/>
      <c r="I2429" s="110" t="str">
        <f t="shared" si="31"/>
        <v/>
      </c>
      <c r="J2429" s="113"/>
    </row>
    <row r="2430" spans="1:10" ht="14.1" customHeight="1" x14ac:dyDescent="0.25">
      <c r="A2430" s="9"/>
      <c r="B2430" s="10"/>
      <c r="C2430" s="12"/>
      <c r="D2430" s="12"/>
      <c r="E2430" s="12"/>
      <c r="F2430" s="12"/>
      <c r="G2430" s="13"/>
      <c r="H2430" s="10"/>
      <c r="I2430" s="110" t="str">
        <f t="shared" si="31"/>
        <v/>
      </c>
      <c r="J2430" s="113"/>
    </row>
    <row r="2431" spans="1:10" ht="14.1" customHeight="1" x14ac:dyDescent="0.25">
      <c r="A2431" s="9"/>
      <c r="B2431" s="10"/>
      <c r="C2431" s="12"/>
      <c r="D2431" s="12"/>
      <c r="E2431" s="12"/>
      <c r="F2431" s="12"/>
      <c r="G2431" s="13"/>
      <c r="H2431" s="10"/>
      <c r="I2431" s="110" t="str">
        <f t="shared" si="31"/>
        <v/>
      </c>
      <c r="J2431" s="113"/>
    </row>
    <row r="2432" spans="1:10" ht="14.1" customHeight="1" x14ac:dyDescent="0.25">
      <c r="A2432" s="9"/>
      <c r="B2432" s="10"/>
      <c r="C2432" s="12"/>
      <c r="D2432" s="12"/>
      <c r="E2432" s="12"/>
      <c r="F2432" s="12"/>
      <c r="G2432" s="13"/>
      <c r="H2432" s="10"/>
      <c r="I2432" s="110" t="str">
        <f t="shared" si="31"/>
        <v/>
      </c>
      <c r="J2432" s="113"/>
    </row>
    <row r="2433" spans="1:10" ht="14.1" customHeight="1" x14ac:dyDescent="0.25">
      <c r="A2433" s="9"/>
      <c r="B2433" s="10"/>
      <c r="C2433" s="12"/>
      <c r="D2433" s="12"/>
      <c r="E2433" s="12"/>
      <c r="F2433" s="12"/>
      <c r="G2433" s="13"/>
      <c r="H2433" s="10"/>
      <c r="I2433" s="110" t="str">
        <f t="shared" si="31"/>
        <v/>
      </c>
      <c r="J2433" s="113"/>
    </row>
    <row r="2434" spans="1:10" ht="14.1" customHeight="1" x14ac:dyDescent="0.25">
      <c r="A2434" s="9"/>
      <c r="B2434" s="10"/>
      <c r="C2434" s="12"/>
      <c r="D2434" s="12"/>
      <c r="E2434" s="12"/>
      <c r="F2434" s="12"/>
      <c r="G2434" s="13"/>
      <c r="H2434" s="10"/>
      <c r="I2434" s="110" t="str">
        <f t="shared" si="31"/>
        <v/>
      </c>
      <c r="J2434" s="113"/>
    </row>
    <row r="2435" spans="1:10" ht="14.1" customHeight="1" x14ac:dyDescent="0.25">
      <c r="A2435" s="9"/>
      <c r="B2435" s="10"/>
      <c r="C2435" s="12"/>
      <c r="D2435" s="12"/>
      <c r="E2435" s="12"/>
      <c r="F2435" s="12"/>
      <c r="G2435" s="13"/>
      <c r="H2435" s="10"/>
      <c r="I2435" s="110" t="str">
        <f t="shared" si="31"/>
        <v/>
      </c>
      <c r="J2435" s="113"/>
    </row>
    <row r="2436" spans="1:10" ht="14.1" customHeight="1" x14ac:dyDescent="0.25">
      <c r="A2436" s="9"/>
      <c r="B2436" s="10"/>
      <c r="C2436" s="12"/>
      <c r="D2436" s="12"/>
      <c r="E2436" s="12"/>
      <c r="F2436" s="12"/>
      <c r="G2436" s="13"/>
      <c r="H2436" s="10"/>
      <c r="I2436" s="110" t="str">
        <f t="shared" si="31"/>
        <v/>
      </c>
      <c r="J2436" s="113"/>
    </row>
    <row r="2437" spans="1:10" ht="14.1" customHeight="1" x14ac:dyDescent="0.25">
      <c r="A2437" s="9"/>
      <c r="B2437" s="10"/>
      <c r="C2437" s="12"/>
      <c r="D2437" s="12"/>
      <c r="E2437" s="12"/>
      <c r="F2437" s="12"/>
      <c r="G2437" s="13"/>
      <c r="H2437" s="10"/>
      <c r="I2437" s="110" t="str">
        <f t="shared" si="31"/>
        <v/>
      </c>
      <c r="J2437" s="113"/>
    </row>
    <row r="2438" spans="1:10" ht="14.1" customHeight="1" x14ac:dyDescent="0.25">
      <c r="A2438" s="9"/>
      <c r="B2438" s="10"/>
      <c r="C2438" s="12"/>
      <c r="D2438" s="12"/>
      <c r="E2438" s="12"/>
      <c r="F2438" s="12"/>
      <c r="G2438" s="13"/>
      <c r="H2438" s="10"/>
      <c r="I2438" s="110" t="str">
        <f t="shared" si="31"/>
        <v/>
      </c>
      <c r="J2438" s="113"/>
    </row>
    <row r="2439" spans="1:10" ht="14.1" customHeight="1" x14ac:dyDescent="0.25">
      <c r="A2439" s="9"/>
      <c r="B2439" s="10"/>
      <c r="C2439" s="12"/>
      <c r="D2439" s="12"/>
      <c r="E2439" s="12"/>
      <c r="F2439" s="12"/>
      <c r="G2439" s="13"/>
      <c r="H2439" s="10"/>
      <c r="I2439" s="110" t="str">
        <f t="shared" si="31"/>
        <v/>
      </c>
      <c r="J2439" s="113"/>
    </row>
    <row r="2440" spans="1:10" ht="14.1" customHeight="1" x14ac:dyDescent="0.25">
      <c r="A2440" s="9"/>
      <c r="B2440" s="10"/>
      <c r="C2440" s="12"/>
      <c r="D2440" s="12"/>
      <c r="E2440" s="12"/>
      <c r="F2440" s="12"/>
      <c r="G2440" s="13"/>
      <c r="H2440" s="10"/>
      <c r="I2440" s="110" t="str">
        <f t="shared" si="31"/>
        <v/>
      </c>
      <c r="J2440" s="113"/>
    </row>
    <row r="2441" spans="1:10" ht="14.1" customHeight="1" x14ac:dyDescent="0.25">
      <c r="A2441" s="9"/>
      <c r="B2441" s="10"/>
      <c r="C2441" s="12"/>
      <c r="D2441" s="12"/>
      <c r="E2441" s="12"/>
      <c r="F2441" s="12"/>
      <c r="G2441" s="13"/>
      <c r="H2441" s="10"/>
      <c r="I2441" s="110" t="str">
        <f t="shared" si="31"/>
        <v/>
      </c>
      <c r="J2441" s="113"/>
    </row>
    <row r="2442" spans="1:10" ht="14.1" customHeight="1" x14ac:dyDescent="0.25">
      <c r="A2442" s="9"/>
      <c r="B2442" s="10"/>
      <c r="C2442" s="12"/>
      <c r="D2442" s="12"/>
      <c r="E2442" s="12"/>
      <c r="F2442" s="12"/>
      <c r="G2442" s="13"/>
      <c r="H2442" s="10"/>
      <c r="I2442" s="110" t="str">
        <f t="shared" si="31"/>
        <v/>
      </c>
      <c r="J2442" s="113"/>
    </row>
    <row r="2443" spans="1:10" ht="14.1" customHeight="1" x14ac:dyDescent="0.25">
      <c r="A2443" s="9"/>
      <c r="B2443" s="10"/>
      <c r="C2443" s="12"/>
      <c r="D2443" s="12"/>
      <c r="E2443" s="12"/>
      <c r="F2443" s="12"/>
      <c r="G2443" s="13"/>
      <c r="H2443" s="10"/>
      <c r="I2443" s="110" t="str">
        <f t="shared" si="31"/>
        <v/>
      </c>
      <c r="J2443" s="113"/>
    </row>
    <row r="2444" spans="1:10" ht="14.1" customHeight="1" x14ac:dyDescent="0.25">
      <c r="A2444" s="9"/>
      <c r="B2444" s="10"/>
      <c r="C2444" s="12"/>
      <c r="D2444" s="12"/>
      <c r="E2444" s="12"/>
      <c r="F2444" s="12"/>
      <c r="G2444" s="13"/>
      <c r="H2444" s="10"/>
      <c r="I2444" s="110" t="str">
        <f t="shared" si="31"/>
        <v/>
      </c>
      <c r="J2444" s="113"/>
    </row>
    <row r="2445" spans="1:10" ht="14.1" customHeight="1" x14ac:dyDescent="0.25">
      <c r="A2445" s="9"/>
      <c r="B2445" s="10"/>
      <c r="C2445" s="12"/>
      <c r="D2445" s="12"/>
      <c r="E2445" s="12"/>
      <c r="F2445" s="12"/>
      <c r="G2445" s="13"/>
      <c r="H2445" s="10"/>
      <c r="I2445" s="110" t="str">
        <f t="shared" si="31"/>
        <v/>
      </c>
      <c r="J2445" s="113"/>
    </row>
    <row r="2446" spans="1:10" ht="14.1" customHeight="1" x14ac:dyDescent="0.25">
      <c r="A2446" s="9"/>
      <c r="B2446" s="10"/>
      <c r="C2446" s="12"/>
      <c r="D2446" s="12"/>
      <c r="E2446" s="12"/>
      <c r="F2446" s="12"/>
      <c r="G2446" s="13"/>
      <c r="H2446" s="10"/>
      <c r="I2446" s="110" t="str">
        <f t="shared" si="31"/>
        <v/>
      </c>
      <c r="J2446" s="113"/>
    </row>
    <row r="2447" spans="1:10" ht="14.1" customHeight="1" x14ac:dyDescent="0.25">
      <c r="A2447" s="9"/>
      <c r="B2447" s="10"/>
      <c r="C2447" s="12"/>
      <c r="D2447" s="12"/>
      <c r="E2447" s="12"/>
      <c r="F2447" s="12"/>
      <c r="G2447" s="13"/>
      <c r="H2447" s="10"/>
      <c r="I2447" s="110" t="str">
        <f t="shared" si="31"/>
        <v/>
      </c>
      <c r="J2447" s="113"/>
    </row>
    <row r="2448" spans="1:10" ht="14.1" customHeight="1" x14ac:dyDescent="0.25">
      <c r="A2448" s="9"/>
      <c r="B2448" s="10"/>
      <c r="C2448" s="12"/>
      <c r="D2448" s="12"/>
      <c r="E2448" s="12"/>
      <c r="F2448" s="12"/>
      <c r="G2448" s="13"/>
      <c r="H2448" s="10"/>
      <c r="I2448" s="110" t="str">
        <f t="shared" si="31"/>
        <v/>
      </c>
      <c r="J2448" s="113"/>
    </row>
    <row r="2449" spans="1:10" ht="14.1" customHeight="1" x14ac:dyDescent="0.25">
      <c r="A2449" s="9"/>
      <c r="B2449" s="10"/>
      <c r="C2449" s="12"/>
      <c r="D2449" s="12"/>
      <c r="E2449" s="12"/>
      <c r="F2449" s="12"/>
      <c r="G2449" s="13"/>
      <c r="H2449" s="10"/>
      <c r="I2449" s="110" t="str">
        <f t="shared" si="31"/>
        <v/>
      </c>
      <c r="J2449" s="113"/>
    </row>
    <row r="2450" spans="1:10" ht="14.1" customHeight="1" x14ac:dyDescent="0.25">
      <c r="A2450" s="9"/>
      <c r="B2450" s="10"/>
      <c r="C2450" s="12"/>
      <c r="D2450" s="12"/>
      <c r="E2450" s="12"/>
      <c r="F2450" s="12"/>
      <c r="G2450" s="13"/>
      <c r="H2450" s="10"/>
      <c r="I2450" s="110" t="str">
        <f t="shared" si="31"/>
        <v/>
      </c>
      <c r="J2450" s="113"/>
    </row>
    <row r="2451" spans="1:10" ht="14.1" customHeight="1" x14ac:dyDescent="0.25">
      <c r="A2451" s="9"/>
      <c r="B2451" s="10"/>
      <c r="C2451" s="12"/>
      <c r="D2451" s="12"/>
      <c r="E2451" s="12"/>
      <c r="F2451" s="12"/>
      <c r="G2451" s="13"/>
      <c r="H2451" s="10"/>
      <c r="I2451" s="110" t="str">
        <f t="shared" si="31"/>
        <v/>
      </c>
      <c r="J2451" s="113"/>
    </row>
    <row r="2452" spans="1:10" ht="14.1" customHeight="1" x14ac:dyDescent="0.25">
      <c r="A2452" s="9"/>
      <c r="B2452" s="10"/>
      <c r="C2452" s="12"/>
      <c r="D2452" s="12"/>
      <c r="E2452" s="12"/>
      <c r="F2452" s="12"/>
      <c r="G2452" s="13"/>
      <c r="H2452" s="10"/>
      <c r="I2452" s="110" t="str">
        <f t="shared" si="31"/>
        <v/>
      </c>
      <c r="J2452" s="113"/>
    </row>
    <row r="2453" spans="1:10" ht="14.1" customHeight="1" x14ac:dyDescent="0.25">
      <c r="A2453" s="9"/>
      <c r="B2453" s="10"/>
      <c r="C2453" s="12"/>
      <c r="D2453" s="12"/>
      <c r="E2453" s="12"/>
      <c r="F2453" s="12"/>
      <c r="G2453" s="13"/>
      <c r="H2453" s="10"/>
      <c r="I2453" s="110" t="str">
        <f t="shared" si="31"/>
        <v/>
      </c>
      <c r="J2453" s="113"/>
    </row>
    <row r="2454" spans="1:10" ht="14.1" customHeight="1" x14ac:dyDescent="0.25">
      <c r="A2454" s="9"/>
      <c r="B2454" s="10"/>
      <c r="C2454" s="12"/>
      <c r="D2454" s="12"/>
      <c r="E2454" s="12"/>
      <c r="F2454" s="12"/>
      <c r="G2454" s="13"/>
      <c r="H2454" s="10"/>
      <c r="I2454" s="110" t="str">
        <f t="shared" si="31"/>
        <v/>
      </c>
      <c r="J2454" s="113"/>
    </row>
    <row r="2455" spans="1:10" ht="14.1" customHeight="1" x14ac:dyDescent="0.25">
      <c r="A2455" s="9"/>
      <c r="B2455" s="10"/>
      <c r="C2455" s="12"/>
      <c r="D2455" s="12"/>
      <c r="E2455" s="12"/>
      <c r="F2455" s="12"/>
      <c r="G2455" s="13"/>
      <c r="H2455" s="10"/>
      <c r="I2455" s="110" t="str">
        <f t="shared" si="31"/>
        <v/>
      </c>
      <c r="J2455" s="113"/>
    </row>
    <row r="2456" spans="1:10" ht="14.1" customHeight="1" x14ac:dyDescent="0.25">
      <c r="A2456" s="9"/>
      <c r="B2456" s="10"/>
      <c r="C2456" s="12"/>
      <c r="D2456" s="12"/>
      <c r="E2456" s="12"/>
      <c r="F2456" s="12"/>
      <c r="G2456" s="13"/>
      <c r="H2456" s="10"/>
      <c r="I2456" s="110" t="str">
        <f t="shared" si="31"/>
        <v/>
      </c>
      <c r="J2456" s="113"/>
    </row>
    <row r="2457" spans="1:10" ht="14.1" customHeight="1" x14ac:dyDescent="0.25">
      <c r="A2457" s="9"/>
      <c r="B2457" s="10"/>
      <c r="C2457" s="12"/>
      <c r="D2457" s="12"/>
      <c r="E2457" s="12"/>
      <c r="F2457" s="12"/>
      <c r="G2457" s="13"/>
      <c r="H2457" s="10"/>
      <c r="I2457" s="110" t="str">
        <f t="shared" si="31"/>
        <v/>
      </c>
      <c r="J2457" s="113"/>
    </row>
    <row r="2458" spans="1:10" ht="14.1" customHeight="1" x14ac:dyDescent="0.25">
      <c r="A2458" s="9"/>
      <c r="B2458" s="10"/>
      <c r="C2458" s="12"/>
      <c r="D2458" s="12"/>
      <c r="E2458" s="12"/>
      <c r="F2458" s="12"/>
      <c r="G2458" s="13"/>
      <c r="H2458" s="10"/>
      <c r="I2458" s="110" t="str">
        <f t="shared" si="31"/>
        <v/>
      </c>
      <c r="J2458" s="113"/>
    </row>
    <row r="2459" spans="1:10" ht="14.1" customHeight="1" x14ac:dyDescent="0.25">
      <c r="A2459" s="9"/>
      <c r="B2459" s="10"/>
      <c r="C2459" s="12"/>
      <c r="D2459" s="12"/>
      <c r="E2459" s="12"/>
      <c r="F2459" s="12"/>
      <c r="G2459" s="13"/>
      <c r="H2459" s="10"/>
      <c r="I2459" s="110" t="str">
        <f t="shared" si="31"/>
        <v/>
      </c>
      <c r="J2459" s="113"/>
    </row>
    <row r="2460" spans="1:10" ht="14.1" customHeight="1" x14ac:dyDescent="0.25">
      <c r="A2460" s="9"/>
      <c r="B2460" s="10"/>
      <c r="C2460" s="12"/>
      <c r="D2460" s="12"/>
      <c r="E2460" s="12"/>
      <c r="F2460" s="12"/>
      <c r="G2460" s="13"/>
      <c r="H2460" s="10"/>
      <c r="I2460" s="110" t="str">
        <f t="shared" si="31"/>
        <v/>
      </c>
      <c r="J2460" s="113"/>
    </row>
    <row r="2461" spans="1:10" ht="14.1" customHeight="1" x14ac:dyDescent="0.25">
      <c r="A2461" s="9"/>
      <c r="B2461" s="10"/>
      <c r="C2461" s="12"/>
      <c r="D2461" s="12"/>
      <c r="E2461" s="12"/>
      <c r="F2461" s="12"/>
      <c r="G2461" s="13"/>
      <c r="H2461" s="10"/>
      <c r="I2461" s="110" t="str">
        <f t="shared" si="31"/>
        <v/>
      </c>
      <c r="J2461" s="113"/>
    </row>
    <row r="2462" spans="1:10" ht="14.1" customHeight="1" x14ac:dyDescent="0.25">
      <c r="A2462" s="9"/>
      <c r="B2462" s="10"/>
      <c r="C2462" s="12"/>
      <c r="D2462" s="12"/>
      <c r="E2462" s="12"/>
      <c r="F2462" s="12"/>
      <c r="G2462" s="13"/>
      <c r="H2462" s="10"/>
      <c r="I2462" s="110" t="str">
        <f t="shared" si="31"/>
        <v/>
      </c>
      <c r="J2462" s="113"/>
    </row>
    <row r="2463" spans="1:10" ht="14.1" customHeight="1" x14ac:dyDescent="0.25">
      <c r="A2463" s="9"/>
      <c r="B2463" s="10"/>
      <c r="C2463" s="12"/>
      <c r="D2463" s="12"/>
      <c r="E2463" s="12"/>
      <c r="F2463" s="12"/>
      <c r="G2463" s="13"/>
      <c r="H2463" s="10"/>
      <c r="I2463" s="110" t="str">
        <f t="shared" ref="I2463:I2526" si="32">IF(G2463="","",I2462+G2463)</f>
        <v/>
      </c>
      <c r="J2463" s="113"/>
    </row>
    <row r="2464" spans="1:10" ht="14.1" customHeight="1" x14ac:dyDescent="0.25">
      <c r="A2464" s="9"/>
      <c r="B2464" s="10"/>
      <c r="C2464" s="12"/>
      <c r="D2464" s="12"/>
      <c r="E2464" s="12"/>
      <c r="F2464" s="12"/>
      <c r="G2464" s="13"/>
      <c r="H2464" s="10"/>
      <c r="I2464" s="110" t="str">
        <f t="shared" si="32"/>
        <v/>
      </c>
      <c r="J2464" s="113"/>
    </row>
    <row r="2465" spans="1:10" ht="14.1" customHeight="1" x14ac:dyDescent="0.25">
      <c r="A2465" s="9"/>
      <c r="B2465" s="10"/>
      <c r="C2465" s="12"/>
      <c r="D2465" s="12"/>
      <c r="E2465" s="12"/>
      <c r="F2465" s="12"/>
      <c r="G2465" s="13"/>
      <c r="H2465" s="10"/>
      <c r="I2465" s="110" t="str">
        <f t="shared" si="32"/>
        <v/>
      </c>
      <c r="J2465" s="113"/>
    </row>
    <row r="2466" spans="1:10" ht="14.1" customHeight="1" x14ac:dyDescent="0.25">
      <c r="A2466" s="9"/>
      <c r="B2466" s="10"/>
      <c r="C2466" s="12"/>
      <c r="D2466" s="12"/>
      <c r="E2466" s="12"/>
      <c r="F2466" s="12"/>
      <c r="G2466" s="13"/>
      <c r="H2466" s="10"/>
      <c r="I2466" s="110" t="str">
        <f t="shared" si="32"/>
        <v/>
      </c>
      <c r="J2466" s="113"/>
    </row>
    <row r="2467" spans="1:10" ht="14.1" customHeight="1" x14ac:dyDescent="0.25">
      <c r="A2467" s="9"/>
      <c r="B2467" s="10"/>
      <c r="C2467" s="12"/>
      <c r="D2467" s="12"/>
      <c r="E2467" s="12"/>
      <c r="F2467" s="12"/>
      <c r="G2467" s="13"/>
      <c r="H2467" s="10"/>
      <c r="I2467" s="110" t="str">
        <f t="shared" si="32"/>
        <v/>
      </c>
      <c r="J2467" s="113"/>
    </row>
    <row r="2468" spans="1:10" ht="14.1" customHeight="1" x14ac:dyDescent="0.25">
      <c r="A2468" s="9"/>
      <c r="B2468" s="10"/>
      <c r="C2468" s="12"/>
      <c r="D2468" s="12"/>
      <c r="E2468" s="12"/>
      <c r="F2468" s="12"/>
      <c r="G2468" s="13"/>
      <c r="H2468" s="10"/>
      <c r="I2468" s="110" t="str">
        <f t="shared" si="32"/>
        <v/>
      </c>
      <c r="J2468" s="113"/>
    </row>
    <row r="2469" spans="1:10" ht="14.1" customHeight="1" x14ac:dyDescent="0.25">
      <c r="A2469" s="9"/>
      <c r="B2469" s="10"/>
      <c r="C2469" s="12"/>
      <c r="D2469" s="12"/>
      <c r="E2469" s="12"/>
      <c r="F2469" s="12"/>
      <c r="G2469" s="13"/>
      <c r="H2469" s="10"/>
      <c r="I2469" s="110" t="str">
        <f t="shared" si="32"/>
        <v/>
      </c>
      <c r="J2469" s="113"/>
    </row>
    <row r="2470" spans="1:10" ht="14.1" customHeight="1" x14ac:dyDescent="0.25">
      <c r="A2470" s="9"/>
      <c r="B2470" s="10"/>
      <c r="C2470" s="12"/>
      <c r="D2470" s="12"/>
      <c r="E2470" s="12"/>
      <c r="F2470" s="12"/>
      <c r="G2470" s="13"/>
      <c r="H2470" s="10"/>
      <c r="I2470" s="110" t="str">
        <f t="shared" si="32"/>
        <v/>
      </c>
      <c r="J2470" s="113"/>
    </row>
    <row r="2471" spans="1:10" ht="14.1" customHeight="1" x14ac:dyDescent="0.25">
      <c r="A2471" s="9"/>
      <c r="B2471" s="10"/>
      <c r="C2471" s="12"/>
      <c r="D2471" s="12"/>
      <c r="E2471" s="12"/>
      <c r="F2471" s="12"/>
      <c r="G2471" s="13"/>
      <c r="H2471" s="10"/>
      <c r="I2471" s="110" t="str">
        <f t="shared" si="32"/>
        <v/>
      </c>
      <c r="J2471" s="113"/>
    </row>
    <row r="2472" spans="1:10" ht="14.1" customHeight="1" x14ac:dyDescent="0.25">
      <c r="A2472" s="9"/>
      <c r="B2472" s="10"/>
      <c r="C2472" s="12"/>
      <c r="D2472" s="12"/>
      <c r="E2472" s="12"/>
      <c r="F2472" s="12"/>
      <c r="G2472" s="13"/>
      <c r="H2472" s="10"/>
      <c r="I2472" s="110" t="str">
        <f t="shared" si="32"/>
        <v/>
      </c>
      <c r="J2472" s="113"/>
    </row>
    <row r="2473" spans="1:10" ht="14.1" customHeight="1" x14ac:dyDescent="0.25">
      <c r="A2473" s="9"/>
      <c r="B2473" s="10"/>
      <c r="C2473" s="12"/>
      <c r="D2473" s="12"/>
      <c r="E2473" s="12"/>
      <c r="F2473" s="12"/>
      <c r="G2473" s="13"/>
      <c r="H2473" s="10"/>
      <c r="I2473" s="110" t="str">
        <f t="shared" si="32"/>
        <v/>
      </c>
      <c r="J2473" s="113"/>
    </row>
    <row r="2474" spans="1:10" ht="14.1" customHeight="1" x14ac:dyDescent="0.25">
      <c r="A2474" s="9"/>
      <c r="B2474" s="10"/>
      <c r="C2474" s="12"/>
      <c r="D2474" s="12"/>
      <c r="E2474" s="12"/>
      <c r="F2474" s="12"/>
      <c r="G2474" s="13"/>
      <c r="H2474" s="10"/>
      <c r="I2474" s="110" t="str">
        <f t="shared" si="32"/>
        <v/>
      </c>
      <c r="J2474" s="113"/>
    </row>
    <row r="2475" spans="1:10" ht="14.1" customHeight="1" x14ac:dyDescent="0.25">
      <c r="A2475" s="9"/>
      <c r="B2475" s="10"/>
      <c r="C2475" s="12"/>
      <c r="D2475" s="12"/>
      <c r="E2475" s="12"/>
      <c r="F2475" s="12"/>
      <c r="G2475" s="13"/>
      <c r="H2475" s="10"/>
      <c r="I2475" s="110" t="str">
        <f t="shared" si="32"/>
        <v/>
      </c>
      <c r="J2475" s="113"/>
    </row>
    <row r="2476" spans="1:10" ht="14.1" customHeight="1" x14ac:dyDescent="0.25">
      <c r="A2476" s="9"/>
      <c r="B2476" s="10"/>
      <c r="C2476" s="12"/>
      <c r="D2476" s="12"/>
      <c r="E2476" s="12"/>
      <c r="F2476" s="12"/>
      <c r="G2476" s="13"/>
      <c r="H2476" s="10"/>
      <c r="I2476" s="110" t="str">
        <f t="shared" si="32"/>
        <v/>
      </c>
      <c r="J2476" s="113"/>
    </row>
    <row r="2477" spans="1:10" ht="14.1" customHeight="1" x14ac:dyDescent="0.25">
      <c r="A2477" s="9"/>
      <c r="B2477" s="10"/>
      <c r="C2477" s="12"/>
      <c r="D2477" s="12"/>
      <c r="E2477" s="12"/>
      <c r="F2477" s="12"/>
      <c r="G2477" s="13"/>
      <c r="H2477" s="10"/>
      <c r="I2477" s="110" t="str">
        <f t="shared" si="32"/>
        <v/>
      </c>
      <c r="J2477" s="113"/>
    </row>
    <row r="2478" spans="1:10" ht="14.1" customHeight="1" x14ac:dyDescent="0.25">
      <c r="A2478" s="9"/>
      <c r="B2478" s="10"/>
      <c r="C2478" s="12"/>
      <c r="D2478" s="12"/>
      <c r="E2478" s="12"/>
      <c r="F2478" s="12"/>
      <c r="G2478" s="13"/>
      <c r="H2478" s="10"/>
      <c r="I2478" s="110" t="str">
        <f t="shared" si="32"/>
        <v/>
      </c>
      <c r="J2478" s="113"/>
    </row>
    <row r="2479" spans="1:10" ht="14.1" customHeight="1" x14ac:dyDescent="0.25">
      <c r="A2479" s="9"/>
      <c r="B2479" s="10"/>
      <c r="C2479" s="12"/>
      <c r="D2479" s="12"/>
      <c r="E2479" s="12"/>
      <c r="F2479" s="12"/>
      <c r="G2479" s="13"/>
      <c r="H2479" s="10"/>
      <c r="I2479" s="110" t="str">
        <f t="shared" si="32"/>
        <v/>
      </c>
      <c r="J2479" s="113"/>
    </row>
    <row r="2480" spans="1:10" ht="14.1" customHeight="1" x14ac:dyDescent="0.25">
      <c r="A2480" s="9"/>
      <c r="B2480" s="10"/>
      <c r="C2480" s="12"/>
      <c r="D2480" s="12"/>
      <c r="E2480" s="12"/>
      <c r="F2480" s="12"/>
      <c r="G2480" s="13"/>
      <c r="H2480" s="10"/>
      <c r="I2480" s="110" t="str">
        <f t="shared" si="32"/>
        <v/>
      </c>
      <c r="J2480" s="113"/>
    </row>
    <row r="2481" spans="1:10" ht="14.1" customHeight="1" x14ac:dyDescent="0.25">
      <c r="A2481" s="9"/>
      <c r="B2481" s="10"/>
      <c r="C2481" s="12"/>
      <c r="D2481" s="12"/>
      <c r="E2481" s="12"/>
      <c r="F2481" s="12"/>
      <c r="G2481" s="13"/>
      <c r="H2481" s="10"/>
      <c r="I2481" s="110" t="str">
        <f t="shared" si="32"/>
        <v/>
      </c>
      <c r="J2481" s="113"/>
    </row>
    <row r="2482" spans="1:10" ht="14.1" customHeight="1" x14ac:dyDescent="0.25">
      <c r="A2482" s="9"/>
      <c r="B2482" s="10"/>
      <c r="C2482" s="12"/>
      <c r="D2482" s="12"/>
      <c r="E2482" s="12"/>
      <c r="F2482" s="12"/>
      <c r="G2482" s="13"/>
      <c r="H2482" s="10"/>
      <c r="I2482" s="110" t="str">
        <f t="shared" si="32"/>
        <v/>
      </c>
      <c r="J2482" s="113"/>
    </row>
    <row r="2483" spans="1:10" ht="14.1" customHeight="1" x14ac:dyDescent="0.25">
      <c r="A2483" s="9"/>
      <c r="B2483" s="10"/>
      <c r="C2483" s="12"/>
      <c r="D2483" s="12"/>
      <c r="E2483" s="12"/>
      <c r="F2483" s="12"/>
      <c r="G2483" s="13"/>
      <c r="H2483" s="10"/>
      <c r="I2483" s="110" t="str">
        <f t="shared" si="32"/>
        <v/>
      </c>
      <c r="J2483" s="113"/>
    </row>
    <row r="2484" spans="1:10" ht="14.1" customHeight="1" x14ac:dyDescent="0.25">
      <c r="A2484" s="9"/>
      <c r="B2484" s="10"/>
      <c r="C2484" s="12"/>
      <c r="D2484" s="12"/>
      <c r="E2484" s="12"/>
      <c r="F2484" s="12"/>
      <c r="G2484" s="13"/>
      <c r="H2484" s="10"/>
      <c r="I2484" s="110" t="str">
        <f t="shared" si="32"/>
        <v/>
      </c>
      <c r="J2484" s="113"/>
    </row>
    <row r="2485" spans="1:10" ht="14.1" customHeight="1" x14ac:dyDescent="0.25">
      <c r="A2485" s="9"/>
      <c r="B2485" s="10"/>
      <c r="C2485" s="12"/>
      <c r="D2485" s="12"/>
      <c r="E2485" s="12"/>
      <c r="F2485" s="12"/>
      <c r="G2485" s="13"/>
      <c r="H2485" s="10"/>
      <c r="I2485" s="110" t="str">
        <f t="shared" si="32"/>
        <v/>
      </c>
      <c r="J2485" s="113"/>
    </row>
    <row r="2486" spans="1:10" ht="14.1" customHeight="1" x14ac:dyDescent="0.25">
      <c r="A2486" s="9"/>
      <c r="B2486" s="10"/>
      <c r="C2486" s="12"/>
      <c r="D2486" s="12"/>
      <c r="E2486" s="12"/>
      <c r="F2486" s="12"/>
      <c r="G2486" s="13"/>
      <c r="H2486" s="10"/>
      <c r="I2486" s="110" t="str">
        <f t="shared" si="32"/>
        <v/>
      </c>
      <c r="J2486" s="113"/>
    </row>
    <row r="2487" spans="1:10" ht="14.1" customHeight="1" x14ac:dyDescent="0.25">
      <c r="A2487" s="9"/>
      <c r="B2487" s="10"/>
      <c r="C2487" s="12"/>
      <c r="D2487" s="12"/>
      <c r="E2487" s="12"/>
      <c r="F2487" s="12"/>
      <c r="G2487" s="13"/>
      <c r="H2487" s="10"/>
      <c r="I2487" s="110" t="str">
        <f t="shared" si="32"/>
        <v/>
      </c>
      <c r="J2487" s="113"/>
    </row>
    <row r="2488" spans="1:10" ht="14.1" customHeight="1" x14ac:dyDescent="0.25">
      <c r="A2488" s="9"/>
      <c r="B2488" s="10"/>
      <c r="C2488" s="12"/>
      <c r="D2488" s="12"/>
      <c r="E2488" s="12"/>
      <c r="F2488" s="12"/>
      <c r="G2488" s="13"/>
      <c r="H2488" s="10"/>
      <c r="I2488" s="110" t="str">
        <f t="shared" si="32"/>
        <v/>
      </c>
      <c r="J2488" s="113"/>
    </row>
    <row r="2489" spans="1:10" ht="14.1" customHeight="1" x14ac:dyDescent="0.25">
      <c r="A2489" s="9"/>
      <c r="B2489" s="10"/>
      <c r="C2489" s="12"/>
      <c r="D2489" s="12"/>
      <c r="E2489" s="12"/>
      <c r="F2489" s="12"/>
      <c r="G2489" s="13"/>
      <c r="H2489" s="10"/>
      <c r="I2489" s="110" t="str">
        <f t="shared" si="32"/>
        <v/>
      </c>
      <c r="J2489" s="113"/>
    </row>
    <row r="2490" spans="1:10" ht="14.1" customHeight="1" x14ac:dyDescent="0.25">
      <c r="A2490" s="9"/>
      <c r="B2490" s="10"/>
      <c r="C2490" s="12"/>
      <c r="D2490" s="12"/>
      <c r="E2490" s="12"/>
      <c r="F2490" s="12"/>
      <c r="G2490" s="13"/>
      <c r="H2490" s="10"/>
      <c r="I2490" s="110" t="str">
        <f t="shared" si="32"/>
        <v/>
      </c>
      <c r="J2490" s="113"/>
    </row>
    <row r="2491" spans="1:10" ht="14.1" customHeight="1" x14ac:dyDescent="0.25">
      <c r="A2491" s="9"/>
      <c r="B2491" s="10"/>
      <c r="C2491" s="12"/>
      <c r="D2491" s="12"/>
      <c r="E2491" s="12"/>
      <c r="F2491" s="12"/>
      <c r="G2491" s="13"/>
      <c r="H2491" s="10"/>
      <c r="I2491" s="110" t="str">
        <f t="shared" si="32"/>
        <v/>
      </c>
      <c r="J2491" s="113"/>
    </row>
    <row r="2492" spans="1:10" ht="14.1" customHeight="1" x14ac:dyDescent="0.25">
      <c r="A2492" s="9"/>
      <c r="B2492" s="10"/>
      <c r="C2492" s="12"/>
      <c r="D2492" s="12"/>
      <c r="E2492" s="12"/>
      <c r="F2492" s="12"/>
      <c r="G2492" s="13"/>
      <c r="H2492" s="10"/>
      <c r="I2492" s="110" t="str">
        <f t="shared" si="32"/>
        <v/>
      </c>
      <c r="J2492" s="113"/>
    </row>
    <row r="2493" spans="1:10" ht="14.1" customHeight="1" x14ac:dyDescent="0.25">
      <c r="A2493" s="9"/>
      <c r="B2493" s="10"/>
      <c r="C2493" s="12"/>
      <c r="D2493" s="12"/>
      <c r="E2493" s="12"/>
      <c r="F2493" s="12"/>
      <c r="G2493" s="13"/>
      <c r="H2493" s="10"/>
      <c r="I2493" s="110" t="str">
        <f t="shared" si="32"/>
        <v/>
      </c>
      <c r="J2493" s="113"/>
    </row>
    <row r="2494" spans="1:10" ht="14.1" customHeight="1" x14ac:dyDescent="0.25">
      <c r="A2494" s="9"/>
      <c r="B2494" s="10"/>
      <c r="C2494" s="12"/>
      <c r="D2494" s="12"/>
      <c r="E2494" s="12"/>
      <c r="F2494" s="12"/>
      <c r="G2494" s="13"/>
      <c r="H2494" s="10"/>
      <c r="I2494" s="110" t="str">
        <f t="shared" si="32"/>
        <v/>
      </c>
      <c r="J2494" s="113"/>
    </row>
    <row r="2495" spans="1:10" ht="14.1" customHeight="1" x14ac:dyDescent="0.25">
      <c r="A2495" s="9"/>
      <c r="B2495" s="10"/>
      <c r="C2495" s="12"/>
      <c r="D2495" s="12"/>
      <c r="E2495" s="12"/>
      <c r="F2495" s="12"/>
      <c r="G2495" s="13"/>
      <c r="H2495" s="10"/>
      <c r="I2495" s="110" t="str">
        <f t="shared" si="32"/>
        <v/>
      </c>
      <c r="J2495" s="113"/>
    </row>
    <row r="2496" spans="1:10" ht="14.1" customHeight="1" x14ac:dyDescent="0.25">
      <c r="A2496" s="9"/>
      <c r="B2496" s="10"/>
      <c r="C2496" s="12"/>
      <c r="D2496" s="12"/>
      <c r="E2496" s="12"/>
      <c r="F2496" s="12"/>
      <c r="G2496" s="13"/>
      <c r="H2496" s="10"/>
      <c r="I2496" s="110" t="str">
        <f t="shared" si="32"/>
        <v/>
      </c>
      <c r="J2496" s="113"/>
    </row>
    <row r="2497" spans="1:10" ht="14.1" customHeight="1" x14ac:dyDescent="0.25">
      <c r="A2497" s="9"/>
      <c r="B2497" s="10"/>
      <c r="C2497" s="12"/>
      <c r="D2497" s="12"/>
      <c r="E2497" s="12"/>
      <c r="F2497" s="12"/>
      <c r="G2497" s="13"/>
      <c r="H2497" s="10"/>
      <c r="I2497" s="110" t="str">
        <f t="shared" si="32"/>
        <v/>
      </c>
      <c r="J2497" s="113"/>
    </row>
    <row r="2498" spans="1:10" ht="14.1" customHeight="1" x14ac:dyDescent="0.25">
      <c r="A2498" s="9"/>
      <c r="B2498" s="10"/>
      <c r="C2498" s="12"/>
      <c r="D2498" s="12"/>
      <c r="E2498" s="12"/>
      <c r="F2498" s="12"/>
      <c r="G2498" s="13"/>
      <c r="H2498" s="10"/>
      <c r="I2498" s="110" t="str">
        <f t="shared" si="32"/>
        <v/>
      </c>
      <c r="J2498" s="113"/>
    </row>
    <row r="2499" spans="1:10" ht="14.1" customHeight="1" x14ac:dyDescent="0.25">
      <c r="A2499" s="9"/>
      <c r="B2499" s="10"/>
      <c r="C2499" s="12"/>
      <c r="D2499" s="12"/>
      <c r="E2499" s="12"/>
      <c r="F2499" s="12"/>
      <c r="G2499" s="13"/>
      <c r="H2499" s="10"/>
      <c r="I2499" s="110" t="str">
        <f t="shared" si="32"/>
        <v/>
      </c>
      <c r="J2499" s="113"/>
    </row>
    <row r="2500" spans="1:10" ht="14.1" customHeight="1" x14ac:dyDescent="0.25">
      <c r="A2500" s="9"/>
      <c r="B2500" s="10"/>
      <c r="C2500" s="12"/>
      <c r="D2500" s="12"/>
      <c r="E2500" s="12"/>
      <c r="F2500" s="12"/>
      <c r="G2500" s="13"/>
      <c r="H2500" s="10"/>
      <c r="I2500" s="110" t="str">
        <f t="shared" si="32"/>
        <v/>
      </c>
      <c r="J2500" s="113"/>
    </row>
    <row r="2501" spans="1:10" ht="14.1" customHeight="1" x14ac:dyDescent="0.25">
      <c r="A2501" s="9"/>
      <c r="B2501" s="10"/>
      <c r="C2501" s="12"/>
      <c r="D2501" s="12"/>
      <c r="E2501" s="12"/>
      <c r="F2501" s="12"/>
      <c r="G2501" s="13"/>
      <c r="H2501" s="10"/>
      <c r="I2501" s="110" t="str">
        <f t="shared" si="32"/>
        <v/>
      </c>
      <c r="J2501" s="113"/>
    </row>
    <row r="2502" spans="1:10" ht="14.1" customHeight="1" x14ac:dyDescent="0.25">
      <c r="A2502" s="9"/>
      <c r="B2502" s="10"/>
      <c r="C2502" s="12"/>
      <c r="D2502" s="12"/>
      <c r="E2502" s="12"/>
      <c r="F2502" s="12"/>
      <c r="G2502" s="13"/>
      <c r="H2502" s="10"/>
      <c r="I2502" s="110" t="str">
        <f t="shared" si="32"/>
        <v/>
      </c>
      <c r="J2502" s="113"/>
    </row>
    <row r="2503" spans="1:10" ht="14.1" customHeight="1" x14ac:dyDescent="0.25">
      <c r="A2503" s="9"/>
      <c r="B2503" s="10"/>
      <c r="C2503" s="12"/>
      <c r="D2503" s="12"/>
      <c r="E2503" s="12"/>
      <c r="F2503" s="12"/>
      <c r="G2503" s="13"/>
      <c r="H2503" s="10"/>
      <c r="I2503" s="110" t="str">
        <f t="shared" si="32"/>
        <v/>
      </c>
      <c r="J2503" s="113"/>
    </row>
    <row r="2504" spans="1:10" ht="14.1" customHeight="1" x14ac:dyDescent="0.25">
      <c r="A2504" s="9"/>
      <c r="B2504" s="10"/>
      <c r="C2504" s="12"/>
      <c r="D2504" s="12"/>
      <c r="E2504" s="12"/>
      <c r="F2504" s="12"/>
      <c r="G2504" s="13"/>
      <c r="H2504" s="10"/>
      <c r="I2504" s="110" t="str">
        <f t="shared" si="32"/>
        <v/>
      </c>
      <c r="J2504" s="113"/>
    </row>
    <row r="2505" spans="1:10" ht="14.1" customHeight="1" x14ac:dyDescent="0.25">
      <c r="A2505" s="9"/>
      <c r="B2505" s="10"/>
      <c r="C2505" s="12"/>
      <c r="D2505" s="12"/>
      <c r="E2505" s="12"/>
      <c r="F2505" s="12"/>
      <c r="G2505" s="13"/>
      <c r="H2505" s="10"/>
      <c r="I2505" s="110" t="str">
        <f t="shared" si="32"/>
        <v/>
      </c>
      <c r="J2505" s="113"/>
    </row>
    <row r="2506" spans="1:10" ht="14.1" customHeight="1" x14ac:dyDescent="0.25">
      <c r="A2506" s="9"/>
      <c r="B2506" s="10"/>
      <c r="C2506" s="12"/>
      <c r="D2506" s="12"/>
      <c r="E2506" s="12"/>
      <c r="F2506" s="12"/>
      <c r="G2506" s="13"/>
      <c r="H2506" s="10"/>
      <c r="I2506" s="110" t="str">
        <f t="shared" si="32"/>
        <v/>
      </c>
      <c r="J2506" s="113"/>
    </row>
    <row r="2507" spans="1:10" ht="14.1" customHeight="1" x14ac:dyDescent="0.25">
      <c r="A2507" s="9"/>
      <c r="B2507" s="10"/>
      <c r="C2507" s="12"/>
      <c r="D2507" s="12"/>
      <c r="E2507" s="12"/>
      <c r="F2507" s="12"/>
      <c r="G2507" s="13"/>
      <c r="H2507" s="10"/>
      <c r="I2507" s="110" t="str">
        <f t="shared" si="32"/>
        <v/>
      </c>
      <c r="J2507" s="113"/>
    </row>
    <row r="2508" spans="1:10" ht="14.1" customHeight="1" x14ac:dyDescent="0.25">
      <c r="A2508" s="9"/>
      <c r="B2508" s="10"/>
      <c r="C2508" s="12"/>
      <c r="D2508" s="12"/>
      <c r="E2508" s="12"/>
      <c r="F2508" s="12"/>
      <c r="G2508" s="13"/>
      <c r="H2508" s="10"/>
      <c r="I2508" s="110" t="str">
        <f t="shared" si="32"/>
        <v/>
      </c>
      <c r="J2508" s="113"/>
    </row>
    <row r="2509" spans="1:10" ht="14.1" customHeight="1" x14ac:dyDescent="0.25">
      <c r="A2509" s="9"/>
      <c r="B2509" s="10"/>
      <c r="C2509" s="12"/>
      <c r="D2509" s="12"/>
      <c r="E2509" s="12"/>
      <c r="F2509" s="12"/>
      <c r="G2509" s="13"/>
      <c r="H2509" s="10"/>
      <c r="I2509" s="110" t="str">
        <f t="shared" si="32"/>
        <v/>
      </c>
      <c r="J2509" s="113"/>
    </row>
    <row r="2510" spans="1:10" ht="14.1" customHeight="1" x14ac:dyDescent="0.25">
      <c r="A2510" s="9"/>
      <c r="B2510" s="10"/>
      <c r="C2510" s="12"/>
      <c r="D2510" s="12"/>
      <c r="E2510" s="12"/>
      <c r="F2510" s="12"/>
      <c r="G2510" s="13"/>
      <c r="H2510" s="10"/>
      <c r="I2510" s="110" t="str">
        <f t="shared" si="32"/>
        <v/>
      </c>
      <c r="J2510" s="113"/>
    </row>
    <row r="2511" spans="1:10" ht="14.1" customHeight="1" x14ac:dyDescent="0.25">
      <c r="A2511" s="9"/>
      <c r="B2511" s="10"/>
      <c r="C2511" s="12"/>
      <c r="D2511" s="12"/>
      <c r="E2511" s="12"/>
      <c r="F2511" s="12"/>
      <c r="G2511" s="13"/>
      <c r="H2511" s="10"/>
      <c r="I2511" s="110" t="str">
        <f t="shared" si="32"/>
        <v/>
      </c>
      <c r="J2511" s="113"/>
    </row>
    <row r="2512" spans="1:10" ht="14.1" customHeight="1" x14ac:dyDescent="0.25">
      <c r="A2512" s="9"/>
      <c r="B2512" s="10"/>
      <c r="C2512" s="12"/>
      <c r="D2512" s="12"/>
      <c r="E2512" s="12"/>
      <c r="F2512" s="12"/>
      <c r="G2512" s="13"/>
      <c r="H2512" s="10"/>
      <c r="I2512" s="110" t="str">
        <f t="shared" si="32"/>
        <v/>
      </c>
      <c r="J2512" s="113"/>
    </row>
    <row r="2513" spans="1:10" ht="14.1" customHeight="1" x14ac:dyDescent="0.25">
      <c r="A2513" s="9"/>
      <c r="B2513" s="10"/>
      <c r="C2513" s="12"/>
      <c r="D2513" s="12"/>
      <c r="E2513" s="12"/>
      <c r="F2513" s="12"/>
      <c r="G2513" s="13"/>
      <c r="H2513" s="10"/>
      <c r="I2513" s="110" t="str">
        <f t="shared" si="32"/>
        <v/>
      </c>
      <c r="J2513" s="113"/>
    </row>
    <row r="2514" spans="1:10" ht="14.1" customHeight="1" x14ac:dyDescent="0.25">
      <c r="A2514" s="9"/>
      <c r="B2514" s="10"/>
      <c r="C2514" s="12"/>
      <c r="D2514" s="12"/>
      <c r="E2514" s="12"/>
      <c r="F2514" s="12"/>
      <c r="G2514" s="13"/>
      <c r="H2514" s="10"/>
      <c r="I2514" s="110" t="str">
        <f t="shared" si="32"/>
        <v/>
      </c>
      <c r="J2514" s="113"/>
    </row>
    <row r="2515" spans="1:10" ht="14.1" customHeight="1" x14ac:dyDescent="0.25">
      <c r="A2515" s="9"/>
      <c r="B2515" s="10"/>
      <c r="C2515" s="12"/>
      <c r="D2515" s="12"/>
      <c r="E2515" s="12"/>
      <c r="F2515" s="12"/>
      <c r="G2515" s="13"/>
      <c r="H2515" s="10"/>
      <c r="I2515" s="110" t="str">
        <f t="shared" si="32"/>
        <v/>
      </c>
      <c r="J2515" s="113"/>
    </row>
    <row r="2516" spans="1:10" ht="14.1" customHeight="1" x14ac:dyDescent="0.25">
      <c r="A2516" s="9"/>
      <c r="B2516" s="10"/>
      <c r="C2516" s="12"/>
      <c r="D2516" s="12"/>
      <c r="E2516" s="12"/>
      <c r="F2516" s="12"/>
      <c r="G2516" s="13"/>
      <c r="H2516" s="10"/>
      <c r="I2516" s="110" t="str">
        <f t="shared" si="32"/>
        <v/>
      </c>
      <c r="J2516" s="113"/>
    </row>
    <row r="2517" spans="1:10" ht="14.1" customHeight="1" x14ac:dyDescent="0.25">
      <c r="A2517" s="9"/>
      <c r="B2517" s="10"/>
      <c r="C2517" s="12"/>
      <c r="D2517" s="12"/>
      <c r="E2517" s="12"/>
      <c r="F2517" s="12"/>
      <c r="G2517" s="13"/>
      <c r="H2517" s="10"/>
      <c r="I2517" s="110" t="str">
        <f t="shared" si="32"/>
        <v/>
      </c>
      <c r="J2517" s="113"/>
    </row>
    <row r="2518" spans="1:10" ht="14.1" customHeight="1" x14ac:dyDescent="0.25">
      <c r="A2518" s="9"/>
      <c r="B2518" s="10"/>
      <c r="C2518" s="12"/>
      <c r="D2518" s="12"/>
      <c r="E2518" s="12"/>
      <c r="F2518" s="12"/>
      <c r="G2518" s="13"/>
      <c r="H2518" s="10"/>
      <c r="I2518" s="110" t="str">
        <f t="shared" si="32"/>
        <v/>
      </c>
      <c r="J2518" s="113"/>
    </row>
    <row r="2519" spans="1:10" ht="14.1" customHeight="1" x14ac:dyDescent="0.25">
      <c r="A2519" s="9"/>
      <c r="B2519" s="10"/>
      <c r="C2519" s="12"/>
      <c r="D2519" s="12"/>
      <c r="E2519" s="12"/>
      <c r="F2519" s="12"/>
      <c r="G2519" s="13"/>
      <c r="H2519" s="10"/>
      <c r="I2519" s="110" t="str">
        <f t="shared" si="32"/>
        <v/>
      </c>
      <c r="J2519" s="113"/>
    </row>
    <row r="2520" spans="1:10" ht="14.1" customHeight="1" x14ac:dyDescent="0.25">
      <c r="A2520" s="9"/>
      <c r="B2520" s="10"/>
      <c r="C2520" s="12"/>
      <c r="D2520" s="12"/>
      <c r="E2520" s="12"/>
      <c r="F2520" s="12"/>
      <c r="G2520" s="13"/>
      <c r="H2520" s="10"/>
      <c r="I2520" s="110" t="str">
        <f t="shared" si="32"/>
        <v/>
      </c>
      <c r="J2520" s="113"/>
    </row>
    <row r="2521" spans="1:10" ht="14.1" customHeight="1" x14ac:dyDescent="0.25">
      <c r="A2521" s="9"/>
      <c r="B2521" s="10"/>
      <c r="C2521" s="12"/>
      <c r="D2521" s="12"/>
      <c r="E2521" s="12"/>
      <c r="F2521" s="12"/>
      <c r="G2521" s="13"/>
      <c r="H2521" s="10"/>
      <c r="I2521" s="110" t="str">
        <f t="shared" si="32"/>
        <v/>
      </c>
      <c r="J2521" s="113"/>
    </row>
    <row r="2522" spans="1:10" ht="14.1" customHeight="1" x14ac:dyDescent="0.25">
      <c r="A2522" s="9"/>
      <c r="B2522" s="10"/>
      <c r="C2522" s="12"/>
      <c r="D2522" s="12"/>
      <c r="E2522" s="12"/>
      <c r="F2522" s="12"/>
      <c r="G2522" s="13"/>
      <c r="H2522" s="10"/>
      <c r="I2522" s="110" t="str">
        <f t="shared" si="32"/>
        <v/>
      </c>
      <c r="J2522" s="113"/>
    </row>
    <row r="2523" spans="1:10" ht="14.1" customHeight="1" x14ac:dyDescent="0.25">
      <c r="A2523" s="9"/>
      <c r="B2523" s="10"/>
      <c r="C2523" s="12"/>
      <c r="D2523" s="12"/>
      <c r="E2523" s="12"/>
      <c r="F2523" s="12"/>
      <c r="G2523" s="13"/>
      <c r="H2523" s="10"/>
      <c r="I2523" s="110" t="str">
        <f t="shared" si="32"/>
        <v/>
      </c>
      <c r="J2523" s="113"/>
    </row>
    <row r="2524" spans="1:10" ht="14.1" customHeight="1" x14ac:dyDescent="0.25">
      <c r="A2524" s="9"/>
      <c r="B2524" s="10"/>
      <c r="C2524" s="12"/>
      <c r="D2524" s="12"/>
      <c r="E2524" s="12"/>
      <c r="F2524" s="12"/>
      <c r="G2524" s="13"/>
      <c r="H2524" s="10"/>
      <c r="I2524" s="110" t="str">
        <f t="shared" si="32"/>
        <v/>
      </c>
      <c r="J2524" s="113"/>
    </row>
    <row r="2525" spans="1:10" ht="14.1" customHeight="1" x14ac:dyDescent="0.25">
      <c r="A2525" s="9"/>
      <c r="B2525" s="10"/>
      <c r="C2525" s="12"/>
      <c r="D2525" s="12"/>
      <c r="E2525" s="12"/>
      <c r="F2525" s="12"/>
      <c r="G2525" s="13"/>
      <c r="H2525" s="10"/>
      <c r="I2525" s="110" t="str">
        <f t="shared" si="32"/>
        <v/>
      </c>
      <c r="J2525" s="113"/>
    </row>
    <row r="2526" spans="1:10" ht="14.1" customHeight="1" x14ac:dyDescent="0.25">
      <c r="A2526" s="9"/>
      <c r="B2526" s="10"/>
      <c r="C2526" s="12"/>
      <c r="D2526" s="12"/>
      <c r="E2526" s="12"/>
      <c r="F2526" s="12"/>
      <c r="G2526" s="13"/>
      <c r="H2526" s="10"/>
      <c r="I2526" s="110" t="str">
        <f t="shared" si="32"/>
        <v/>
      </c>
      <c r="J2526" s="113"/>
    </row>
    <row r="2527" spans="1:10" ht="14.1" customHeight="1" x14ac:dyDescent="0.25">
      <c r="A2527" s="9"/>
      <c r="B2527" s="10"/>
      <c r="C2527" s="12"/>
      <c r="D2527" s="12"/>
      <c r="E2527" s="12"/>
      <c r="F2527" s="12"/>
      <c r="G2527" s="13"/>
      <c r="H2527" s="10"/>
      <c r="I2527" s="110" t="str">
        <f t="shared" ref="I2527:I2590" si="33">IF(G2527="","",I2526+G2527)</f>
        <v/>
      </c>
      <c r="J2527" s="113"/>
    </row>
    <row r="2528" spans="1:10" ht="14.1" customHeight="1" x14ac:dyDescent="0.25">
      <c r="A2528" s="9"/>
      <c r="B2528" s="10"/>
      <c r="C2528" s="12"/>
      <c r="D2528" s="12"/>
      <c r="E2528" s="12"/>
      <c r="F2528" s="12"/>
      <c r="G2528" s="13"/>
      <c r="H2528" s="10"/>
      <c r="I2528" s="110" t="str">
        <f t="shared" si="33"/>
        <v/>
      </c>
      <c r="J2528" s="113"/>
    </row>
    <row r="2529" spans="1:10" ht="14.1" customHeight="1" x14ac:dyDescent="0.25">
      <c r="A2529" s="9"/>
      <c r="B2529" s="10"/>
      <c r="C2529" s="12"/>
      <c r="D2529" s="12"/>
      <c r="E2529" s="12"/>
      <c r="F2529" s="12"/>
      <c r="G2529" s="13"/>
      <c r="H2529" s="10"/>
      <c r="I2529" s="110" t="str">
        <f t="shared" si="33"/>
        <v/>
      </c>
      <c r="J2529" s="113"/>
    </row>
    <row r="2530" spans="1:10" ht="14.1" customHeight="1" x14ac:dyDescent="0.25">
      <c r="A2530" s="9"/>
      <c r="B2530" s="10"/>
      <c r="C2530" s="12"/>
      <c r="D2530" s="12"/>
      <c r="E2530" s="12"/>
      <c r="F2530" s="12"/>
      <c r="G2530" s="13"/>
      <c r="H2530" s="10"/>
      <c r="I2530" s="110" t="str">
        <f t="shared" si="33"/>
        <v/>
      </c>
      <c r="J2530" s="113"/>
    </row>
    <row r="2531" spans="1:10" ht="14.1" customHeight="1" x14ac:dyDescent="0.25">
      <c r="A2531" s="9"/>
      <c r="B2531" s="10"/>
      <c r="C2531" s="12"/>
      <c r="D2531" s="12"/>
      <c r="E2531" s="12"/>
      <c r="F2531" s="12"/>
      <c r="G2531" s="13"/>
      <c r="H2531" s="10"/>
      <c r="I2531" s="110" t="str">
        <f t="shared" si="33"/>
        <v/>
      </c>
      <c r="J2531" s="113"/>
    </row>
    <row r="2532" spans="1:10" ht="14.1" customHeight="1" x14ac:dyDescent="0.25">
      <c r="A2532" s="9"/>
      <c r="B2532" s="10"/>
      <c r="C2532" s="12"/>
      <c r="D2532" s="12"/>
      <c r="E2532" s="12"/>
      <c r="F2532" s="12"/>
      <c r="G2532" s="13"/>
      <c r="H2532" s="10"/>
      <c r="I2532" s="110" t="str">
        <f t="shared" si="33"/>
        <v/>
      </c>
      <c r="J2532" s="113"/>
    </row>
    <row r="2533" spans="1:10" ht="14.1" customHeight="1" x14ac:dyDescent="0.25">
      <c r="A2533" s="9"/>
      <c r="B2533" s="10"/>
      <c r="C2533" s="12"/>
      <c r="D2533" s="12"/>
      <c r="E2533" s="12"/>
      <c r="F2533" s="12"/>
      <c r="G2533" s="13"/>
      <c r="H2533" s="10"/>
      <c r="I2533" s="110" t="str">
        <f t="shared" si="33"/>
        <v/>
      </c>
      <c r="J2533" s="113"/>
    </row>
    <row r="2534" spans="1:10" ht="14.1" customHeight="1" x14ac:dyDescent="0.25">
      <c r="A2534" s="9"/>
      <c r="B2534" s="10"/>
      <c r="C2534" s="12"/>
      <c r="D2534" s="12"/>
      <c r="E2534" s="12"/>
      <c r="F2534" s="12"/>
      <c r="G2534" s="13"/>
      <c r="H2534" s="10"/>
      <c r="I2534" s="110" t="str">
        <f t="shared" si="33"/>
        <v/>
      </c>
      <c r="J2534" s="113"/>
    </row>
    <row r="2535" spans="1:10" ht="14.1" customHeight="1" x14ac:dyDescent="0.25">
      <c r="A2535" s="9"/>
      <c r="B2535" s="10"/>
      <c r="C2535" s="12"/>
      <c r="D2535" s="12"/>
      <c r="E2535" s="12"/>
      <c r="F2535" s="12"/>
      <c r="G2535" s="13"/>
      <c r="H2535" s="10"/>
      <c r="I2535" s="110" t="str">
        <f t="shared" si="33"/>
        <v/>
      </c>
      <c r="J2535" s="113"/>
    </row>
    <row r="2536" spans="1:10" ht="14.1" customHeight="1" x14ac:dyDescent="0.25">
      <c r="A2536" s="9"/>
      <c r="B2536" s="10"/>
      <c r="C2536" s="12"/>
      <c r="D2536" s="12"/>
      <c r="E2536" s="12"/>
      <c r="F2536" s="12"/>
      <c r="G2536" s="13"/>
      <c r="H2536" s="10"/>
      <c r="I2536" s="110" t="str">
        <f t="shared" si="33"/>
        <v/>
      </c>
      <c r="J2536" s="113"/>
    </row>
    <row r="2537" spans="1:10" ht="14.1" customHeight="1" x14ac:dyDescent="0.25">
      <c r="A2537" s="9"/>
      <c r="B2537" s="10"/>
      <c r="C2537" s="12"/>
      <c r="D2537" s="12"/>
      <c r="E2537" s="12"/>
      <c r="F2537" s="12"/>
      <c r="G2537" s="13"/>
      <c r="H2537" s="10"/>
      <c r="I2537" s="110" t="str">
        <f t="shared" si="33"/>
        <v/>
      </c>
      <c r="J2537" s="113"/>
    </row>
    <row r="2538" spans="1:10" ht="14.1" customHeight="1" x14ac:dyDescent="0.25">
      <c r="A2538" s="9"/>
      <c r="B2538" s="10"/>
      <c r="C2538" s="12"/>
      <c r="D2538" s="12"/>
      <c r="E2538" s="12"/>
      <c r="F2538" s="12"/>
      <c r="G2538" s="13"/>
      <c r="H2538" s="10"/>
      <c r="I2538" s="110" t="str">
        <f t="shared" si="33"/>
        <v/>
      </c>
      <c r="J2538" s="113"/>
    </row>
    <row r="2539" spans="1:10" ht="14.1" customHeight="1" x14ac:dyDescent="0.25">
      <c r="A2539" s="9"/>
      <c r="B2539" s="10"/>
      <c r="C2539" s="12"/>
      <c r="D2539" s="12"/>
      <c r="E2539" s="12"/>
      <c r="F2539" s="12"/>
      <c r="G2539" s="13"/>
      <c r="H2539" s="10"/>
      <c r="I2539" s="110" t="str">
        <f t="shared" si="33"/>
        <v/>
      </c>
      <c r="J2539" s="113"/>
    </row>
    <row r="2540" spans="1:10" ht="14.1" customHeight="1" x14ac:dyDescent="0.25">
      <c r="A2540" s="9"/>
      <c r="B2540" s="10"/>
      <c r="C2540" s="12"/>
      <c r="D2540" s="12"/>
      <c r="E2540" s="12"/>
      <c r="F2540" s="12"/>
      <c r="G2540" s="13"/>
      <c r="H2540" s="10"/>
      <c r="I2540" s="110" t="str">
        <f t="shared" si="33"/>
        <v/>
      </c>
      <c r="J2540" s="113"/>
    </row>
    <row r="2541" spans="1:10" ht="14.1" customHeight="1" x14ac:dyDescent="0.25">
      <c r="A2541" s="9"/>
      <c r="B2541" s="10"/>
      <c r="C2541" s="12"/>
      <c r="D2541" s="12"/>
      <c r="E2541" s="12"/>
      <c r="F2541" s="12"/>
      <c r="G2541" s="13"/>
      <c r="H2541" s="10"/>
      <c r="I2541" s="110" t="str">
        <f t="shared" si="33"/>
        <v/>
      </c>
      <c r="J2541" s="113"/>
    </row>
    <row r="2542" spans="1:10" ht="14.1" customHeight="1" x14ac:dyDescent="0.25">
      <c r="A2542" s="9"/>
      <c r="B2542" s="10"/>
      <c r="C2542" s="12"/>
      <c r="D2542" s="12"/>
      <c r="E2542" s="12"/>
      <c r="F2542" s="12"/>
      <c r="G2542" s="13"/>
      <c r="H2542" s="10"/>
      <c r="I2542" s="110" t="str">
        <f t="shared" si="33"/>
        <v/>
      </c>
      <c r="J2542" s="113"/>
    </row>
    <row r="2543" spans="1:10" ht="14.1" customHeight="1" x14ac:dyDescent="0.25">
      <c r="A2543" s="9"/>
      <c r="B2543" s="10"/>
      <c r="C2543" s="12"/>
      <c r="D2543" s="12"/>
      <c r="E2543" s="12"/>
      <c r="F2543" s="12"/>
      <c r="G2543" s="13"/>
      <c r="H2543" s="10"/>
      <c r="I2543" s="110" t="str">
        <f t="shared" si="33"/>
        <v/>
      </c>
      <c r="J2543" s="113"/>
    </row>
    <row r="2544" spans="1:10" ht="14.1" customHeight="1" x14ac:dyDescent="0.25">
      <c r="A2544" s="9"/>
      <c r="B2544" s="10"/>
      <c r="C2544" s="12"/>
      <c r="D2544" s="12"/>
      <c r="E2544" s="12"/>
      <c r="F2544" s="12"/>
      <c r="G2544" s="13"/>
      <c r="H2544" s="10"/>
      <c r="I2544" s="110" t="str">
        <f t="shared" si="33"/>
        <v/>
      </c>
      <c r="J2544" s="113"/>
    </row>
    <row r="2545" spans="1:10" ht="14.1" customHeight="1" x14ac:dyDescent="0.25">
      <c r="A2545" s="9"/>
      <c r="B2545" s="10"/>
      <c r="C2545" s="12"/>
      <c r="D2545" s="12"/>
      <c r="E2545" s="12"/>
      <c r="F2545" s="12"/>
      <c r="G2545" s="13"/>
      <c r="H2545" s="10"/>
      <c r="I2545" s="110" t="str">
        <f t="shared" si="33"/>
        <v/>
      </c>
      <c r="J2545" s="113"/>
    </row>
    <row r="2546" spans="1:10" ht="14.1" customHeight="1" x14ac:dyDescent="0.25">
      <c r="A2546" s="9"/>
      <c r="B2546" s="10"/>
      <c r="C2546" s="12"/>
      <c r="D2546" s="12"/>
      <c r="E2546" s="12"/>
      <c r="F2546" s="12"/>
      <c r="G2546" s="13"/>
      <c r="H2546" s="10"/>
      <c r="I2546" s="110" t="str">
        <f t="shared" si="33"/>
        <v/>
      </c>
      <c r="J2546" s="113"/>
    </row>
    <row r="2547" spans="1:10" ht="14.1" customHeight="1" x14ac:dyDescent="0.25">
      <c r="A2547" s="9"/>
      <c r="B2547" s="10"/>
      <c r="C2547" s="12"/>
      <c r="D2547" s="12"/>
      <c r="E2547" s="12"/>
      <c r="F2547" s="12"/>
      <c r="G2547" s="13"/>
      <c r="H2547" s="10"/>
      <c r="I2547" s="110" t="str">
        <f t="shared" si="33"/>
        <v/>
      </c>
      <c r="J2547" s="113"/>
    </row>
    <row r="2548" spans="1:10" ht="14.1" customHeight="1" x14ac:dyDescent="0.25">
      <c r="A2548" s="9"/>
      <c r="B2548" s="10"/>
      <c r="C2548" s="12"/>
      <c r="D2548" s="12"/>
      <c r="E2548" s="12"/>
      <c r="F2548" s="12"/>
      <c r="G2548" s="13"/>
      <c r="H2548" s="10"/>
      <c r="I2548" s="110" t="str">
        <f t="shared" si="33"/>
        <v/>
      </c>
      <c r="J2548" s="113"/>
    </row>
    <row r="2549" spans="1:10" ht="14.1" customHeight="1" x14ac:dyDescent="0.25">
      <c r="A2549" s="9"/>
      <c r="B2549" s="10"/>
      <c r="C2549" s="12"/>
      <c r="D2549" s="12"/>
      <c r="E2549" s="12"/>
      <c r="F2549" s="12"/>
      <c r="G2549" s="13"/>
      <c r="H2549" s="10"/>
      <c r="I2549" s="110" t="str">
        <f t="shared" si="33"/>
        <v/>
      </c>
      <c r="J2549" s="113"/>
    </row>
    <row r="2550" spans="1:10" ht="14.1" customHeight="1" x14ac:dyDescent="0.25">
      <c r="A2550" s="9"/>
      <c r="B2550" s="10"/>
      <c r="C2550" s="12"/>
      <c r="D2550" s="12"/>
      <c r="E2550" s="12"/>
      <c r="F2550" s="12"/>
      <c r="G2550" s="13"/>
      <c r="H2550" s="10"/>
      <c r="I2550" s="110" t="str">
        <f t="shared" si="33"/>
        <v/>
      </c>
      <c r="J2550" s="113"/>
    </row>
    <row r="2551" spans="1:10" ht="14.1" customHeight="1" x14ac:dyDescent="0.25">
      <c r="A2551" s="9"/>
      <c r="B2551" s="10"/>
      <c r="C2551" s="12"/>
      <c r="D2551" s="12"/>
      <c r="E2551" s="12"/>
      <c r="F2551" s="12"/>
      <c r="G2551" s="13"/>
      <c r="H2551" s="10"/>
      <c r="I2551" s="110" t="str">
        <f t="shared" si="33"/>
        <v/>
      </c>
      <c r="J2551" s="113"/>
    </row>
    <row r="2552" spans="1:10" ht="14.1" customHeight="1" x14ac:dyDescent="0.25">
      <c r="A2552" s="9"/>
      <c r="B2552" s="10"/>
      <c r="C2552" s="12"/>
      <c r="D2552" s="12"/>
      <c r="E2552" s="12"/>
      <c r="F2552" s="12"/>
      <c r="G2552" s="13"/>
      <c r="H2552" s="10"/>
      <c r="I2552" s="110" t="str">
        <f t="shared" si="33"/>
        <v/>
      </c>
      <c r="J2552" s="113"/>
    </row>
    <row r="2553" spans="1:10" ht="14.1" customHeight="1" x14ac:dyDescent="0.25">
      <c r="A2553" s="9"/>
      <c r="B2553" s="10"/>
      <c r="C2553" s="12"/>
      <c r="D2553" s="12"/>
      <c r="E2553" s="12"/>
      <c r="F2553" s="12"/>
      <c r="G2553" s="13"/>
      <c r="H2553" s="10"/>
      <c r="I2553" s="110" t="str">
        <f t="shared" si="33"/>
        <v/>
      </c>
      <c r="J2553" s="113"/>
    </row>
    <row r="2554" spans="1:10" ht="14.1" customHeight="1" x14ac:dyDescent="0.25">
      <c r="A2554" s="9"/>
      <c r="B2554" s="10"/>
      <c r="C2554" s="12"/>
      <c r="D2554" s="12"/>
      <c r="E2554" s="12"/>
      <c r="F2554" s="12"/>
      <c r="G2554" s="13"/>
      <c r="H2554" s="10"/>
      <c r="I2554" s="110" t="str">
        <f t="shared" si="33"/>
        <v/>
      </c>
      <c r="J2554" s="113"/>
    </row>
    <row r="2555" spans="1:10" ht="14.1" customHeight="1" x14ac:dyDescent="0.25">
      <c r="A2555" s="9"/>
      <c r="B2555" s="10"/>
      <c r="C2555" s="12"/>
      <c r="D2555" s="12"/>
      <c r="E2555" s="12"/>
      <c r="F2555" s="12"/>
      <c r="G2555" s="13"/>
      <c r="H2555" s="10"/>
      <c r="I2555" s="110" t="str">
        <f t="shared" si="33"/>
        <v/>
      </c>
      <c r="J2555" s="113"/>
    </row>
    <row r="2556" spans="1:10" ht="14.1" customHeight="1" x14ac:dyDescent="0.25">
      <c r="A2556" s="9"/>
      <c r="B2556" s="10"/>
      <c r="C2556" s="12"/>
      <c r="D2556" s="12"/>
      <c r="E2556" s="12"/>
      <c r="F2556" s="12"/>
      <c r="G2556" s="13"/>
      <c r="H2556" s="10"/>
      <c r="I2556" s="110" t="str">
        <f t="shared" si="33"/>
        <v/>
      </c>
      <c r="J2556" s="113"/>
    </row>
    <row r="2557" spans="1:10" ht="14.1" customHeight="1" x14ac:dyDescent="0.25">
      <c r="A2557" s="9"/>
      <c r="B2557" s="10"/>
      <c r="C2557" s="12"/>
      <c r="D2557" s="12"/>
      <c r="E2557" s="12"/>
      <c r="F2557" s="12"/>
      <c r="G2557" s="13"/>
      <c r="H2557" s="10"/>
      <c r="I2557" s="110" t="str">
        <f t="shared" si="33"/>
        <v/>
      </c>
      <c r="J2557" s="113"/>
    </row>
    <row r="2558" spans="1:10" ht="14.1" customHeight="1" x14ac:dyDescent="0.25">
      <c r="A2558" s="9"/>
      <c r="B2558" s="10"/>
      <c r="C2558" s="12"/>
      <c r="D2558" s="12"/>
      <c r="E2558" s="12"/>
      <c r="F2558" s="12"/>
      <c r="G2558" s="13"/>
      <c r="H2558" s="10"/>
      <c r="I2558" s="110" t="str">
        <f t="shared" si="33"/>
        <v/>
      </c>
      <c r="J2558" s="113"/>
    </row>
    <row r="2559" spans="1:10" ht="14.1" customHeight="1" x14ac:dyDescent="0.25">
      <c r="A2559" s="9"/>
      <c r="B2559" s="10"/>
      <c r="C2559" s="12"/>
      <c r="D2559" s="12"/>
      <c r="E2559" s="12"/>
      <c r="F2559" s="12"/>
      <c r="G2559" s="13"/>
      <c r="H2559" s="10"/>
      <c r="I2559" s="110" t="str">
        <f t="shared" si="33"/>
        <v/>
      </c>
      <c r="J2559" s="113"/>
    </row>
    <row r="2560" spans="1:10" ht="14.1" customHeight="1" x14ac:dyDescent="0.25">
      <c r="A2560" s="9"/>
      <c r="B2560" s="10"/>
      <c r="C2560" s="12"/>
      <c r="D2560" s="12"/>
      <c r="E2560" s="12"/>
      <c r="F2560" s="12"/>
      <c r="G2560" s="13"/>
      <c r="H2560" s="10"/>
      <c r="I2560" s="110" t="str">
        <f t="shared" si="33"/>
        <v/>
      </c>
      <c r="J2560" s="113"/>
    </row>
    <row r="2561" spans="1:10" ht="14.1" customHeight="1" x14ac:dyDescent="0.25">
      <c r="A2561" s="9"/>
      <c r="B2561" s="10"/>
      <c r="C2561" s="12"/>
      <c r="D2561" s="12"/>
      <c r="E2561" s="12"/>
      <c r="F2561" s="12"/>
      <c r="G2561" s="13"/>
      <c r="H2561" s="10"/>
      <c r="I2561" s="110" t="str">
        <f t="shared" si="33"/>
        <v/>
      </c>
      <c r="J2561" s="113"/>
    </row>
    <row r="2562" spans="1:10" ht="14.1" customHeight="1" x14ac:dyDescent="0.25">
      <c r="A2562" s="9"/>
      <c r="B2562" s="10"/>
      <c r="C2562" s="12"/>
      <c r="D2562" s="12"/>
      <c r="E2562" s="12"/>
      <c r="F2562" s="12"/>
      <c r="G2562" s="13"/>
      <c r="H2562" s="10"/>
      <c r="I2562" s="110" t="str">
        <f t="shared" si="33"/>
        <v/>
      </c>
      <c r="J2562" s="113"/>
    </row>
    <row r="2563" spans="1:10" ht="14.1" customHeight="1" x14ac:dyDescent="0.25">
      <c r="A2563" s="9"/>
      <c r="B2563" s="10"/>
      <c r="C2563" s="12"/>
      <c r="D2563" s="12"/>
      <c r="E2563" s="12"/>
      <c r="F2563" s="12"/>
      <c r="G2563" s="13"/>
      <c r="H2563" s="10"/>
      <c r="I2563" s="110" t="str">
        <f t="shared" si="33"/>
        <v/>
      </c>
      <c r="J2563" s="113"/>
    </row>
    <row r="2564" spans="1:10" ht="14.1" customHeight="1" x14ac:dyDescent="0.25">
      <c r="A2564" s="9"/>
      <c r="B2564" s="10"/>
      <c r="C2564" s="12"/>
      <c r="D2564" s="12"/>
      <c r="E2564" s="12"/>
      <c r="F2564" s="12"/>
      <c r="G2564" s="13"/>
      <c r="H2564" s="10"/>
      <c r="I2564" s="110" t="str">
        <f t="shared" si="33"/>
        <v/>
      </c>
      <c r="J2564" s="113"/>
    </row>
    <row r="2565" spans="1:10" ht="14.1" customHeight="1" x14ac:dyDescent="0.25">
      <c r="A2565" s="9"/>
      <c r="B2565" s="10"/>
      <c r="C2565" s="12"/>
      <c r="D2565" s="12"/>
      <c r="E2565" s="12"/>
      <c r="F2565" s="12"/>
      <c r="G2565" s="13"/>
      <c r="H2565" s="10"/>
      <c r="I2565" s="110" t="str">
        <f t="shared" si="33"/>
        <v/>
      </c>
      <c r="J2565" s="113"/>
    </row>
    <row r="2566" spans="1:10" ht="14.1" customHeight="1" x14ac:dyDescent="0.25">
      <c r="A2566" s="9"/>
      <c r="B2566" s="10"/>
      <c r="C2566" s="12"/>
      <c r="D2566" s="12"/>
      <c r="E2566" s="12"/>
      <c r="F2566" s="12"/>
      <c r="G2566" s="13"/>
      <c r="H2566" s="10"/>
      <c r="I2566" s="110" t="str">
        <f t="shared" si="33"/>
        <v/>
      </c>
      <c r="J2566" s="113"/>
    </row>
    <row r="2567" spans="1:10" ht="14.1" customHeight="1" x14ac:dyDescent="0.25">
      <c r="A2567" s="9"/>
      <c r="B2567" s="10"/>
      <c r="C2567" s="12"/>
      <c r="D2567" s="12"/>
      <c r="E2567" s="12"/>
      <c r="F2567" s="12"/>
      <c r="G2567" s="13"/>
      <c r="H2567" s="10"/>
      <c r="I2567" s="110" t="str">
        <f t="shared" si="33"/>
        <v/>
      </c>
      <c r="J2567" s="113"/>
    </row>
    <row r="2568" spans="1:10" ht="14.1" customHeight="1" x14ac:dyDescent="0.25">
      <c r="A2568" s="9"/>
      <c r="B2568" s="10"/>
      <c r="C2568" s="12"/>
      <c r="D2568" s="12"/>
      <c r="E2568" s="12"/>
      <c r="F2568" s="12"/>
      <c r="G2568" s="13"/>
      <c r="H2568" s="10"/>
      <c r="I2568" s="110" t="str">
        <f t="shared" si="33"/>
        <v/>
      </c>
      <c r="J2568" s="113"/>
    </row>
    <row r="2569" spans="1:10" ht="14.1" customHeight="1" x14ac:dyDescent="0.25">
      <c r="A2569" s="9"/>
      <c r="B2569" s="10"/>
      <c r="C2569" s="12"/>
      <c r="D2569" s="12"/>
      <c r="E2569" s="12"/>
      <c r="F2569" s="12"/>
      <c r="G2569" s="13"/>
      <c r="H2569" s="10"/>
      <c r="I2569" s="110" t="str">
        <f t="shared" si="33"/>
        <v/>
      </c>
      <c r="J2569" s="113"/>
    </row>
    <row r="2570" spans="1:10" ht="14.1" customHeight="1" x14ac:dyDescent="0.25">
      <c r="A2570" s="9"/>
      <c r="B2570" s="10"/>
      <c r="C2570" s="12"/>
      <c r="D2570" s="12"/>
      <c r="E2570" s="12"/>
      <c r="F2570" s="12"/>
      <c r="G2570" s="13"/>
      <c r="H2570" s="10"/>
      <c r="I2570" s="110" t="str">
        <f t="shared" si="33"/>
        <v/>
      </c>
      <c r="J2570" s="113"/>
    </row>
    <row r="2571" spans="1:10" ht="14.1" customHeight="1" x14ac:dyDescent="0.25">
      <c r="A2571" s="9"/>
      <c r="B2571" s="10"/>
      <c r="C2571" s="12"/>
      <c r="D2571" s="12"/>
      <c r="E2571" s="12"/>
      <c r="F2571" s="12"/>
      <c r="G2571" s="13"/>
      <c r="H2571" s="10"/>
      <c r="I2571" s="110" t="str">
        <f t="shared" si="33"/>
        <v/>
      </c>
      <c r="J2571" s="113"/>
    </row>
    <row r="2572" spans="1:10" ht="14.1" customHeight="1" x14ac:dyDescent="0.25">
      <c r="A2572" s="9"/>
      <c r="B2572" s="10"/>
      <c r="C2572" s="12"/>
      <c r="D2572" s="12"/>
      <c r="E2572" s="12"/>
      <c r="F2572" s="12"/>
      <c r="G2572" s="13"/>
      <c r="H2572" s="10"/>
      <c r="I2572" s="110" t="str">
        <f t="shared" si="33"/>
        <v/>
      </c>
      <c r="J2572" s="113"/>
    </row>
    <row r="2573" spans="1:10" ht="14.1" customHeight="1" x14ac:dyDescent="0.25">
      <c r="A2573" s="9"/>
      <c r="B2573" s="10"/>
      <c r="C2573" s="12"/>
      <c r="D2573" s="12"/>
      <c r="E2573" s="12"/>
      <c r="F2573" s="12"/>
      <c r="G2573" s="13"/>
      <c r="H2573" s="10"/>
      <c r="I2573" s="110" t="str">
        <f t="shared" si="33"/>
        <v/>
      </c>
      <c r="J2573" s="113"/>
    </row>
    <row r="2574" spans="1:10" ht="14.1" customHeight="1" x14ac:dyDescent="0.25">
      <c r="A2574" s="9"/>
      <c r="B2574" s="10"/>
      <c r="C2574" s="12"/>
      <c r="D2574" s="12"/>
      <c r="E2574" s="12"/>
      <c r="F2574" s="12"/>
      <c r="G2574" s="13"/>
      <c r="H2574" s="10"/>
      <c r="I2574" s="110" t="str">
        <f t="shared" si="33"/>
        <v/>
      </c>
      <c r="J2574" s="113"/>
    </row>
    <row r="2575" spans="1:10" ht="14.1" customHeight="1" x14ac:dyDescent="0.25">
      <c r="A2575" s="9"/>
      <c r="B2575" s="10"/>
      <c r="C2575" s="12"/>
      <c r="D2575" s="12"/>
      <c r="E2575" s="12"/>
      <c r="F2575" s="12"/>
      <c r="G2575" s="13"/>
      <c r="H2575" s="10"/>
      <c r="I2575" s="110" t="str">
        <f t="shared" si="33"/>
        <v/>
      </c>
      <c r="J2575" s="113"/>
    </row>
    <row r="2576" spans="1:10" ht="14.1" customHeight="1" x14ac:dyDescent="0.25">
      <c r="A2576" s="9"/>
      <c r="B2576" s="10"/>
      <c r="C2576" s="12"/>
      <c r="D2576" s="12"/>
      <c r="E2576" s="12"/>
      <c r="F2576" s="12"/>
      <c r="G2576" s="13"/>
      <c r="H2576" s="10"/>
      <c r="I2576" s="110" t="str">
        <f t="shared" si="33"/>
        <v/>
      </c>
      <c r="J2576" s="113"/>
    </row>
    <row r="2577" spans="1:10" ht="14.1" customHeight="1" x14ac:dyDescent="0.25">
      <c r="A2577" s="9"/>
      <c r="B2577" s="10"/>
      <c r="C2577" s="12"/>
      <c r="D2577" s="12"/>
      <c r="E2577" s="12"/>
      <c r="F2577" s="12"/>
      <c r="G2577" s="13"/>
      <c r="H2577" s="10"/>
      <c r="I2577" s="110" t="str">
        <f t="shared" si="33"/>
        <v/>
      </c>
      <c r="J2577" s="113"/>
    </row>
    <row r="2578" spans="1:10" ht="14.1" customHeight="1" x14ac:dyDescent="0.25">
      <c r="A2578" s="9"/>
      <c r="B2578" s="10"/>
      <c r="C2578" s="12"/>
      <c r="D2578" s="12"/>
      <c r="E2578" s="12"/>
      <c r="F2578" s="12"/>
      <c r="G2578" s="13"/>
      <c r="H2578" s="10"/>
      <c r="I2578" s="110" t="str">
        <f t="shared" si="33"/>
        <v/>
      </c>
      <c r="J2578" s="113"/>
    </row>
    <row r="2579" spans="1:10" ht="14.1" customHeight="1" x14ac:dyDescent="0.25">
      <c r="A2579" s="9"/>
      <c r="B2579" s="10"/>
      <c r="C2579" s="12"/>
      <c r="D2579" s="12"/>
      <c r="E2579" s="12"/>
      <c r="F2579" s="12"/>
      <c r="G2579" s="13"/>
      <c r="H2579" s="10"/>
      <c r="I2579" s="110" t="str">
        <f t="shared" si="33"/>
        <v/>
      </c>
      <c r="J2579" s="113"/>
    </row>
    <row r="2580" spans="1:10" ht="14.1" customHeight="1" x14ac:dyDescent="0.25">
      <c r="A2580" s="9"/>
      <c r="B2580" s="10"/>
      <c r="C2580" s="12"/>
      <c r="D2580" s="12"/>
      <c r="E2580" s="12"/>
      <c r="F2580" s="12"/>
      <c r="G2580" s="13"/>
      <c r="H2580" s="10"/>
      <c r="I2580" s="110" t="str">
        <f t="shared" si="33"/>
        <v/>
      </c>
      <c r="J2580" s="113"/>
    </row>
    <row r="2581" spans="1:10" ht="14.1" customHeight="1" x14ac:dyDescent="0.25">
      <c r="A2581" s="9"/>
      <c r="B2581" s="10"/>
      <c r="C2581" s="12"/>
      <c r="D2581" s="12"/>
      <c r="E2581" s="12"/>
      <c r="F2581" s="12"/>
      <c r="G2581" s="13"/>
      <c r="H2581" s="10"/>
      <c r="I2581" s="110" t="str">
        <f t="shared" si="33"/>
        <v/>
      </c>
      <c r="J2581" s="113"/>
    </row>
    <row r="2582" spans="1:10" ht="14.1" customHeight="1" x14ac:dyDescent="0.25">
      <c r="A2582" s="9"/>
      <c r="B2582" s="10"/>
      <c r="C2582" s="12"/>
      <c r="D2582" s="12"/>
      <c r="E2582" s="12"/>
      <c r="F2582" s="12"/>
      <c r="G2582" s="13"/>
      <c r="H2582" s="10"/>
      <c r="I2582" s="110" t="str">
        <f t="shared" si="33"/>
        <v/>
      </c>
      <c r="J2582" s="113"/>
    </row>
    <row r="2583" spans="1:10" ht="14.1" customHeight="1" x14ac:dyDescent="0.25">
      <c r="A2583" s="9"/>
      <c r="B2583" s="10"/>
      <c r="C2583" s="12"/>
      <c r="D2583" s="12"/>
      <c r="E2583" s="12"/>
      <c r="F2583" s="12"/>
      <c r="G2583" s="13"/>
      <c r="H2583" s="10"/>
      <c r="I2583" s="110" t="str">
        <f t="shared" si="33"/>
        <v/>
      </c>
      <c r="J2583" s="113"/>
    </row>
    <row r="2584" spans="1:10" ht="14.1" customHeight="1" x14ac:dyDescent="0.25">
      <c r="A2584" s="9"/>
      <c r="B2584" s="10"/>
      <c r="C2584" s="12"/>
      <c r="D2584" s="12"/>
      <c r="E2584" s="12"/>
      <c r="F2584" s="12"/>
      <c r="G2584" s="13"/>
      <c r="H2584" s="10"/>
      <c r="I2584" s="110" t="str">
        <f t="shared" si="33"/>
        <v/>
      </c>
      <c r="J2584" s="113"/>
    </row>
    <row r="2585" spans="1:10" ht="14.1" customHeight="1" x14ac:dyDescent="0.25">
      <c r="A2585" s="9"/>
      <c r="B2585" s="10"/>
      <c r="C2585" s="12"/>
      <c r="D2585" s="12"/>
      <c r="E2585" s="12"/>
      <c r="F2585" s="12"/>
      <c r="G2585" s="13"/>
      <c r="H2585" s="10"/>
      <c r="I2585" s="110" t="str">
        <f t="shared" si="33"/>
        <v/>
      </c>
      <c r="J2585" s="113"/>
    </row>
    <row r="2586" spans="1:10" ht="14.1" customHeight="1" x14ac:dyDescent="0.25">
      <c r="A2586" s="9"/>
      <c r="B2586" s="10"/>
      <c r="C2586" s="12"/>
      <c r="D2586" s="12"/>
      <c r="E2586" s="12"/>
      <c r="F2586" s="12"/>
      <c r="G2586" s="13"/>
      <c r="H2586" s="10"/>
      <c r="I2586" s="110" t="str">
        <f t="shared" si="33"/>
        <v/>
      </c>
      <c r="J2586" s="113"/>
    </row>
    <row r="2587" spans="1:10" ht="14.1" customHeight="1" x14ac:dyDescent="0.25">
      <c r="A2587" s="9"/>
      <c r="B2587" s="10"/>
      <c r="C2587" s="12"/>
      <c r="D2587" s="12"/>
      <c r="E2587" s="12"/>
      <c r="F2587" s="12"/>
      <c r="G2587" s="13"/>
      <c r="H2587" s="10"/>
      <c r="I2587" s="110" t="str">
        <f t="shared" si="33"/>
        <v/>
      </c>
      <c r="J2587" s="113"/>
    </row>
    <row r="2588" spans="1:10" ht="14.1" customHeight="1" x14ac:dyDescent="0.25">
      <c r="A2588" s="9"/>
      <c r="B2588" s="10"/>
      <c r="C2588" s="12"/>
      <c r="D2588" s="12"/>
      <c r="E2588" s="12"/>
      <c r="F2588" s="12"/>
      <c r="G2588" s="13"/>
      <c r="H2588" s="10"/>
      <c r="I2588" s="110" t="str">
        <f t="shared" si="33"/>
        <v/>
      </c>
      <c r="J2588" s="113"/>
    </row>
    <row r="2589" spans="1:10" ht="14.1" customHeight="1" x14ac:dyDescent="0.25">
      <c r="A2589" s="9"/>
      <c r="B2589" s="10"/>
      <c r="C2589" s="12"/>
      <c r="D2589" s="12"/>
      <c r="E2589" s="12"/>
      <c r="F2589" s="12"/>
      <c r="G2589" s="13"/>
      <c r="H2589" s="10"/>
      <c r="I2589" s="110" t="str">
        <f t="shared" si="33"/>
        <v/>
      </c>
      <c r="J2589" s="113"/>
    </row>
    <row r="2590" spans="1:10" ht="14.1" customHeight="1" x14ac:dyDescent="0.25">
      <c r="A2590" s="9"/>
      <c r="B2590" s="10"/>
      <c r="C2590" s="12"/>
      <c r="D2590" s="12"/>
      <c r="E2590" s="12"/>
      <c r="F2590" s="12"/>
      <c r="G2590" s="13"/>
      <c r="H2590" s="10"/>
      <c r="I2590" s="110" t="str">
        <f t="shared" si="33"/>
        <v/>
      </c>
      <c r="J2590" s="113"/>
    </row>
    <row r="2591" spans="1:10" ht="14.1" customHeight="1" x14ac:dyDescent="0.25">
      <c r="A2591" s="9"/>
      <c r="B2591" s="10"/>
      <c r="C2591" s="12"/>
      <c r="D2591" s="12"/>
      <c r="E2591" s="12"/>
      <c r="F2591" s="12"/>
      <c r="G2591" s="13"/>
      <c r="H2591" s="10"/>
      <c r="I2591" s="110" t="str">
        <f t="shared" ref="I2591:I2654" si="34">IF(G2591="","",I2590+G2591)</f>
        <v/>
      </c>
      <c r="J2591" s="113"/>
    </row>
    <row r="2592" spans="1:10" ht="14.1" customHeight="1" x14ac:dyDescent="0.25">
      <c r="A2592" s="9"/>
      <c r="B2592" s="10"/>
      <c r="C2592" s="12"/>
      <c r="D2592" s="12"/>
      <c r="E2592" s="12"/>
      <c r="F2592" s="12"/>
      <c r="G2592" s="13"/>
      <c r="H2592" s="10"/>
      <c r="I2592" s="110" t="str">
        <f t="shared" si="34"/>
        <v/>
      </c>
      <c r="J2592" s="113"/>
    </row>
    <row r="2593" spans="1:10" ht="14.1" customHeight="1" x14ac:dyDescent="0.25">
      <c r="A2593" s="9"/>
      <c r="B2593" s="10"/>
      <c r="C2593" s="12"/>
      <c r="D2593" s="12"/>
      <c r="E2593" s="12"/>
      <c r="F2593" s="12"/>
      <c r="G2593" s="13"/>
      <c r="H2593" s="10"/>
      <c r="I2593" s="110" t="str">
        <f t="shared" si="34"/>
        <v/>
      </c>
      <c r="J2593" s="113"/>
    </row>
    <row r="2594" spans="1:10" ht="14.1" customHeight="1" x14ac:dyDescent="0.25">
      <c r="A2594" s="9"/>
      <c r="B2594" s="10"/>
      <c r="C2594" s="12"/>
      <c r="D2594" s="12"/>
      <c r="E2594" s="12"/>
      <c r="F2594" s="12"/>
      <c r="G2594" s="13"/>
      <c r="H2594" s="10"/>
      <c r="I2594" s="110" t="str">
        <f t="shared" si="34"/>
        <v/>
      </c>
      <c r="J2594" s="113"/>
    </row>
    <row r="2595" spans="1:10" ht="14.1" customHeight="1" x14ac:dyDescent="0.25">
      <c r="A2595" s="9"/>
      <c r="B2595" s="10"/>
      <c r="C2595" s="12"/>
      <c r="D2595" s="12"/>
      <c r="E2595" s="12"/>
      <c r="F2595" s="12"/>
      <c r="G2595" s="13"/>
      <c r="H2595" s="10"/>
      <c r="I2595" s="110" t="str">
        <f t="shared" si="34"/>
        <v/>
      </c>
      <c r="J2595" s="113"/>
    </row>
    <row r="2596" spans="1:10" ht="14.1" customHeight="1" x14ac:dyDescent="0.25">
      <c r="A2596" s="9"/>
      <c r="B2596" s="10"/>
      <c r="C2596" s="12"/>
      <c r="D2596" s="12"/>
      <c r="E2596" s="12"/>
      <c r="F2596" s="12"/>
      <c r="G2596" s="13"/>
      <c r="H2596" s="10"/>
      <c r="I2596" s="110" t="str">
        <f t="shared" si="34"/>
        <v/>
      </c>
      <c r="J2596" s="113"/>
    </row>
    <row r="2597" spans="1:10" ht="14.1" customHeight="1" x14ac:dyDescent="0.25">
      <c r="A2597" s="9"/>
      <c r="B2597" s="10"/>
      <c r="C2597" s="12"/>
      <c r="D2597" s="12"/>
      <c r="E2597" s="12"/>
      <c r="F2597" s="12"/>
      <c r="G2597" s="13"/>
      <c r="H2597" s="10"/>
      <c r="I2597" s="110" t="str">
        <f t="shared" si="34"/>
        <v/>
      </c>
      <c r="J2597" s="113"/>
    </row>
    <row r="2598" spans="1:10" ht="14.1" customHeight="1" x14ac:dyDescent="0.25">
      <c r="A2598" s="9"/>
      <c r="B2598" s="10"/>
      <c r="C2598" s="12"/>
      <c r="D2598" s="12"/>
      <c r="E2598" s="12"/>
      <c r="F2598" s="12"/>
      <c r="G2598" s="13"/>
      <c r="H2598" s="10"/>
      <c r="I2598" s="110" t="str">
        <f t="shared" si="34"/>
        <v/>
      </c>
      <c r="J2598" s="113"/>
    </row>
    <row r="2599" spans="1:10" ht="14.1" customHeight="1" x14ac:dyDescent="0.25">
      <c r="A2599" s="9"/>
      <c r="B2599" s="10"/>
      <c r="C2599" s="12"/>
      <c r="D2599" s="12"/>
      <c r="E2599" s="12"/>
      <c r="F2599" s="12"/>
      <c r="G2599" s="13"/>
      <c r="H2599" s="10"/>
      <c r="I2599" s="110" t="str">
        <f t="shared" si="34"/>
        <v/>
      </c>
      <c r="J2599" s="113"/>
    </row>
    <row r="2600" spans="1:10" ht="14.1" customHeight="1" x14ac:dyDescent="0.25">
      <c r="A2600" s="9"/>
      <c r="B2600" s="10"/>
      <c r="C2600" s="12"/>
      <c r="D2600" s="12"/>
      <c r="E2600" s="12"/>
      <c r="F2600" s="12"/>
      <c r="G2600" s="13"/>
      <c r="H2600" s="10"/>
      <c r="I2600" s="110" t="str">
        <f t="shared" si="34"/>
        <v/>
      </c>
      <c r="J2600" s="113"/>
    </row>
    <row r="2601" spans="1:10" ht="14.1" customHeight="1" x14ac:dyDescent="0.25">
      <c r="A2601" s="9"/>
      <c r="B2601" s="10"/>
      <c r="C2601" s="12"/>
      <c r="D2601" s="12"/>
      <c r="E2601" s="12"/>
      <c r="F2601" s="12"/>
      <c r="G2601" s="13"/>
      <c r="H2601" s="10"/>
      <c r="I2601" s="110" t="str">
        <f t="shared" si="34"/>
        <v/>
      </c>
      <c r="J2601" s="113"/>
    </row>
    <row r="2602" spans="1:10" ht="14.1" customHeight="1" x14ac:dyDescent="0.25">
      <c r="A2602" s="9"/>
      <c r="B2602" s="10"/>
      <c r="C2602" s="12"/>
      <c r="D2602" s="12"/>
      <c r="E2602" s="12"/>
      <c r="F2602" s="12"/>
      <c r="G2602" s="13"/>
      <c r="H2602" s="10"/>
      <c r="I2602" s="110" t="str">
        <f t="shared" si="34"/>
        <v/>
      </c>
      <c r="J2602" s="113"/>
    </row>
    <row r="2603" spans="1:10" ht="14.1" customHeight="1" x14ac:dyDescent="0.25">
      <c r="A2603" s="9"/>
      <c r="B2603" s="10"/>
      <c r="C2603" s="12"/>
      <c r="D2603" s="12"/>
      <c r="E2603" s="12"/>
      <c r="F2603" s="12"/>
      <c r="G2603" s="13"/>
      <c r="H2603" s="10"/>
      <c r="I2603" s="110" t="str">
        <f t="shared" si="34"/>
        <v/>
      </c>
      <c r="J2603" s="113"/>
    </row>
    <row r="2604" spans="1:10" ht="14.1" customHeight="1" x14ac:dyDescent="0.25">
      <c r="A2604" s="9"/>
      <c r="B2604" s="10"/>
      <c r="C2604" s="12"/>
      <c r="D2604" s="12"/>
      <c r="E2604" s="12"/>
      <c r="F2604" s="12"/>
      <c r="G2604" s="13"/>
      <c r="H2604" s="10"/>
      <c r="I2604" s="110" t="str">
        <f t="shared" si="34"/>
        <v/>
      </c>
      <c r="J2604" s="113"/>
    </row>
    <row r="2605" spans="1:10" ht="14.1" customHeight="1" x14ac:dyDescent="0.25">
      <c r="A2605" s="9"/>
      <c r="B2605" s="10"/>
      <c r="C2605" s="12"/>
      <c r="D2605" s="12"/>
      <c r="E2605" s="12"/>
      <c r="F2605" s="12"/>
      <c r="G2605" s="13"/>
      <c r="H2605" s="10"/>
      <c r="I2605" s="110" t="str">
        <f t="shared" si="34"/>
        <v/>
      </c>
      <c r="J2605" s="113"/>
    </row>
    <row r="2606" spans="1:10" ht="14.1" customHeight="1" x14ac:dyDescent="0.25">
      <c r="A2606" s="9"/>
      <c r="B2606" s="10"/>
      <c r="C2606" s="12"/>
      <c r="D2606" s="12"/>
      <c r="E2606" s="12"/>
      <c r="F2606" s="12"/>
      <c r="G2606" s="13"/>
      <c r="H2606" s="10"/>
      <c r="I2606" s="110" t="str">
        <f t="shared" si="34"/>
        <v/>
      </c>
      <c r="J2606" s="113"/>
    </row>
    <row r="2607" spans="1:10" ht="14.1" customHeight="1" x14ac:dyDescent="0.25">
      <c r="A2607" s="9"/>
      <c r="B2607" s="10"/>
      <c r="C2607" s="12"/>
      <c r="D2607" s="12"/>
      <c r="E2607" s="12"/>
      <c r="F2607" s="12"/>
      <c r="G2607" s="13"/>
      <c r="H2607" s="10"/>
      <c r="I2607" s="110" t="str">
        <f t="shared" si="34"/>
        <v/>
      </c>
      <c r="J2607" s="113"/>
    </row>
    <row r="2608" spans="1:10" ht="14.1" customHeight="1" x14ac:dyDescent="0.25">
      <c r="A2608" s="9"/>
      <c r="B2608" s="10"/>
      <c r="C2608" s="12"/>
      <c r="D2608" s="12"/>
      <c r="E2608" s="12"/>
      <c r="F2608" s="12"/>
      <c r="G2608" s="13"/>
      <c r="H2608" s="10"/>
      <c r="I2608" s="110" t="str">
        <f t="shared" si="34"/>
        <v/>
      </c>
      <c r="J2608" s="113"/>
    </row>
    <row r="2609" spans="1:10" ht="14.1" customHeight="1" x14ac:dyDescent="0.25">
      <c r="A2609" s="9"/>
      <c r="B2609" s="10"/>
      <c r="C2609" s="12"/>
      <c r="D2609" s="12"/>
      <c r="E2609" s="12"/>
      <c r="F2609" s="12"/>
      <c r="G2609" s="13"/>
      <c r="H2609" s="10"/>
      <c r="I2609" s="110" t="str">
        <f t="shared" si="34"/>
        <v/>
      </c>
      <c r="J2609" s="113"/>
    </row>
    <row r="2610" spans="1:10" ht="14.1" customHeight="1" x14ac:dyDescent="0.25">
      <c r="A2610" s="9"/>
      <c r="B2610" s="10"/>
      <c r="C2610" s="12"/>
      <c r="D2610" s="12"/>
      <c r="E2610" s="12"/>
      <c r="F2610" s="12"/>
      <c r="G2610" s="13"/>
      <c r="H2610" s="10"/>
      <c r="I2610" s="110" t="str">
        <f t="shared" si="34"/>
        <v/>
      </c>
      <c r="J2610" s="113"/>
    </row>
    <row r="2611" spans="1:10" ht="14.1" customHeight="1" x14ac:dyDescent="0.25">
      <c r="A2611" s="9"/>
      <c r="B2611" s="10"/>
      <c r="C2611" s="12"/>
      <c r="D2611" s="12"/>
      <c r="E2611" s="12"/>
      <c r="F2611" s="12"/>
      <c r="G2611" s="13"/>
      <c r="H2611" s="10"/>
      <c r="I2611" s="110" t="str">
        <f t="shared" si="34"/>
        <v/>
      </c>
      <c r="J2611" s="113"/>
    </row>
    <row r="2612" spans="1:10" ht="14.1" customHeight="1" x14ac:dyDescent="0.25">
      <c r="A2612" s="9"/>
      <c r="B2612" s="10"/>
      <c r="C2612" s="12"/>
      <c r="D2612" s="12"/>
      <c r="E2612" s="12"/>
      <c r="F2612" s="12"/>
      <c r="G2612" s="13"/>
      <c r="H2612" s="10"/>
      <c r="I2612" s="110" t="str">
        <f t="shared" si="34"/>
        <v/>
      </c>
      <c r="J2612" s="113"/>
    </row>
    <row r="2613" spans="1:10" ht="14.1" customHeight="1" x14ac:dyDescent="0.25">
      <c r="A2613" s="9"/>
      <c r="B2613" s="10"/>
      <c r="C2613" s="12"/>
      <c r="D2613" s="12"/>
      <c r="E2613" s="12"/>
      <c r="F2613" s="12"/>
      <c r="G2613" s="13"/>
      <c r="H2613" s="10"/>
      <c r="I2613" s="110" t="str">
        <f t="shared" si="34"/>
        <v/>
      </c>
      <c r="J2613" s="113"/>
    </row>
    <row r="2614" spans="1:10" ht="14.1" customHeight="1" x14ac:dyDescent="0.25">
      <c r="A2614" s="9"/>
      <c r="B2614" s="10"/>
      <c r="C2614" s="12"/>
      <c r="D2614" s="12"/>
      <c r="E2614" s="12"/>
      <c r="F2614" s="12"/>
      <c r="G2614" s="13"/>
      <c r="H2614" s="10"/>
      <c r="I2614" s="110" t="str">
        <f t="shared" si="34"/>
        <v/>
      </c>
      <c r="J2614" s="113"/>
    </row>
    <row r="2615" spans="1:10" ht="14.1" customHeight="1" x14ac:dyDescent="0.25">
      <c r="A2615" s="9"/>
      <c r="B2615" s="10"/>
      <c r="C2615" s="12"/>
      <c r="D2615" s="12"/>
      <c r="E2615" s="12"/>
      <c r="F2615" s="12"/>
      <c r="G2615" s="13"/>
      <c r="H2615" s="10"/>
      <c r="I2615" s="110" t="str">
        <f t="shared" si="34"/>
        <v/>
      </c>
      <c r="J2615" s="113"/>
    </row>
    <row r="2616" spans="1:10" ht="14.1" customHeight="1" x14ac:dyDescent="0.25">
      <c r="A2616" s="9"/>
      <c r="B2616" s="10"/>
      <c r="C2616" s="12"/>
      <c r="D2616" s="12"/>
      <c r="E2616" s="12"/>
      <c r="F2616" s="12"/>
      <c r="G2616" s="13"/>
      <c r="H2616" s="10"/>
      <c r="I2616" s="110" t="str">
        <f t="shared" si="34"/>
        <v/>
      </c>
      <c r="J2616" s="113"/>
    </row>
    <row r="2617" spans="1:10" ht="14.1" customHeight="1" x14ac:dyDescent="0.25">
      <c r="A2617" s="9"/>
      <c r="B2617" s="10"/>
      <c r="C2617" s="12"/>
      <c r="D2617" s="12"/>
      <c r="E2617" s="12"/>
      <c r="F2617" s="12"/>
      <c r="G2617" s="13"/>
      <c r="H2617" s="10"/>
      <c r="I2617" s="110" t="str">
        <f t="shared" si="34"/>
        <v/>
      </c>
      <c r="J2617" s="113"/>
    </row>
    <row r="2618" spans="1:10" ht="14.1" customHeight="1" x14ac:dyDescent="0.25">
      <c r="A2618" s="9"/>
      <c r="B2618" s="10"/>
      <c r="C2618" s="12"/>
      <c r="D2618" s="12"/>
      <c r="E2618" s="12"/>
      <c r="F2618" s="12"/>
      <c r="G2618" s="13"/>
      <c r="H2618" s="10"/>
      <c r="I2618" s="110" t="str">
        <f t="shared" si="34"/>
        <v/>
      </c>
      <c r="J2618" s="113"/>
    </row>
    <row r="2619" spans="1:10" ht="14.1" customHeight="1" x14ac:dyDescent="0.25">
      <c r="A2619" s="9"/>
      <c r="B2619" s="10"/>
      <c r="C2619" s="12"/>
      <c r="D2619" s="12"/>
      <c r="E2619" s="12"/>
      <c r="F2619" s="12"/>
      <c r="G2619" s="13"/>
      <c r="H2619" s="10"/>
      <c r="I2619" s="110" t="str">
        <f t="shared" si="34"/>
        <v/>
      </c>
      <c r="J2619" s="113"/>
    </row>
    <row r="2620" spans="1:10" ht="14.1" customHeight="1" x14ac:dyDescent="0.25">
      <c r="A2620" s="9"/>
      <c r="B2620" s="10"/>
      <c r="C2620" s="12"/>
      <c r="D2620" s="12"/>
      <c r="E2620" s="12"/>
      <c r="F2620" s="12"/>
      <c r="G2620" s="13"/>
      <c r="H2620" s="10"/>
      <c r="I2620" s="110" t="str">
        <f t="shared" si="34"/>
        <v/>
      </c>
      <c r="J2620" s="113"/>
    </row>
    <row r="2621" spans="1:10" ht="14.1" customHeight="1" x14ac:dyDescent="0.25">
      <c r="A2621" s="9"/>
      <c r="B2621" s="10"/>
      <c r="C2621" s="12"/>
      <c r="D2621" s="12"/>
      <c r="E2621" s="12"/>
      <c r="F2621" s="12"/>
      <c r="G2621" s="13"/>
      <c r="H2621" s="10"/>
      <c r="I2621" s="110" t="str">
        <f t="shared" si="34"/>
        <v/>
      </c>
      <c r="J2621" s="113"/>
    </row>
    <row r="2622" spans="1:10" ht="14.1" customHeight="1" x14ac:dyDescent="0.25">
      <c r="A2622" s="9"/>
      <c r="B2622" s="10"/>
      <c r="C2622" s="12"/>
      <c r="D2622" s="12"/>
      <c r="E2622" s="12"/>
      <c r="F2622" s="12"/>
      <c r="G2622" s="13"/>
      <c r="H2622" s="10"/>
      <c r="I2622" s="110" t="str">
        <f t="shared" si="34"/>
        <v/>
      </c>
      <c r="J2622" s="113"/>
    </row>
    <row r="2623" spans="1:10" ht="14.1" customHeight="1" x14ac:dyDescent="0.25">
      <c r="A2623" s="9"/>
      <c r="B2623" s="10"/>
      <c r="C2623" s="12"/>
      <c r="D2623" s="12"/>
      <c r="E2623" s="12"/>
      <c r="F2623" s="12"/>
      <c r="G2623" s="13"/>
      <c r="H2623" s="10"/>
      <c r="I2623" s="110" t="str">
        <f t="shared" si="34"/>
        <v/>
      </c>
      <c r="J2623" s="113"/>
    </row>
    <row r="2624" spans="1:10" ht="14.1" customHeight="1" x14ac:dyDescent="0.25">
      <c r="A2624" s="9"/>
      <c r="B2624" s="10"/>
      <c r="C2624" s="12"/>
      <c r="D2624" s="12"/>
      <c r="E2624" s="12"/>
      <c r="F2624" s="12"/>
      <c r="G2624" s="13"/>
      <c r="H2624" s="10"/>
      <c r="I2624" s="110" t="str">
        <f t="shared" si="34"/>
        <v/>
      </c>
      <c r="J2624" s="113"/>
    </row>
    <row r="2625" spans="1:10" ht="14.1" customHeight="1" x14ac:dyDescent="0.25">
      <c r="A2625" s="9"/>
      <c r="B2625" s="10"/>
      <c r="C2625" s="12"/>
      <c r="D2625" s="12"/>
      <c r="E2625" s="12"/>
      <c r="F2625" s="12"/>
      <c r="G2625" s="13"/>
      <c r="H2625" s="10"/>
      <c r="I2625" s="110" t="str">
        <f t="shared" si="34"/>
        <v/>
      </c>
      <c r="J2625" s="113"/>
    </row>
    <row r="2626" spans="1:10" ht="14.1" customHeight="1" x14ac:dyDescent="0.25">
      <c r="A2626" s="9"/>
      <c r="B2626" s="10"/>
      <c r="C2626" s="12"/>
      <c r="D2626" s="12"/>
      <c r="E2626" s="12"/>
      <c r="F2626" s="12"/>
      <c r="G2626" s="13"/>
      <c r="H2626" s="10"/>
      <c r="I2626" s="110" t="str">
        <f t="shared" si="34"/>
        <v/>
      </c>
      <c r="J2626" s="113"/>
    </row>
    <row r="2627" spans="1:10" ht="14.1" customHeight="1" x14ac:dyDescent="0.25">
      <c r="A2627" s="9"/>
      <c r="B2627" s="10"/>
      <c r="C2627" s="12"/>
      <c r="D2627" s="12"/>
      <c r="E2627" s="12"/>
      <c r="F2627" s="12"/>
      <c r="G2627" s="13"/>
      <c r="H2627" s="10"/>
      <c r="I2627" s="110" t="str">
        <f t="shared" si="34"/>
        <v/>
      </c>
      <c r="J2627" s="113"/>
    </row>
    <row r="2628" spans="1:10" ht="14.1" customHeight="1" x14ac:dyDescent="0.25">
      <c r="A2628" s="9"/>
      <c r="B2628" s="10"/>
      <c r="C2628" s="12"/>
      <c r="D2628" s="12"/>
      <c r="E2628" s="12"/>
      <c r="F2628" s="12"/>
      <c r="G2628" s="13"/>
      <c r="H2628" s="10"/>
      <c r="I2628" s="110" t="str">
        <f t="shared" si="34"/>
        <v/>
      </c>
      <c r="J2628" s="113"/>
    </row>
    <row r="2629" spans="1:10" ht="14.1" customHeight="1" x14ac:dyDescent="0.25">
      <c r="A2629" s="9"/>
      <c r="B2629" s="10"/>
      <c r="C2629" s="12"/>
      <c r="D2629" s="12"/>
      <c r="E2629" s="12"/>
      <c r="F2629" s="12"/>
      <c r="G2629" s="13"/>
      <c r="H2629" s="10"/>
      <c r="I2629" s="110" t="str">
        <f t="shared" si="34"/>
        <v/>
      </c>
      <c r="J2629" s="113"/>
    </row>
    <row r="2630" spans="1:10" ht="14.1" customHeight="1" x14ac:dyDescent="0.25">
      <c r="A2630" s="9"/>
      <c r="B2630" s="10"/>
      <c r="C2630" s="12"/>
      <c r="D2630" s="12"/>
      <c r="E2630" s="12"/>
      <c r="F2630" s="12"/>
      <c r="G2630" s="13"/>
      <c r="H2630" s="10"/>
      <c r="I2630" s="110" t="str">
        <f t="shared" si="34"/>
        <v/>
      </c>
      <c r="J2630" s="113"/>
    </row>
    <row r="2631" spans="1:10" ht="14.1" customHeight="1" x14ac:dyDescent="0.25">
      <c r="A2631" s="9"/>
      <c r="B2631" s="10"/>
      <c r="C2631" s="12"/>
      <c r="D2631" s="12"/>
      <c r="E2631" s="12"/>
      <c r="F2631" s="12"/>
      <c r="G2631" s="13"/>
      <c r="H2631" s="10"/>
      <c r="I2631" s="110" t="str">
        <f t="shared" si="34"/>
        <v/>
      </c>
      <c r="J2631" s="113"/>
    </row>
    <row r="2632" spans="1:10" ht="14.1" customHeight="1" x14ac:dyDescent="0.25">
      <c r="A2632" s="9"/>
      <c r="B2632" s="10"/>
      <c r="C2632" s="12"/>
      <c r="D2632" s="12"/>
      <c r="E2632" s="12"/>
      <c r="F2632" s="12"/>
      <c r="G2632" s="13"/>
      <c r="H2632" s="10"/>
      <c r="I2632" s="110" t="str">
        <f t="shared" si="34"/>
        <v/>
      </c>
      <c r="J2632" s="113"/>
    </row>
    <row r="2633" spans="1:10" ht="14.1" customHeight="1" x14ac:dyDescent="0.25">
      <c r="A2633" s="9"/>
      <c r="B2633" s="10"/>
      <c r="C2633" s="12"/>
      <c r="D2633" s="12"/>
      <c r="E2633" s="12"/>
      <c r="F2633" s="12"/>
      <c r="G2633" s="13"/>
      <c r="H2633" s="10"/>
      <c r="I2633" s="110" t="str">
        <f t="shared" si="34"/>
        <v/>
      </c>
      <c r="J2633" s="113"/>
    </row>
    <row r="2634" spans="1:10" ht="14.1" customHeight="1" x14ac:dyDescent="0.25">
      <c r="A2634" s="9"/>
      <c r="B2634" s="10"/>
      <c r="C2634" s="12"/>
      <c r="D2634" s="12"/>
      <c r="E2634" s="12"/>
      <c r="F2634" s="12"/>
      <c r="G2634" s="13"/>
      <c r="H2634" s="10"/>
      <c r="I2634" s="110" t="str">
        <f t="shared" si="34"/>
        <v/>
      </c>
      <c r="J2634" s="113"/>
    </row>
    <row r="2635" spans="1:10" ht="14.1" customHeight="1" x14ac:dyDescent="0.25">
      <c r="A2635" s="9"/>
      <c r="B2635" s="10"/>
      <c r="C2635" s="12"/>
      <c r="D2635" s="12"/>
      <c r="E2635" s="12"/>
      <c r="F2635" s="12"/>
      <c r="G2635" s="13"/>
      <c r="H2635" s="10"/>
      <c r="I2635" s="110" t="str">
        <f t="shared" si="34"/>
        <v/>
      </c>
      <c r="J2635" s="113"/>
    </row>
    <row r="2636" spans="1:10" ht="14.1" customHeight="1" x14ac:dyDescent="0.25">
      <c r="A2636" s="9"/>
      <c r="B2636" s="10"/>
      <c r="C2636" s="12"/>
      <c r="D2636" s="12"/>
      <c r="E2636" s="12"/>
      <c r="F2636" s="12"/>
      <c r="G2636" s="13"/>
      <c r="H2636" s="10"/>
      <c r="I2636" s="110" t="str">
        <f t="shared" si="34"/>
        <v/>
      </c>
      <c r="J2636" s="113"/>
    </row>
    <row r="2637" spans="1:10" ht="14.1" customHeight="1" x14ac:dyDescent="0.25">
      <c r="A2637" s="9"/>
      <c r="B2637" s="10"/>
      <c r="C2637" s="12"/>
      <c r="D2637" s="12"/>
      <c r="E2637" s="12"/>
      <c r="F2637" s="12"/>
      <c r="G2637" s="13"/>
      <c r="H2637" s="10"/>
      <c r="I2637" s="110" t="str">
        <f t="shared" si="34"/>
        <v/>
      </c>
      <c r="J2637" s="113"/>
    </row>
    <row r="2638" spans="1:10" ht="14.1" customHeight="1" x14ac:dyDescent="0.25">
      <c r="A2638" s="9"/>
      <c r="B2638" s="10"/>
      <c r="C2638" s="12"/>
      <c r="D2638" s="12"/>
      <c r="E2638" s="12"/>
      <c r="F2638" s="12"/>
      <c r="G2638" s="13"/>
      <c r="H2638" s="10"/>
      <c r="I2638" s="110" t="str">
        <f t="shared" si="34"/>
        <v/>
      </c>
      <c r="J2638" s="113"/>
    </row>
    <row r="2639" spans="1:10" ht="14.1" customHeight="1" x14ac:dyDescent="0.25">
      <c r="A2639" s="9"/>
      <c r="B2639" s="10"/>
      <c r="C2639" s="12"/>
      <c r="D2639" s="12"/>
      <c r="E2639" s="12"/>
      <c r="F2639" s="12"/>
      <c r="G2639" s="13"/>
      <c r="H2639" s="10"/>
      <c r="I2639" s="110" t="str">
        <f t="shared" si="34"/>
        <v/>
      </c>
      <c r="J2639" s="113"/>
    </row>
    <row r="2640" spans="1:10" ht="14.1" customHeight="1" x14ac:dyDescent="0.25">
      <c r="A2640" s="9"/>
      <c r="B2640" s="10"/>
      <c r="C2640" s="12"/>
      <c r="D2640" s="12"/>
      <c r="E2640" s="12"/>
      <c r="F2640" s="12"/>
      <c r="G2640" s="13"/>
      <c r="H2640" s="10"/>
      <c r="I2640" s="110" t="str">
        <f t="shared" si="34"/>
        <v/>
      </c>
      <c r="J2640" s="113"/>
    </row>
    <row r="2641" spans="1:10" ht="14.1" customHeight="1" x14ac:dyDescent="0.25">
      <c r="A2641" s="9"/>
      <c r="B2641" s="10"/>
      <c r="C2641" s="12"/>
      <c r="D2641" s="12"/>
      <c r="E2641" s="12"/>
      <c r="F2641" s="12"/>
      <c r="G2641" s="13"/>
      <c r="H2641" s="10"/>
      <c r="I2641" s="110" t="str">
        <f t="shared" si="34"/>
        <v/>
      </c>
      <c r="J2641" s="113"/>
    </row>
    <row r="2642" spans="1:10" ht="14.1" customHeight="1" x14ac:dyDescent="0.25">
      <c r="A2642" s="9"/>
      <c r="B2642" s="10"/>
      <c r="C2642" s="12"/>
      <c r="D2642" s="12"/>
      <c r="E2642" s="12"/>
      <c r="F2642" s="12"/>
      <c r="G2642" s="13"/>
      <c r="H2642" s="10"/>
      <c r="I2642" s="110" t="str">
        <f t="shared" si="34"/>
        <v/>
      </c>
      <c r="J2642" s="113"/>
    </row>
    <row r="2643" spans="1:10" ht="14.1" customHeight="1" x14ac:dyDescent="0.25">
      <c r="A2643" s="9"/>
      <c r="B2643" s="10"/>
      <c r="C2643" s="12"/>
      <c r="D2643" s="12"/>
      <c r="E2643" s="12"/>
      <c r="F2643" s="12"/>
      <c r="G2643" s="13"/>
      <c r="H2643" s="10"/>
      <c r="I2643" s="110" t="str">
        <f t="shared" si="34"/>
        <v/>
      </c>
      <c r="J2643" s="113"/>
    </row>
    <row r="2644" spans="1:10" ht="14.1" customHeight="1" x14ac:dyDescent="0.25">
      <c r="A2644" s="9"/>
      <c r="B2644" s="10"/>
      <c r="C2644" s="12"/>
      <c r="D2644" s="12"/>
      <c r="E2644" s="12"/>
      <c r="F2644" s="12"/>
      <c r="G2644" s="13"/>
      <c r="H2644" s="10"/>
      <c r="I2644" s="110" t="str">
        <f t="shared" si="34"/>
        <v/>
      </c>
      <c r="J2644" s="113"/>
    </row>
    <row r="2645" spans="1:10" ht="14.1" customHeight="1" x14ac:dyDescent="0.25">
      <c r="A2645" s="9"/>
      <c r="B2645" s="10"/>
      <c r="C2645" s="12"/>
      <c r="D2645" s="12"/>
      <c r="E2645" s="12"/>
      <c r="F2645" s="12"/>
      <c r="G2645" s="13"/>
      <c r="H2645" s="10"/>
      <c r="I2645" s="110" t="str">
        <f t="shared" si="34"/>
        <v/>
      </c>
      <c r="J2645" s="113"/>
    </row>
    <row r="2646" spans="1:10" ht="14.1" customHeight="1" x14ac:dyDescent="0.25">
      <c r="A2646" s="9"/>
      <c r="B2646" s="10"/>
      <c r="C2646" s="12"/>
      <c r="D2646" s="12"/>
      <c r="E2646" s="12"/>
      <c r="F2646" s="12"/>
      <c r="G2646" s="13"/>
      <c r="H2646" s="10"/>
      <c r="I2646" s="110" t="str">
        <f t="shared" si="34"/>
        <v/>
      </c>
      <c r="J2646" s="113"/>
    </row>
    <row r="2647" spans="1:10" ht="14.1" customHeight="1" x14ac:dyDescent="0.25">
      <c r="A2647" s="9"/>
      <c r="B2647" s="10"/>
      <c r="C2647" s="12"/>
      <c r="D2647" s="12"/>
      <c r="E2647" s="12"/>
      <c r="F2647" s="12"/>
      <c r="G2647" s="13"/>
      <c r="H2647" s="10"/>
      <c r="I2647" s="110" t="str">
        <f t="shared" si="34"/>
        <v/>
      </c>
      <c r="J2647" s="113"/>
    </row>
    <row r="2648" spans="1:10" ht="14.1" customHeight="1" x14ac:dyDescent="0.25">
      <c r="A2648" s="9"/>
      <c r="B2648" s="10"/>
      <c r="C2648" s="12"/>
      <c r="D2648" s="12"/>
      <c r="E2648" s="12"/>
      <c r="F2648" s="12"/>
      <c r="G2648" s="13"/>
      <c r="H2648" s="10"/>
      <c r="I2648" s="110" t="str">
        <f t="shared" si="34"/>
        <v/>
      </c>
      <c r="J2648" s="113"/>
    </row>
    <row r="2649" spans="1:10" ht="14.1" customHeight="1" x14ac:dyDescent="0.25">
      <c r="A2649" s="9"/>
      <c r="B2649" s="10"/>
      <c r="C2649" s="12"/>
      <c r="D2649" s="12"/>
      <c r="E2649" s="12"/>
      <c r="F2649" s="12"/>
      <c r="G2649" s="13"/>
      <c r="H2649" s="10"/>
      <c r="I2649" s="110" t="str">
        <f t="shared" si="34"/>
        <v/>
      </c>
      <c r="J2649" s="113"/>
    </row>
    <row r="2650" spans="1:10" ht="14.1" customHeight="1" x14ac:dyDescent="0.25">
      <c r="A2650" s="9"/>
      <c r="B2650" s="10"/>
      <c r="C2650" s="12"/>
      <c r="D2650" s="12"/>
      <c r="E2650" s="12"/>
      <c r="F2650" s="12"/>
      <c r="G2650" s="13"/>
      <c r="H2650" s="10"/>
      <c r="I2650" s="110" t="str">
        <f t="shared" si="34"/>
        <v/>
      </c>
      <c r="J2650" s="113"/>
    </row>
    <row r="2651" spans="1:10" ht="14.1" customHeight="1" x14ac:dyDescent="0.25">
      <c r="A2651" s="9"/>
      <c r="B2651" s="10"/>
      <c r="C2651" s="12"/>
      <c r="D2651" s="12"/>
      <c r="E2651" s="12"/>
      <c r="F2651" s="12"/>
      <c r="G2651" s="13"/>
      <c r="H2651" s="10"/>
      <c r="I2651" s="110" t="str">
        <f t="shared" si="34"/>
        <v/>
      </c>
      <c r="J2651" s="113"/>
    </row>
    <row r="2652" spans="1:10" ht="14.1" customHeight="1" x14ac:dyDescent="0.25">
      <c r="A2652" s="9"/>
      <c r="B2652" s="10"/>
      <c r="C2652" s="12"/>
      <c r="D2652" s="12"/>
      <c r="E2652" s="12"/>
      <c r="F2652" s="12"/>
      <c r="G2652" s="13"/>
      <c r="H2652" s="10"/>
      <c r="I2652" s="110" t="str">
        <f t="shared" si="34"/>
        <v/>
      </c>
      <c r="J2652" s="113"/>
    </row>
    <row r="2653" spans="1:10" ht="14.1" customHeight="1" x14ac:dyDescent="0.25">
      <c r="A2653" s="9"/>
      <c r="B2653" s="10"/>
      <c r="C2653" s="12"/>
      <c r="D2653" s="12"/>
      <c r="E2653" s="12"/>
      <c r="F2653" s="12"/>
      <c r="G2653" s="13"/>
      <c r="H2653" s="10"/>
      <c r="I2653" s="110" t="str">
        <f t="shared" si="34"/>
        <v/>
      </c>
      <c r="J2653" s="113"/>
    </row>
    <row r="2654" spans="1:10" ht="14.1" customHeight="1" x14ac:dyDescent="0.25">
      <c r="A2654" s="9"/>
      <c r="B2654" s="10"/>
      <c r="C2654" s="12"/>
      <c r="D2654" s="12"/>
      <c r="E2654" s="12"/>
      <c r="F2654" s="12"/>
      <c r="G2654" s="13"/>
      <c r="H2654" s="10"/>
      <c r="I2654" s="110" t="str">
        <f t="shared" si="34"/>
        <v/>
      </c>
      <c r="J2654" s="113"/>
    </row>
    <row r="2655" spans="1:10" ht="14.1" customHeight="1" x14ac:dyDescent="0.25">
      <c r="A2655" s="9"/>
      <c r="B2655" s="10"/>
      <c r="C2655" s="12"/>
      <c r="D2655" s="12"/>
      <c r="E2655" s="12"/>
      <c r="F2655" s="12"/>
      <c r="G2655" s="13"/>
      <c r="H2655" s="10"/>
      <c r="I2655" s="110" t="str">
        <f t="shared" ref="I2655:I2718" si="35">IF(G2655="","",I2654+G2655)</f>
        <v/>
      </c>
      <c r="J2655" s="113"/>
    </row>
    <row r="2656" spans="1:10" ht="14.1" customHeight="1" x14ac:dyDescent="0.25">
      <c r="A2656" s="9"/>
      <c r="B2656" s="10"/>
      <c r="C2656" s="12"/>
      <c r="D2656" s="12"/>
      <c r="E2656" s="12"/>
      <c r="F2656" s="12"/>
      <c r="G2656" s="13"/>
      <c r="H2656" s="10"/>
      <c r="I2656" s="110" t="str">
        <f t="shared" si="35"/>
        <v/>
      </c>
      <c r="J2656" s="113"/>
    </row>
    <row r="2657" spans="1:10" ht="14.1" customHeight="1" x14ac:dyDescent="0.25">
      <c r="A2657" s="9"/>
      <c r="B2657" s="10"/>
      <c r="C2657" s="12"/>
      <c r="D2657" s="12"/>
      <c r="E2657" s="12"/>
      <c r="F2657" s="12"/>
      <c r="G2657" s="13"/>
      <c r="H2657" s="10"/>
      <c r="I2657" s="110" t="str">
        <f t="shared" si="35"/>
        <v/>
      </c>
      <c r="J2657" s="113"/>
    </row>
    <row r="2658" spans="1:10" ht="14.1" customHeight="1" x14ac:dyDescent="0.25">
      <c r="A2658" s="9"/>
      <c r="B2658" s="10"/>
      <c r="C2658" s="12"/>
      <c r="D2658" s="12"/>
      <c r="E2658" s="12"/>
      <c r="F2658" s="12"/>
      <c r="G2658" s="13"/>
      <c r="H2658" s="10"/>
      <c r="I2658" s="110" t="str">
        <f t="shared" si="35"/>
        <v/>
      </c>
      <c r="J2658" s="113"/>
    </row>
    <row r="2659" spans="1:10" ht="14.1" customHeight="1" x14ac:dyDescent="0.25">
      <c r="A2659" s="9"/>
      <c r="B2659" s="10"/>
      <c r="C2659" s="12"/>
      <c r="D2659" s="12"/>
      <c r="E2659" s="12"/>
      <c r="F2659" s="12"/>
      <c r="G2659" s="13"/>
      <c r="H2659" s="10"/>
      <c r="I2659" s="110" t="str">
        <f t="shared" si="35"/>
        <v/>
      </c>
      <c r="J2659" s="113"/>
    </row>
    <row r="2660" spans="1:10" ht="14.1" customHeight="1" x14ac:dyDescent="0.25">
      <c r="A2660" s="9"/>
      <c r="B2660" s="10"/>
      <c r="C2660" s="12"/>
      <c r="D2660" s="12"/>
      <c r="E2660" s="12"/>
      <c r="F2660" s="12"/>
      <c r="G2660" s="13"/>
      <c r="H2660" s="10"/>
      <c r="I2660" s="110" t="str">
        <f t="shared" si="35"/>
        <v/>
      </c>
      <c r="J2660" s="113"/>
    </row>
    <row r="2661" spans="1:10" ht="14.1" customHeight="1" x14ac:dyDescent="0.25">
      <c r="A2661" s="9"/>
      <c r="B2661" s="10"/>
      <c r="C2661" s="12"/>
      <c r="D2661" s="12"/>
      <c r="E2661" s="12"/>
      <c r="F2661" s="12"/>
      <c r="G2661" s="13"/>
      <c r="H2661" s="10"/>
      <c r="I2661" s="110" t="str">
        <f t="shared" si="35"/>
        <v/>
      </c>
      <c r="J2661" s="113"/>
    </row>
    <row r="2662" spans="1:10" ht="14.1" customHeight="1" x14ac:dyDescent="0.25">
      <c r="A2662" s="9"/>
      <c r="B2662" s="10"/>
      <c r="C2662" s="12"/>
      <c r="D2662" s="12"/>
      <c r="E2662" s="12"/>
      <c r="F2662" s="12"/>
      <c r="G2662" s="13"/>
      <c r="H2662" s="10"/>
      <c r="I2662" s="110" t="str">
        <f t="shared" si="35"/>
        <v/>
      </c>
      <c r="J2662" s="113"/>
    </row>
    <row r="2663" spans="1:10" ht="14.1" customHeight="1" x14ac:dyDescent="0.25">
      <c r="A2663" s="9"/>
      <c r="B2663" s="10"/>
      <c r="C2663" s="12"/>
      <c r="D2663" s="12"/>
      <c r="E2663" s="12"/>
      <c r="F2663" s="12"/>
      <c r="G2663" s="13"/>
      <c r="H2663" s="10"/>
      <c r="I2663" s="110" t="str">
        <f t="shared" si="35"/>
        <v/>
      </c>
      <c r="J2663" s="113"/>
    </row>
    <row r="2664" spans="1:10" ht="14.1" customHeight="1" x14ac:dyDescent="0.25">
      <c r="A2664" s="9"/>
      <c r="B2664" s="10"/>
      <c r="C2664" s="12"/>
      <c r="D2664" s="12"/>
      <c r="E2664" s="12"/>
      <c r="F2664" s="12"/>
      <c r="G2664" s="13"/>
      <c r="H2664" s="10"/>
      <c r="I2664" s="110" t="str">
        <f t="shared" si="35"/>
        <v/>
      </c>
      <c r="J2664" s="113"/>
    </row>
    <row r="2665" spans="1:10" ht="14.1" customHeight="1" x14ac:dyDescent="0.25">
      <c r="A2665" s="9"/>
      <c r="B2665" s="10"/>
      <c r="C2665" s="12"/>
      <c r="D2665" s="12"/>
      <c r="E2665" s="12"/>
      <c r="F2665" s="12"/>
      <c r="G2665" s="13"/>
      <c r="H2665" s="10"/>
      <c r="I2665" s="110" t="str">
        <f t="shared" si="35"/>
        <v/>
      </c>
      <c r="J2665" s="113"/>
    </row>
    <row r="2666" spans="1:10" ht="14.1" customHeight="1" x14ac:dyDescent="0.25">
      <c r="A2666" s="9"/>
      <c r="B2666" s="10"/>
      <c r="C2666" s="12"/>
      <c r="D2666" s="12"/>
      <c r="E2666" s="12"/>
      <c r="F2666" s="12"/>
      <c r="G2666" s="13"/>
      <c r="H2666" s="10"/>
      <c r="I2666" s="110" t="str">
        <f t="shared" si="35"/>
        <v/>
      </c>
      <c r="J2666" s="113"/>
    </row>
    <row r="2667" spans="1:10" ht="14.1" customHeight="1" x14ac:dyDescent="0.25">
      <c r="A2667" s="9"/>
      <c r="B2667" s="10"/>
      <c r="C2667" s="12"/>
      <c r="D2667" s="12"/>
      <c r="E2667" s="12"/>
      <c r="F2667" s="12"/>
      <c r="G2667" s="13"/>
      <c r="H2667" s="10"/>
      <c r="I2667" s="110" t="str">
        <f t="shared" si="35"/>
        <v/>
      </c>
      <c r="J2667" s="113"/>
    </row>
    <row r="2668" spans="1:10" ht="14.1" customHeight="1" x14ac:dyDescent="0.25">
      <c r="A2668" s="9"/>
      <c r="B2668" s="10"/>
      <c r="C2668" s="12"/>
      <c r="D2668" s="12"/>
      <c r="E2668" s="12"/>
      <c r="F2668" s="12"/>
      <c r="G2668" s="13"/>
      <c r="H2668" s="10"/>
      <c r="I2668" s="110" t="str">
        <f t="shared" si="35"/>
        <v/>
      </c>
      <c r="J2668" s="113"/>
    </row>
    <row r="2669" spans="1:10" ht="14.1" customHeight="1" x14ac:dyDescent="0.25">
      <c r="A2669" s="9"/>
      <c r="B2669" s="10"/>
      <c r="C2669" s="12"/>
      <c r="D2669" s="12"/>
      <c r="E2669" s="12"/>
      <c r="F2669" s="12"/>
      <c r="G2669" s="13"/>
      <c r="H2669" s="10"/>
      <c r="I2669" s="110" t="str">
        <f t="shared" si="35"/>
        <v/>
      </c>
      <c r="J2669" s="113"/>
    </row>
    <row r="2670" spans="1:10" ht="14.1" customHeight="1" x14ac:dyDescent="0.25">
      <c r="A2670" s="9"/>
      <c r="B2670" s="10"/>
      <c r="C2670" s="12"/>
      <c r="D2670" s="12"/>
      <c r="E2670" s="12"/>
      <c r="F2670" s="12"/>
      <c r="G2670" s="13"/>
      <c r="H2670" s="10"/>
      <c r="I2670" s="110" t="str">
        <f t="shared" si="35"/>
        <v/>
      </c>
      <c r="J2670" s="113"/>
    </row>
    <row r="2671" spans="1:10" ht="14.1" customHeight="1" x14ac:dyDescent="0.25">
      <c r="A2671" s="9"/>
      <c r="B2671" s="10"/>
      <c r="C2671" s="12"/>
      <c r="D2671" s="12"/>
      <c r="E2671" s="12"/>
      <c r="F2671" s="12"/>
      <c r="G2671" s="13"/>
      <c r="H2671" s="10"/>
      <c r="I2671" s="110" t="str">
        <f t="shared" si="35"/>
        <v/>
      </c>
      <c r="J2671" s="113"/>
    </row>
    <row r="2672" spans="1:10" ht="14.1" customHeight="1" x14ac:dyDescent="0.25">
      <c r="A2672" s="9"/>
      <c r="B2672" s="10"/>
      <c r="C2672" s="12"/>
      <c r="D2672" s="12"/>
      <c r="E2672" s="12"/>
      <c r="F2672" s="12"/>
      <c r="G2672" s="13"/>
      <c r="H2672" s="10"/>
      <c r="I2672" s="110" t="str">
        <f t="shared" si="35"/>
        <v/>
      </c>
      <c r="J2672" s="113"/>
    </row>
    <row r="2673" spans="1:10" ht="14.1" customHeight="1" x14ac:dyDescent="0.25">
      <c r="A2673" s="9"/>
      <c r="B2673" s="10"/>
      <c r="C2673" s="12"/>
      <c r="D2673" s="12"/>
      <c r="E2673" s="12"/>
      <c r="F2673" s="12"/>
      <c r="G2673" s="13"/>
      <c r="H2673" s="10"/>
      <c r="I2673" s="110" t="str">
        <f t="shared" si="35"/>
        <v/>
      </c>
      <c r="J2673" s="113"/>
    </row>
    <row r="2674" spans="1:10" ht="14.1" customHeight="1" x14ac:dyDescent="0.25">
      <c r="A2674" s="9"/>
      <c r="B2674" s="10"/>
      <c r="C2674" s="12"/>
      <c r="D2674" s="12"/>
      <c r="E2674" s="12"/>
      <c r="F2674" s="12"/>
      <c r="G2674" s="13"/>
      <c r="H2674" s="10"/>
      <c r="I2674" s="110" t="str">
        <f t="shared" si="35"/>
        <v/>
      </c>
      <c r="J2674" s="113"/>
    </row>
    <row r="2675" spans="1:10" ht="14.1" customHeight="1" x14ac:dyDescent="0.25">
      <c r="A2675" s="9"/>
      <c r="B2675" s="10"/>
      <c r="C2675" s="12"/>
      <c r="D2675" s="12"/>
      <c r="E2675" s="12"/>
      <c r="F2675" s="12"/>
      <c r="G2675" s="13"/>
      <c r="H2675" s="10"/>
      <c r="I2675" s="110" t="str">
        <f t="shared" si="35"/>
        <v/>
      </c>
      <c r="J2675" s="113"/>
    </row>
    <row r="2676" spans="1:10" ht="14.1" customHeight="1" x14ac:dyDescent="0.25">
      <c r="A2676" s="9"/>
      <c r="B2676" s="10"/>
      <c r="C2676" s="12"/>
      <c r="D2676" s="12"/>
      <c r="E2676" s="12"/>
      <c r="F2676" s="12"/>
      <c r="G2676" s="13"/>
      <c r="H2676" s="10"/>
      <c r="I2676" s="110" t="str">
        <f t="shared" si="35"/>
        <v/>
      </c>
      <c r="J2676" s="113"/>
    </row>
    <row r="2677" spans="1:10" ht="14.1" customHeight="1" x14ac:dyDescent="0.25">
      <c r="A2677" s="9"/>
      <c r="B2677" s="10"/>
      <c r="C2677" s="12"/>
      <c r="D2677" s="12"/>
      <c r="E2677" s="12"/>
      <c r="F2677" s="12"/>
      <c r="G2677" s="13"/>
      <c r="H2677" s="10"/>
      <c r="I2677" s="110" t="str">
        <f t="shared" si="35"/>
        <v/>
      </c>
      <c r="J2677" s="113"/>
    </row>
    <row r="2678" spans="1:10" ht="14.1" customHeight="1" x14ac:dyDescent="0.25">
      <c r="A2678" s="9"/>
      <c r="B2678" s="10"/>
      <c r="C2678" s="12"/>
      <c r="D2678" s="12"/>
      <c r="E2678" s="12"/>
      <c r="F2678" s="12"/>
      <c r="G2678" s="13"/>
      <c r="H2678" s="10"/>
      <c r="I2678" s="110" t="str">
        <f t="shared" si="35"/>
        <v/>
      </c>
      <c r="J2678" s="113"/>
    </row>
    <row r="2679" spans="1:10" ht="14.1" customHeight="1" x14ac:dyDescent="0.25">
      <c r="A2679" s="9"/>
      <c r="B2679" s="10"/>
      <c r="C2679" s="12"/>
      <c r="D2679" s="12"/>
      <c r="E2679" s="12"/>
      <c r="F2679" s="12"/>
      <c r="G2679" s="13"/>
      <c r="H2679" s="10"/>
      <c r="I2679" s="110" t="str">
        <f t="shared" si="35"/>
        <v/>
      </c>
      <c r="J2679" s="113"/>
    </row>
    <row r="2680" spans="1:10" ht="14.1" customHeight="1" x14ac:dyDescent="0.25">
      <c r="A2680" s="9"/>
      <c r="B2680" s="10"/>
      <c r="C2680" s="12"/>
      <c r="D2680" s="12"/>
      <c r="E2680" s="12"/>
      <c r="F2680" s="12"/>
      <c r="G2680" s="13"/>
      <c r="H2680" s="10"/>
      <c r="I2680" s="110" t="str">
        <f t="shared" si="35"/>
        <v/>
      </c>
      <c r="J2680" s="113"/>
    </row>
    <row r="2681" spans="1:10" ht="14.1" customHeight="1" x14ac:dyDescent="0.25">
      <c r="A2681" s="9"/>
      <c r="B2681" s="10"/>
      <c r="C2681" s="12"/>
      <c r="D2681" s="12"/>
      <c r="E2681" s="12"/>
      <c r="F2681" s="12"/>
      <c r="G2681" s="13"/>
      <c r="H2681" s="10"/>
      <c r="I2681" s="110" t="str">
        <f t="shared" si="35"/>
        <v/>
      </c>
      <c r="J2681" s="113"/>
    </row>
    <row r="2682" spans="1:10" ht="14.1" customHeight="1" x14ac:dyDescent="0.25">
      <c r="A2682" s="9"/>
      <c r="B2682" s="10"/>
      <c r="C2682" s="12"/>
      <c r="D2682" s="12"/>
      <c r="E2682" s="12"/>
      <c r="F2682" s="12"/>
      <c r="G2682" s="13"/>
      <c r="H2682" s="10"/>
      <c r="I2682" s="110" t="str">
        <f t="shared" si="35"/>
        <v/>
      </c>
      <c r="J2682" s="113"/>
    </row>
    <row r="2683" spans="1:10" ht="14.1" customHeight="1" x14ac:dyDescent="0.25">
      <c r="A2683" s="9"/>
      <c r="B2683" s="10"/>
      <c r="C2683" s="12"/>
      <c r="D2683" s="12"/>
      <c r="E2683" s="12"/>
      <c r="F2683" s="12"/>
      <c r="G2683" s="13"/>
      <c r="H2683" s="10"/>
      <c r="I2683" s="110" t="str">
        <f t="shared" si="35"/>
        <v/>
      </c>
      <c r="J2683" s="113"/>
    </row>
    <row r="2684" spans="1:10" ht="14.1" customHeight="1" x14ac:dyDescent="0.25">
      <c r="A2684" s="9"/>
      <c r="B2684" s="10"/>
      <c r="C2684" s="12"/>
      <c r="D2684" s="12"/>
      <c r="E2684" s="12"/>
      <c r="F2684" s="12"/>
      <c r="G2684" s="13"/>
      <c r="H2684" s="10"/>
      <c r="I2684" s="110" t="str">
        <f t="shared" si="35"/>
        <v/>
      </c>
      <c r="J2684" s="113"/>
    </row>
    <row r="2685" spans="1:10" ht="14.1" customHeight="1" x14ac:dyDescent="0.25">
      <c r="A2685" s="9"/>
      <c r="B2685" s="10"/>
      <c r="C2685" s="12"/>
      <c r="D2685" s="12"/>
      <c r="E2685" s="12"/>
      <c r="F2685" s="12"/>
      <c r="G2685" s="13"/>
      <c r="H2685" s="10"/>
      <c r="I2685" s="110" t="str">
        <f t="shared" si="35"/>
        <v/>
      </c>
      <c r="J2685" s="113"/>
    </row>
    <row r="2686" spans="1:10" ht="14.1" customHeight="1" x14ac:dyDescent="0.25">
      <c r="A2686" s="9"/>
      <c r="B2686" s="10"/>
      <c r="C2686" s="12"/>
      <c r="D2686" s="12"/>
      <c r="E2686" s="12"/>
      <c r="F2686" s="12"/>
      <c r="G2686" s="13"/>
      <c r="H2686" s="10"/>
      <c r="I2686" s="110" t="str">
        <f t="shared" si="35"/>
        <v/>
      </c>
      <c r="J2686" s="113"/>
    </row>
    <row r="2687" spans="1:10" ht="14.1" customHeight="1" x14ac:dyDescent="0.25">
      <c r="A2687" s="9"/>
      <c r="B2687" s="10"/>
      <c r="C2687" s="12"/>
      <c r="D2687" s="12"/>
      <c r="E2687" s="12"/>
      <c r="F2687" s="12"/>
      <c r="G2687" s="13"/>
      <c r="H2687" s="10"/>
      <c r="I2687" s="110" t="str">
        <f t="shared" si="35"/>
        <v/>
      </c>
      <c r="J2687" s="113"/>
    </row>
    <row r="2688" spans="1:10" ht="14.1" customHeight="1" x14ac:dyDescent="0.25">
      <c r="A2688" s="9"/>
      <c r="B2688" s="10"/>
      <c r="C2688" s="12"/>
      <c r="D2688" s="12"/>
      <c r="E2688" s="12"/>
      <c r="F2688" s="12"/>
      <c r="G2688" s="13"/>
      <c r="H2688" s="10"/>
      <c r="I2688" s="110" t="str">
        <f t="shared" si="35"/>
        <v/>
      </c>
      <c r="J2688" s="113"/>
    </row>
    <row r="2689" spans="1:10" ht="14.1" customHeight="1" x14ac:dyDescent="0.25">
      <c r="A2689" s="9"/>
      <c r="B2689" s="10"/>
      <c r="C2689" s="12"/>
      <c r="D2689" s="12"/>
      <c r="E2689" s="12"/>
      <c r="F2689" s="12"/>
      <c r="G2689" s="13"/>
      <c r="H2689" s="10"/>
      <c r="I2689" s="110" t="str">
        <f t="shared" si="35"/>
        <v/>
      </c>
      <c r="J2689" s="113"/>
    </row>
    <row r="2690" spans="1:10" ht="14.1" customHeight="1" x14ac:dyDescent="0.25">
      <c r="A2690" s="9"/>
      <c r="B2690" s="10"/>
      <c r="C2690" s="12"/>
      <c r="D2690" s="12"/>
      <c r="E2690" s="12"/>
      <c r="F2690" s="12"/>
      <c r="G2690" s="13"/>
      <c r="H2690" s="10"/>
      <c r="I2690" s="110" t="str">
        <f t="shared" si="35"/>
        <v/>
      </c>
      <c r="J2690" s="113"/>
    </row>
    <row r="2691" spans="1:10" ht="14.1" customHeight="1" x14ac:dyDescent="0.25">
      <c r="A2691" s="9"/>
      <c r="B2691" s="10"/>
      <c r="C2691" s="12"/>
      <c r="D2691" s="12"/>
      <c r="E2691" s="12"/>
      <c r="F2691" s="12"/>
      <c r="G2691" s="13"/>
      <c r="H2691" s="10"/>
      <c r="I2691" s="110" t="str">
        <f t="shared" si="35"/>
        <v/>
      </c>
      <c r="J2691" s="113"/>
    </row>
    <row r="2692" spans="1:10" ht="14.1" customHeight="1" x14ac:dyDescent="0.25">
      <c r="A2692" s="9"/>
      <c r="B2692" s="10"/>
      <c r="C2692" s="12"/>
      <c r="D2692" s="12"/>
      <c r="E2692" s="12"/>
      <c r="F2692" s="12"/>
      <c r="G2692" s="13"/>
      <c r="H2692" s="10"/>
      <c r="I2692" s="110" t="str">
        <f t="shared" si="35"/>
        <v/>
      </c>
      <c r="J2692" s="113"/>
    </row>
    <row r="2693" spans="1:10" ht="14.1" customHeight="1" x14ac:dyDescent="0.25">
      <c r="A2693" s="9"/>
      <c r="B2693" s="10"/>
      <c r="C2693" s="12"/>
      <c r="D2693" s="12"/>
      <c r="E2693" s="12"/>
      <c r="F2693" s="12"/>
      <c r="G2693" s="13"/>
      <c r="H2693" s="10"/>
      <c r="I2693" s="110" t="str">
        <f t="shared" si="35"/>
        <v/>
      </c>
      <c r="J2693" s="113"/>
    </row>
    <row r="2694" spans="1:10" ht="14.1" customHeight="1" x14ac:dyDescent="0.25">
      <c r="A2694" s="9"/>
      <c r="B2694" s="10"/>
      <c r="C2694" s="12"/>
      <c r="D2694" s="12"/>
      <c r="E2694" s="12"/>
      <c r="F2694" s="12"/>
      <c r="G2694" s="13"/>
      <c r="H2694" s="10"/>
      <c r="I2694" s="110" t="str">
        <f t="shared" si="35"/>
        <v/>
      </c>
      <c r="J2694" s="113"/>
    </row>
    <row r="2695" spans="1:10" ht="14.1" customHeight="1" x14ac:dyDescent="0.25">
      <c r="A2695" s="9"/>
      <c r="B2695" s="10"/>
      <c r="C2695" s="12"/>
      <c r="D2695" s="12"/>
      <c r="E2695" s="12"/>
      <c r="F2695" s="12"/>
      <c r="G2695" s="13"/>
      <c r="H2695" s="10"/>
      <c r="I2695" s="110" t="str">
        <f t="shared" si="35"/>
        <v/>
      </c>
      <c r="J2695" s="113"/>
    </row>
    <row r="2696" spans="1:10" ht="14.1" customHeight="1" x14ac:dyDescent="0.25">
      <c r="A2696" s="9"/>
      <c r="B2696" s="10"/>
      <c r="C2696" s="12"/>
      <c r="D2696" s="12"/>
      <c r="E2696" s="12"/>
      <c r="F2696" s="12"/>
      <c r="G2696" s="13"/>
      <c r="H2696" s="10"/>
      <c r="I2696" s="110" t="str">
        <f t="shared" si="35"/>
        <v/>
      </c>
      <c r="J2696" s="113"/>
    </row>
    <row r="2697" spans="1:10" ht="14.1" customHeight="1" x14ac:dyDescent="0.25">
      <c r="A2697" s="9"/>
      <c r="B2697" s="10"/>
      <c r="C2697" s="12"/>
      <c r="D2697" s="12"/>
      <c r="E2697" s="12"/>
      <c r="F2697" s="12"/>
      <c r="G2697" s="13"/>
      <c r="H2697" s="10"/>
      <c r="I2697" s="110" t="str">
        <f t="shared" si="35"/>
        <v/>
      </c>
      <c r="J2697" s="113"/>
    </row>
    <row r="2698" spans="1:10" ht="14.1" customHeight="1" x14ac:dyDescent="0.25">
      <c r="A2698" s="9"/>
      <c r="B2698" s="10"/>
      <c r="C2698" s="12"/>
      <c r="D2698" s="12"/>
      <c r="E2698" s="12"/>
      <c r="F2698" s="12"/>
      <c r="G2698" s="13"/>
      <c r="H2698" s="10"/>
      <c r="I2698" s="110" t="str">
        <f t="shared" si="35"/>
        <v/>
      </c>
      <c r="J2698" s="113"/>
    </row>
    <row r="2699" spans="1:10" ht="14.1" customHeight="1" x14ac:dyDescent="0.25">
      <c r="A2699" s="9"/>
      <c r="B2699" s="10"/>
      <c r="C2699" s="12"/>
      <c r="D2699" s="12"/>
      <c r="E2699" s="12"/>
      <c r="F2699" s="12"/>
      <c r="G2699" s="13"/>
      <c r="H2699" s="10"/>
      <c r="I2699" s="110" t="str">
        <f t="shared" si="35"/>
        <v/>
      </c>
      <c r="J2699" s="113"/>
    </row>
    <row r="2700" spans="1:10" ht="14.1" customHeight="1" x14ac:dyDescent="0.25">
      <c r="A2700" s="9"/>
      <c r="B2700" s="10"/>
      <c r="C2700" s="12"/>
      <c r="D2700" s="12"/>
      <c r="E2700" s="12"/>
      <c r="F2700" s="12"/>
      <c r="G2700" s="13"/>
      <c r="H2700" s="10"/>
      <c r="I2700" s="110" t="str">
        <f t="shared" si="35"/>
        <v/>
      </c>
      <c r="J2700" s="113"/>
    </row>
    <row r="2701" spans="1:10" ht="14.1" customHeight="1" x14ac:dyDescent="0.25">
      <c r="A2701" s="9"/>
      <c r="B2701" s="10"/>
      <c r="C2701" s="12"/>
      <c r="D2701" s="12"/>
      <c r="E2701" s="12"/>
      <c r="F2701" s="12"/>
      <c r="G2701" s="13"/>
      <c r="H2701" s="10"/>
      <c r="I2701" s="110" t="str">
        <f t="shared" si="35"/>
        <v/>
      </c>
      <c r="J2701" s="113"/>
    </row>
    <row r="2702" spans="1:10" ht="14.1" customHeight="1" x14ac:dyDescent="0.25">
      <c r="A2702" s="9"/>
      <c r="B2702" s="10"/>
      <c r="C2702" s="12"/>
      <c r="D2702" s="12"/>
      <c r="E2702" s="12"/>
      <c r="F2702" s="12"/>
      <c r="G2702" s="13"/>
      <c r="H2702" s="10"/>
      <c r="I2702" s="110" t="str">
        <f t="shared" si="35"/>
        <v/>
      </c>
      <c r="J2702" s="113"/>
    </row>
    <row r="2703" spans="1:10" ht="14.1" customHeight="1" x14ac:dyDescent="0.25">
      <c r="A2703" s="9"/>
      <c r="B2703" s="10"/>
      <c r="C2703" s="12"/>
      <c r="D2703" s="12"/>
      <c r="E2703" s="12"/>
      <c r="F2703" s="12"/>
      <c r="G2703" s="13"/>
      <c r="H2703" s="10"/>
      <c r="I2703" s="110" t="str">
        <f t="shared" si="35"/>
        <v/>
      </c>
      <c r="J2703" s="113"/>
    </row>
    <row r="2704" spans="1:10" ht="14.1" customHeight="1" x14ac:dyDescent="0.25">
      <c r="A2704" s="9"/>
      <c r="B2704" s="10"/>
      <c r="C2704" s="12"/>
      <c r="D2704" s="12"/>
      <c r="E2704" s="12"/>
      <c r="F2704" s="12"/>
      <c r="G2704" s="13"/>
      <c r="H2704" s="10"/>
      <c r="I2704" s="110" t="str">
        <f t="shared" si="35"/>
        <v/>
      </c>
      <c r="J2704" s="113"/>
    </row>
    <row r="2705" spans="1:10" ht="14.1" customHeight="1" x14ac:dyDescent="0.25">
      <c r="A2705" s="9"/>
      <c r="B2705" s="10"/>
      <c r="C2705" s="12"/>
      <c r="D2705" s="12"/>
      <c r="E2705" s="12"/>
      <c r="F2705" s="12"/>
      <c r="G2705" s="13"/>
      <c r="H2705" s="10"/>
      <c r="I2705" s="110" t="str">
        <f t="shared" si="35"/>
        <v/>
      </c>
      <c r="J2705" s="113"/>
    </row>
    <row r="2706" spans="1:10" ht="14.1" customHeight="1" x14ac:dyDescent="0.25">
      <c r="A2706" s="9"/>
      <c r="B2706" s="10"/>
      <c r="C2706" s="12"/>
      <c r="D2706" s="12"/>
      <c r="E2706" s="12"/>
      <c r="F2706" s="12"/>
      <c r="G2706" s="13"/>
      <c r="H2706" s="10"/>
      <c r="I2706" s="110" t="str">
        <f t="shared" si="35"/>
        <v/>
      </c>
      <c r="J2706" s="113"/>
    </row>
    <row r="2707" spans="1:10" ht="14.1" customHeight="1" x14ac:dyDescent="0.25">
      <c r="A2707" s="9"/>
      <c r="B2707" s="10"/>
      <c r="C2707" s="12"/>
      <c r="D2707" s="12"/>
      <c r="E2707" s="12"/>
      <c r="F2707" s="12"/>
      <c r="G2707" s="13"/>
      <c r="H2707" s="10"/>
      <c r="I2707" s="110" t="str">
        <f t="shared" si="35"/>
        <v/>
      </c>
      <c r="J2707" s="113"/>
    </row>
    <row r="2708" spans="1:10" ht="14.1" customHeight="1" x14ac:dyDescent="0.25">
      <c r="A2708" s="9"/>
      <c r="B2708" s="10"/>
      <c r="C2708" s="12"/>
      <c r="D2708" s="12"/>
      <c r="E2708" s="12"/>
      <c r="F2708" s="12"/>
      <c r="G2708" s="13"/>
      <c r="H2708" s="10"/>
      <c r="I2708" s="110" t="str">
        <f t="shared" si="35"/>
        <v/>
      </c>
      <c r="J2708" s="113"/>
    </row>
    <row r="2709" spans="1:10" ht="14.1" customHeight="1" x14ac:dyDescent="0.25">
      <c r="A2709" s="9"/>
      <c r="B2709" s="10"/>
      <c r="C2709" s="12"/>
      <c r="D2709" s="12"/>
      <c r="E2709" s="12"/>
      <c r="F2709" s="12"/>
      <c r="G2709" s="13"/>
      <c r="H2709" s="10"/>
      <c r="I2709" s="110" t="str">
        <f t="shared" si="35"/>
        <v/>
      </c>
      <c r="J2709" s="113"/>
    </row>
    <row r="2710" spans="1:10" ht="14.1" customHeight="1" x14ac:dyDescent="0.25">
      <c r="A2710" s="9"/>
      <c r="B2710" s="10"/>
      <c r="C2710" s="12"/>
      <c r="D2710" s="12"/>
      <c r="E2710" s="12"/>
      <c r="F2710" s="12"/>
      <c r="G2710" s="13"/>
      <c r="H2710" s="10"/>
      <c r="I2710" s="110" t="str">
        <f t="shared" si="35"/>
        <v/>
      </c>
      <c r="J2710" s="113"/>
    </row>
    <row r="2711" spans="1:10" ht="14.1" customHeight="1" x14ac:dyDescent="0.25">
      <c r="A2711" s="9"/>
      <c r="B2711" s="10"/>
      <c r="C2711" s="12"/>
      <c r="D2711" s="12"/>
      <c r="E2711" s="12"/>
      <c r="F2711" s="12"/>
      <c r="G2711" s="13"/>
      <c r="H2711" s="10"/>
      <c r="I2711" s="110" t="str">
        <f t="shared" si="35"/>
        <v/>
      </c>
      <c r="J2711" s="113"/>
    </row>
    <row r="2712" spans="1:10" ht="14.1" customHeight="1" x14ac:dyDescent="0.25">
      <c r="A2712" s="9"/>
      <c r="B2712" s="10"/>
      <c r="C2712" s="12"/>
      <c r="D2712" s="12"/>
      <c r="E2712" s="12"/>
      <c r="F2712" s="12"/>
      <c r="G2712" s="13"/>
      <c r="H2712" s="10"/>
      <c r="I2712" s="110" t="str">
        <f t="shared" si="35"/>
        <v/>
      </c>
      <c r="J2712" s="113"/>
    </row>
    <row r="2713" spans="1:10" ht="14.1" customHeight="1" x14ac:dyDescent="0.25">
      <c r="A2713" s="9"/>
      <c r="B2713" s="10"/>
      <c r="C2713" s="12"/>
      <c r="D2713" s="12"/>
      <c r="E2713" s="12"/>
      <c r="F2713" s="12"/>
      <c r="G2713" s="13"/>
      <c r="H2713" s="10"/>
      <c r="I2713" s="110" t="str">
        <f t="shared" si="35"/>
        <v/>
      </c>
      <c r="J2713" s="113"/>
    </row>
    <row r="2714" spans="1:10" ht="14.1" customHeight="1" x14ac:dyDescent="0.25">
      <c r="A2714" s="9"/>
      <c r="B2714" s="10"/>
      <c r="C2714" s="12"/>
      <c r="D2714" s="12"/>
      <c r="E2714" s="12"/>
      <c r="F2714" s="12"/>
      <c r="G2714" s="13"/>
      <c r="H2714" s="10"/>
      <c r="I2714" s="110" t="str">
        <f t="shared" si="35"/>
        <v/>
      </c>
      <c r="J2714" s="113"/>
    </row>
    <row r="2715" spans="1:10" ht="14.1" customHeight="1" x14ac:dyDescent="0.25">
      <c r="A2715" s="9"/>
      <c r="B2715" s="10"/>
      <c r="C2715" s="12"/>
      <c r="D2715" s="12"/>
      <c r="E2715" s="12"/>
      <c r="F2715" s="12"/>
      <c r="G2715" s="13"/>
      <c r="H2715" s="10"/>
      <c r="I2715" s="110" t="str">
        <f t="shared" si="35"/>
        <v/>
      </c>
      <c r="J2715" s="113"/>
    </row>
    <row r="2716" spans="1:10" ht="14.1" customHeight="1" x14ac:dyDescent="0.25">
      <c r="A2716" s="9"/>
      <c r="B2716" s="10"/>
      <c r="C2716" s="12"/>
      <c r="D2716" s="12"/>
      <c r="E2716" s="12"/>
      <c r="F2716" s="12"/>
      <c r="G2716" s="13"/>
      <c r="H2716" s="10"/>
      <c r="I2716" s="110" t="str">
        <f t="shared" si="35"/>
        <v/>
      </c>
      <c r="J2716" s="113"/>
    </row>
    <row r="2717" spans="1:10" ht="14.1" customHeight="1" x14ac:dyDescent="0.25">
      <c r="A2717" s="9"/>
      <c r="B2717" s="10"/>
      <c r="C2717" s="12"/>
      <c r="D2717" s="12"/>
      <c r="E2717" s="12"/>
      <c r="F2717" s="12"/>
      <c r="G2717" s="13"/>
      <c r="H2717" s="10"/>
      <c r="I2717" s="110" t="str">
        <f t="shared" si="35"/>
        <v/>
      </c>
      <c r="J2717" s="113"/>
    </row>
    <row r="2718" spans="1:10" ht="14.1" customHeight="1" x14ac:dyDescent="0.25">
      <c r="A2718" s="9"/>
      <c r="B2718" s="10"/>
      <c r="C2718" s="12"/>
      <c r="D2718" s="12"/>
      <c r="E2718" s="12"/>
      <c r="F2718" s="12"/>
      <c r="G2718" s="13"/>
      <c r="H2718" s="10"/>
      <c r="I2718" s="110" t="str">
        <f t="shared" si="35"/>
        <v/>
      </c>
      <c r="J2718" s="113"/>
    </row>
    <row r="2719" spans="1:10" ht="14.1" customHeight="1" x14ac:dyDescent="0.25">
      <c r="A2719" s="9"/>
      <c r="B2719" s="10"/>
      <c r="C2719" s="12"/>
      <c r="D2719" s="12"/>
      <c r="E2719" s="12"/>
      <c r="F2719" s="12"/>
      <c r="G2719" s="13"/>
      <c r="H2719" s="10"/>
      <c r="I2719" s="110" t="str">
        <f t="shared" ref="I2719:I2782" si="36">IF(G2719="","",I2718+G2719)</f>
        <v/>
      </c>
      <c r="J2719" s="113"/>
    </row>
    <row r="2720" spans="1:10" ht="14.1" customHeight="1" x14ac:dyDescent="0.25">
      <c r="A2720" s="9"/>
      <c r="B2720" s="10"/>
      <c r="C2720" s="12"/>
      <c r="D2720" s="12"/>
      <c r="E2720" s="12"/>
      <c r="F2720" s="12"/>
      <c r="G2720" s="13"/>
      <c r="H2720" s="10"/>
      <c r="I2720" s="110" t="str">
        <f t="shared" si="36"/>
        <v/>
      </c>
      <c r="J2720" s="113"/>
    </row>
    <row r="2721" spans="1:10" ht="14.1" customHeight="1" x14ac:dyDescent="0.25">
      <c r="A2721" s="9"/>
      <c r="B2721" s="10"/>
      <c r="C2721" s="12"/>
      <c r="D2721" s="12"/>
      <c r="E2721" s="12"/>
      <c r="F2721" s="12"/>
      <c r="G2721" s="13"/>
      <c r="H2721" s="10"/>
      <c r="I2721" s="110" t="str">
        <f t="shared" si="36"/>
        <v/>
      </c>
      <c r="J2721" s="113"/>
    </row>
    <row r="2722" spans="1:10" ht="14.1" customHeight="1" x14ac:dyDescent="0.25">
      <c r="A2722" s="9"/>
      <c r="B2722" s="10"/>
      <c r="C2722" s="12"/>
      <c r="D2722" s="12"/>
      <c r="E2722" s="12"/>
      <c r="F2722" s="12"/>
      <c r="G2722" s="13"/>
      <c r="H2722" s="10"/>
      <c r="I2722" s="110" t="str">
        <f t="shared" si="36"/>
        <v/>
      </c>
      <c r="J2722" s="113"/>
    </row>
    <row r="2723" spans="1:10" ht="14.1" customHeight="1" x14ac:dyDescent="0.25">
      <c r="A2723" s="9"/>
      <c r="B2723" s="10"/>
      <c r="C2723" s="12"/>
      <c r="D2723" s="12"/>
      <c r="E2723" s="12"/>
      <c r="F2723" s="12"/>
      <c r="G2723" s="13"/>
      <c r="H2723" s="10"/>
      <c r="I2723" s="110" t="str">
        <f t="shared" si="36"/>
        <v/>
      </c>
      <c r="J2723" s="113"/>
    </row>
    <row r="2724" spans="1:10" ht="14.1" customHeight="1" x14ac:dyDescent="0.25">
      <c r="A2724" s="9"/>
      <c r="B2724" s="10"/>
      <c r="C2724" s="12"/>
      <c r="D2724" s="12"/>
      <c r="E2724" s="12"/>
      <c r="F2724" s="12"/>
      <c r="G2724" s="13"/>
      <c r="H2724" s="10"/>
      <c r="I2724" s="110" t="str">
        <f t="shared" si="36"/>
        <v/>
      </c>
      <c r="J2724" s="113"/>
    </row>
    <row r="2725" spans="1:10" ht="14.1" customHeight="1" x14ac:dyDescent="0.25">
      <c r="A2725" s="9"/>
      <c r="B2725" s="10"/>
      <c r="C2725" s="12"/>
      <c r="D2725" s="12"/>
      <c r="E2725" s="12"/>
      <c r="F2725" s="12"/>
      <c r="G2725" s="13"/>
      <c r="H2725" s="10"/>
      <c r="I2725" s="110" t="str">
        <f t="shared" si="36"/>
        <v/>
      </c>
      <c r="J2725" s="113"/>
    </row>
    <row r="2726" spans="1:10" ht="14.1" customHeight="1" x14ac:dyDescent="0.25">
      <c r="A2726" s="9"/>
      <c r="B2726" s="10"/>
      <c r="C2726" s="12"/>
      <c r="D2726" s="12"/>
      <c r="E2726" s="12"/>
      <c r="F2726" s="12"/>
      <c r="G2726" s="13"/>
      <c r="H2726" s="10"/>
      <c r="I2726" s="110" t="str">
        <f t="shared" si="36"/>
        <v/>
      </c>
      <c r="J2726" s="113"/>
    </row>
    <row r="2727" spans="1:10" ht="14.1" customHeight="1" x14ac:dyDescent="0.25">
      <c r="A2727" s="9"/>
      <c r="B2727" s="10"/>
      <c r="C2727" s="12"/>
      <c r="D2727" s="12"/>
      <c r="E2727" s="12"/>
      <c r="F2727" s="12"/>
      <c r="G2727" s="13"/>
      <c r="H2727" s="10"/>
      <c r="I2727" s="110" t="str">
        <f t="shared" si="36"/>
        <v/>
      </c>
      <c r="J2727" s="113"/>
    </row>
    <row r="2728" spans="1:10" ht="14.1" customHeight="1" x14ac:dyDescent="0.25">
      <c r="A2728" s="9"/>
      <c r="B2728" s="10"/>
      <c r="C2728" s="12"/>
      <c r="D2728" s="12"/>
      <c r="E2728" s="12"/>
      <c r="F2728" s="12"/>
      <c r="G2728" s="13"/>
      <c r="H2728" s="10"/>
      <c r="I2728" s="110" t="str">
        <f t="shared" si="36"/>
        <v/>
      </c>
      <c r="J2728" s="113"/>
    </row>
    <row r="2729" spans="1:10" ht="14.1" customHeight="1" x14ac:dyDescent="0.25">
      <c r="A2729" s="9"/>
      <c r="B2729" s="10"/>
      <c r="C2729" s="12"/>
      <c r="D2729" s="12"/>
      <c r="E2729" s="12"/>
      <c r="F2729" s="12"/>
      <c r="G2729" s="13"/>
      <c r="H2729" s="10"/>
      <c r="I2729" s="110" t="str">
        <f t="shared" si="36"/>
        <v/>
      </c>
      <c r="J2729" s="113"/>
    </row>
    <row r="2730" spans="1:10" ht="14.1" customHeight="1" x14ac:dyDescent="0.25">
      <c r="A2730" s="9"/>
      <c r="B2730" s="10"/>
      <c r="C2730" s="12"/>
      <c r="D2730" s="12"/>
      <c r="E2730" s="12"/>
      <c r="F2730" s="12"/>
      <c r="G2730" s="13"/>
      <c r="H2730" s="10"/>
      <c r="I2730" s="110" t="str">
        <f t="shared" si="36"/>
        <v/>
      </c>
      <c r="J2730" s="113"/>
    </row>
    <row r="2731" spans="1:10" ht="14.1" customHeight="1" x14ac:dyDescent="0.25">
      <c r="A2731" s="9"/>
      <c r="B2731" s="10"/>
      <c r="C2731" s="12"/>
      <c r="D2731" s="12"/>
      <c r="E2731" s="12"/>
      <c r="F2731" s="12"/>
      <c r="G2731" s="13"/>
      <c r="H2731" s="10"/>
      <c r="I2731" s="110" t="str">
        <f t="shared" si="36"/>
        <v/>
      </c>
      <c r="J2731" s="113"/>
    </row>
    <row r="2732" spans="1:10" ht="14.1" customHeight="1" x14ac:dyDescent="0.25">
      <c r="A2732" s="9"/>
      <c r="B2732" s="10"/>
      <c r="C2732" s="12"/>
      <c r="D2732" s="12"/>
      <c r="E2732" s="12"/>
      <c r="F2732" s="12"/>
      <c r="G2732" s="13"/>
      <c r="H2732" s="10"/>
      <c r="I2732" s="110" t="str">
        <f t="shared" si="36"/>
        <v/>
      </c>
      <c r="J2732" s="113"/>
    </row>
    <row r="2733" spans="1:10" ht="14.1" customHeight="1" x14ac:dyDescent="0.25">
      <c r="A2733" s="9"/>
      <c r="B2733" s="10"/>
      <c r="C2733" s="12"/>
      <c r="D2733" s="12"/>
      <c r="E2733" s="12"/>
      <c r="F2733" s="12"/>
      <c r="G2733" s="13"/>
      <c r="H2733" s="10"/>
      <c r="I2733" s="110" t="str">
        <f t="shared" si="36"/>
        <v/>
      </c>
      <c r="J2733" s="113"/>
    </row>
    <row r="2734" spans="1:10" ht="14.1" customHeight="1" x14ac:dyDescent="0.25">
      <c r="A2734" s="9"/>
      <c r="B2734" s="10"/>
      <c r="C2734" s="12"/>
      <c r="D2734" s="12"/>
      <c r="E2734" s="12"/>
      <c r="F2734" s="12"/>
      <c r="G2734" s="13"/>
      <c r="H2734" s="10"/>
      <c r="I2734" s="110" t="str">
        <f t="shared" si="36"/>
        <v/>
      </c>
      <c r="J2734" s="113"/>
    </row>
    <row r="2735" spans="1:10" ht="14.1" customHeight="1" x14ac:dyDescent="0.25">
      <c r="A2735" s="9"/>
      <c r="B2735" s="10"/>
      <c r="C2735" s="12"/>
      <c r="D2735" s="12"/>
      <c r="E2735" s="12"/>
      <c r="F2735" s="12"/>
      <c r="G2735" s="13"/>
      <c r="H2735" s="10"/>
      <c r="I2735" s="110" t="str">
        <f t="shared" si="36"/>
        <v/>
      </c>
      <c r="J2735" s="113"/>
    </row>
    <row r="2736" spans="1:10" ht="14.1" customHeight="1" x14ac:dyDescent="0.25">
      <c r="A2736" s="9"/>
      <c r="B2736" s="10"/>
      <c r="C2736" s="12"/>
      <c r="D2736" s="12"/>
      <c r="E2736" s="12"/>
      <c r="F2736" s="12"/>
      <c r="G2736" s="13"/>
      <c r="H2736" s="10"/>
      <c r="I2736" s="110" t="str">
        <f t="shared" si="36"/>
        <v/>
      </c>
      <c r="J2736" s="113"/>
    </row>
    <row r="2737" spans="1:10" ht="14.1" customHeight="1" x14ac:dyDescent="0.25">
      <c r="A2737" s="9"/>
      <c r="B2737" s="10"/>
      <c r="C2737" s="12"/>
      <c r="D2737" s="12"/>
      <c r="E2737" s="12"/>
      <c r="F2737" s="12"/>
      <c r="G2737" s="13"/>
      <c r="H2737" s="10"/>
      <c r="I2737" s="110" t="str">
        <f t="shared" si="36"/>
        <v/>
      </c>
      <c r="J2737" s="113"/>
    </row>
    <row r="2738" spans="1:10" ht="14.1" customHeight="1" x14ac:dyDescent="0.25">
      <c r="A2738" s="9"/>
      <c r="B2738" s="10"/>
      <c r="C2738" s="12"/>
      <c r="D2738" s="12"/>
      <c r="E2738" s="12"/>
      <c r="F2738" s="12"/>
      <c r="G2738" s="13"/>
      <c r="H2738" s="10"/>
      <c r="I2738" s="110" t="str">
        <f t="shared" si="36"/>
        <v/>
      </c>
      <c r="J2738" s="113"/>
    </row>
    <row r="2739" spans="1:10" ht="14.1" customHeight="1" x14ac:dyDescent="0.25">
      <c r="A2739" s="9"/>
      <c r="B2739" s="10"/>
      <c r="C2739" s="12"/>
      <c r="D2739" s="12"/>
      <c r="E2739" s="12"/>
      <c r="F2739" s="12"/>
      <c r="G2739" s="13"/>
      <c r="H2739" s="10"/>
      <c r="I2739" s="110" t="str">
        <f t="shared" si="36"/>
        <v/>
      </c>
      <c r="J2739" s="113"/>
    </row>
    <row r="2740" spans="1:10" ht="14.1" customHeight="1" x14ac:dyDescent="0.25">
      <c r="A2740" s="9"/>
      <c r="B2740" s="10"/>
      <c r="C2740" s="12"/>
      <c r="D2740" s="12"/>
      <c r="E2740" s="12"/>
      <c r="F2740" s="12"/>
      <c r="G2740" s="13"/>
      <c r="H2740" s="10"/>
      <c r="I2740" s="110" t="str">
        <f t="shared" si="36"/>
        <v/>
      </c>
      <c r="J2740" s="113"/>
    </row>
    <row r="2741" spans="1:10" ht="14.1" customHeight="1" x14ac:dyDescent="0.25">
      <c r="A2741" s="9"/>
      <c r="B2741" s="10"/>
      <c r="C2741" s="12"/>
      <c r="D2741" s="12"/>
      <c r="E2741" s="12"/>
      <c r="F2741" s="12"/>
      <c r="G2741" s="13"/>
      <c r="H2741" s="10"/>
      <c r="I2741" s="110" t="str">
        <f t="shared" si="36"/>
        <v/>
      </c>
      <c r="J2741" s="113"/>
    </row>
    <row r="2742" spans="1:10" ht="14.1" customHeight="1" x14ac:dyDescent="0.25">
      <c r="A2742" s="9"/>
      <c r="B2742" s="10"/>
      <c r="C2742" s="12"/>
      <c r="D2742" s="12"/>
      <c r="E2742" s="12"/>
      <c r="F2742" s="12"/>
      <c r="G2742" s="13"/>
      <c r="H2742" s="10"/>
      <c r="I2742" s="110" t="str">
        <f t="shared" si="36"/>
        <v/>
      </c>
      <c r="J2742" s="113"/>
    </row>
    <row r="2743" spans="1:10" ht="14.1" customHeight="1" x14ac:dyDescent="0.25">
      <c r="A2743" s="9"/>
      <c r="B2743" s="10"/>
      <c r="C2743" s="12"/>
      <c r="D2743" s="12"/>
      <c r="E2743" s="12"/>
      <c r="F2743" s="12"/>
      <c r="G2743" s="13"/>
      <c r="H2743" s="10"/>
      <c r="I2743" s="110" t="str">
        <f t="shared" si="36"/>
        <v/>
      </c>
      <c r="J2743" s="113"/>
    </row>
    <row r="2744" spans="1:10" ht="14.1" customHeight="1" x14ac:dyDescent="0.25">
      <c r="A2744" s="9"/>
      <c r="B2744" s="10"/>
      <c r="C2744" s="12"/>
      <c r="D2744" s="12"/>
      <c r="E2744" s="12"/>
      <c r="F2744" s="12"/>
      <c r="G2744" s="13"/>
      <c r="H2744" s="10"/>
      <c r="I2744" s="110" t="str">
        <f t="shared" si="36"/>
        <v/>
      </c>
      <c r="J2744" s="113"/>
    </row>
    <row r="2745" spans="1:10" ht="14.1" customHeight="1" x14ac:dyDescent="0.25">
      <c r="A2745" s="9"/>
      <c r="B2745" s="10"/>
      <c r="C2745" s="12"/>
      <c r="D2745" s="12"/>
      <c r="E2745" s="12"/>
      <c r="F2745" s="12"/>
      <c r="G2745" s="13"/>
      <c r="H2745" s="10"/>
      <c r="I2745" s="110" t="str">
        <f t="shared" si="36"/>
        <v/>
      </c>
      <c r="J2745" s="113"/>
    </row>
    <row r="2746" spans="1:10" ht="14.1" customHeight="1" x14ac:dyDescent="0.25">
      <c r="A2746" s="9"/>
      <c r="B2746" s="10"/>
      <c r="C2746" s="12"/>
      <c r="D2746" s="12"/>
      <c r="E2746" s="12"/>
      <c r="F2746" s="12"/>
      <c r="G2746" s="13"/>
      <c r="H2746" s="10"/>
      <c r="I2746" s="110" t="str">
        <f t="shared" si="36"/>
        <v/>
      </c>
      <c r="J2746" s="113"/>
    </row>
    <row r="2747" spans="1:10" ht="14.1" customHeight="1" x14ac:dyDescent="0.25">
      <c r="A2747" s="9"/>
      <c r="B2747" s="10"/>
      <c r="C2747" s="12"/>
      <c r="D2747" s="12"/>
      <c r="E2747" s="12"/>
      <c r="F2747" s="12"/>
      <c r="G2747" s="13"/>
      <c r="H2747" s="10"/>
      <c r="I2747" s="110" t="str">
        <f t="shared" si="36"/>
        <v/>
      </c>
      <c r="J2747" s="113"/>
    </row>
    <row r="2748" spans="1:10" ht="14.1" customHeight="1" x14ac:dyDescent="0.25">
      <c r="A2748" s="9"/>
      <c r="B2748" s="10"/>
      <c r="C2748" s="12"/>
      <c r="D2748" s="12"/>
      <c r="E2748" s="12"/>
      <c r="F2748" s="12"/>
      <c r="G2748" s="13"/>
      <c r="H2748" s="10"/>
      <c r="I2748" s="110" t="str">
        <f t="shared" si="36"/>
        <v/>
      </c>
      <c r="J2748" s="113"/>
    </row>
    <row r="2749" spans="1:10" ht="14.1" customHeight="1" x14ac:dyDescent="0.25">
      <c r="A2749" s="9"/>
      <c r="B2749" s="10"/>
      <c r="C2749" s="12"/>
      <c r="D2749" s="12"/>
      <c r="E2749" s="12"/>
      <c r="F2749" s="12"/>
      <c r="G2749" s="13"/>
      <c r="H2749" s="10"/>
      <c r="I2749" s="110" t="str">
        <f t="shared" si="36"/>
        <v/>
      </c>
      <c r="J2749" s="113"/>
    </row>
    <row r="2750" spans="1:10" ht="14.1" customHeight="1" x14ac:dyDescent="0.25">
      <c r="A2750" s="9"/>
      <c r="B2750" s="10"/>
      <c r="C2750" s="12"/>
      <c r="D2750" s="12"/>
      <c r="E2750" s="12"/>
      <c r="F2750" s="12"/>
      <c r="G2750" s="13"/>
      <c r="H2750" s="10"/>
      <c r="I2750" s="110" t="str">
        <f t="shared" si="36"/>
        <v/>
      </c>
      <c r="J2750" s="113"/>
    </row>
    <row r="2751" spans="1:10" ht="14.1" customHeight="1" x14ac:dyDescent="0.25">
      <c r="A2751" s="9"/>
      <c r="B2751" s="10"/>
      <c r="C2751" s="12"/>
      <c r="D2751" s="12"/>
      <c r="E2751" s="12"/>
      <c r="F2751" s="12"/>
      <c r="G2751" s="13"/>
      <c r="H2751" s="10"/>
      <c r="I2751" s="110" t="str">
        <f t="shared" si="36"/>
        <v/>
      </c>
      <c r="J2751" s="113"/>
    </row>
    <row r="2752" spans="1:10" ht="14.1" customHeight="1" x14ac:dyDescent="0.25">
      <c r="A2752" s="9"/>
      <c r="B2752" s="10"/>
      <c r="C2752" s="12"/>
      <c r="D2752" s="12"/>
      <c r="E2752" s="12"/>
      <c r="F2752" s="12"/>
      <c r="G2752" s="13"/>
      <c r="H2752" s="10"/>
      <c r="I2752" s="110" t="str">
        <f t="shared" si="36"/>
        <v/>
      </c>
      <c r="J2752" s="113"/>
    </row>
    <row r="2753" spans="1:10" ht="14.1" customHeight="1" x14ac:dyDescent="0.25">
      <c r="A2753" s="9"/>
      <c r="B2753" s="10"/>
      <c r="C2753" s="12"/>
      <c r="D2753" s="12"/>
      <c r="E2753" s="12"/>
      <c r="F2753" s="12"/>
      <c r="G2753" s="13"/>
      <c r="H2753" s="10"/>
      <c r="I2753" s="110" t="str">
        <f t="shared" si="36"/>
        <v/>
      </c>
      <c r="J2753" s="113"/>
    </row>
    <row r="2754" spans="1:10" ht="14.1" customHeight="1" x14ac:dyDescent="0.25">
      <c r="A2754" s="9"/>
      <c r="B2754" s="10"/>
      <c r="C2754" s="12"/>
      <c r="D2754" s="12"/>
      <c r="E2754" s="12"/>
      <c r="F2754" s="12"/>
      <c r="G2754" s="13"/>
      <c r="H2754" s="10"/>
      <c r="I2754" s="110" t="str">
        <f t="shared" si="36"/>
        <v/>
      </c>
      <c r="J2754" s="113"/>
    </row>
    <row r="2755" spans="1:10" ht="14.1" customHeight="1" x14ac:dyDescent="0.25">
      <c r="A2755" s="9"/>
      <c r="B2755" s="10"/>
      <c r="C2755" s="12"/>
      <c r="D2755" s="12"/>
      <c r="E2755" s="12"/>
      <c r="F2755" s="12"/>
      <c r="G2755" s="13"/>
      <c r="H2755" s="10"/>
      <c r="I2755" s="110" t="str">
        <f t="shared" si="36"/>
        <v/>
      </c>
      <c r="J2755" s="113"/>
    </row>
    <row r="2756" spans="1:10" ht="14.1" customHeight="1" x14ac:dyDescent="0.25">
      <c r="A2756" s="9"/>
      <c r="B2756" s="10"/>
      <c r="C2756" s="12"/>
      <c r="D2756" s="12"/>
      <c r="E2756" s="12"/>
      <c r="F2756" s="12"/>
      <c r="G2756" s="13"/>
      <c r="H2756" s="10"/>
      <c r="I2756" s="110" t="str">
        <f t="shared" si="36"/>
        <v/>
      </c>
      <c r="J2756" s="113"/>
    </row>
    <row r="2757" spans="1:10" ht="14.1" customHeight="1" x14ac:dyDescent="0.25">
      <c r="A2757" s="9"/>
      <c r="B2757" s="10"/>
      <c r="C2757" s="12"/>
      <c r="D2757" s="12"/>
      <c r="E2757" s="12"/>
      <c r="F2757" s="12"/>
      <c r="G2757" s="13"/>
      <c r="H2757" s="10"/>
      <c r="I2757" s="110" t="str">
        <f t="shared" si="36"/>
        <v/>
      </c>
      <c r="J2757" s="113"/>
    </row>
    <row r="2758" spans="1:10" ht="14.1" customHeight="1" x14ac:dyDescent="0.25">
      <c r="A2758" s="9"/>
      <c r="B2758" s="10"/>
      <c r="C2758" s="12"/>
      <c r="D2758" s="12"/>
      <c r="E2758" s="12"/>
      <c r="F2758" s="12"/>
      <c r="G2758" s="13"/>
      <c r="H2758" s="10"/>
      <c r="I2758" s="110" t="str">
        <f t="shared" si="36"/>
        <v/>
      </c>
      <c r="J2758" s="113"/>
    </row>
    <row r="2759" spans="1:10" ht="14.1" customHeight="1" x14ac:dyDescent="0.25">
      <c r="A2759" s="9"/>
      <c r="B2759" s="10"/>
      <c r="C2759" s="12"/>
      <c r="D2759" s="12"/>
      <c r="E2759" s="12"/>
      <c r="F2759" s="12"/>
      <c r="G2759" s="13"/>
      <c r="H2759" s="10"/>
      <c r="I2759" s="110" t="str">
        <f t="shared" si="36"/>
        <v/>
      </c>
      <c r="J2759" s="113"/>
    </row>
    <row r="2760" spans="1:10" ht="14.1" customHeight="1" x14ac:dyDescent="0.25">
      <c r="A2760" s="9"/>
      <c r="B2760" s="10"/>
      <c r="C2760" s="12"/>
      <c r="D2760" s="12"/>
      <c r="E2760" s="12"/>
      <c r="F2760" s="12"/>
      <c r="G2760" s="13"/>
      <c r="H2760" s="10"/>
      <c r="I2760" s="110" t="str">
        <f t="shared" si="36"/>
        <v/>
      </c>
      <c r="J2760" s="113"/>
    </row>
    <row r="2761" spans="1:10" ht="14.1" customHeight="1" x14ac:dyDescent="0.25">
      <c r="A2761" s="9"/>
      <c r="B2761" s="10"/>
      <c r="C2761" s="12"/>
      <c r="D2761" s="12"/>
      <c r="E2761" s="12"/>
      <c r="F2761" s="12"/>
      <c r="G2761" s="13"/>
      <c r="H2761" s="10"/>
      <c r="I2761" s="110" t="str">
        <f t="shared" si="36"/>
        <v/>
      </c>
      <c r="J2761" s="113"/>
    </row>
    <row r="2762" spans="1:10" ht="14.1" customHeight="1" x14ac:dyDescent="0.25">
      <c r="A2762" s="9"/>
      <c r="B2762" s="10"/>
      <c r="C2762" s="12"/>
      <c r="D2762" s="12"/>
      <c r="E2762" s="12"/>
      <c r="F2762" s="12"/>
      <c r="G2762" s="13"/>
      <c r="H2762" s="10"/>
      <c r="I2762" s="110" t="str">
        <f t="shared" si="36"/>
        <v/>
      </c>
      <c r="J2762" s="113"/>
    </row>
    <row r="2763" spans="1:10" ht="14.1" customHeight="1" x14ac:dyDescent="0.25">
      <c r="A2763" s="9"/>
      <c r="B2763" s="10"/>
      <c r="C2763" s="12"/>
      <c r="D2763" s="12"/>
      <c r="E2763" s="12"/>
      <c r="F2763" s="12"/>
      <c r="G2763" s="13"/>
      <c r="H2763" s="10"/>
      <c r="I2763" s="110" t="str">
        <f t="shared" si="36"/>
        <v/>
      </c>
      <c r="J2763" s="113"/>
    </row>
    <row r="2764" spans="1:10" ht="14.1" customHeight="1" x14ac:dyDescent="0.25">
      <c r="A2764" s="9"/>
      <c r="B2764" s="10"/>
      <c r="C2764" s="12"/>
      <c r="D2764" s="12"/>
      <c r="E2764" s="12"/>
      <c r="F2764" s="12"/>
      <c r="G2764" s="13"/>
      <c r="H2764" s="10"/>
      <c r="I2764" s="110" t="str">
        <f t="shared" si="36"/>
        <v/>
      </c>
      <c r="J2764" s="113"/>
    </row>
    <row r="2765" spans="1:10" ht="14.1" customHeight="1" x14ac:dyDescent="0.25">
      <c r="A2765" s="9"/>
      <c r="B2765" s="10"/>
      <c r="C2765" s="12"/>
      <c r="D2765" s="12"/>
      <c r="E2765" s="12"/>
      <c r="F2765" s="12"/>
      <c r="G2765" s="13"/>
      <c r="H2765" s="10"/>
      <c r="I2765" s="110" t="str">
        <f t="shared" si="36"/>
        <v/>
      </c>
      <c r="J2765" s="113"/>
    </row>
    <row r="2766" spans="1:10" ht="14.1" customHeight="1" x14ac:dyDescent="0.25">
      <c r="A2766" s="9"/>
      <c r="B2766" s="10"/>
      <c r="C2766" s="12"/>
      <c r="D2766" s="12"/>
      <c r="E2766" s="12"/>
      <c r="F2766" s="12"/>
      <c r="G2766" s="13"/>
      <c r="H2766" s="10"/>
      <c r="I2766" s="110" t="str">
        <f t="shared" si="36"/>
        <v/>
      </c>
      <c r="J2766" s="113"/>
    </row>
    <row r="2767" spans="1:10" ht="14.1" customHeight="1" x14ac:dyDescent="0.25">
      <c r="A2767" s="9"/>
      <c r="B2767" s="10"/>
      <c r="C2767" s="12"/>
      <c r="D2767" s="12"/>
      <c r="E2767" s="12"/>
      <c r="F2767" s="12"/>
      <c r="G2767" s="13"/>
      <c r="H2767" s="10"/>
      <c r="I2767" s="110" t="str">
        <f t="shared" si="36"/>
        <v/>
      </c>
      <c r="J2767" s="113"/>
    </row>
    <row r="2768" spans="1:10" ht="14.1" customHeight="1" x14ac:dyDescent="0.25">
      <c r="A2768" s="9"/>
      <c r="B2768" s="10"/>
      <c r="C2768" s="12"/>
      <c r="D2768" s="12"/>
      <c r="E2768" s="12"/>
      <c r="F2768" s="12"/>
      <c r="G2768" s="13"/>
      <c r="H2768" s="10"/>
      <c r="I2768" s="110" t="str">
        <f t="shared" si="36"/>
        <v/>
      </c>
      <c r="J2768" s="113"/>
    </row>
    <row r="2769" spans="1:10" ht="14.1" customHeight="1" x14ac:dyDescent="0.25">
      <c r="A2769" s="9"/>
      <c r="B2769" s="10"/>
      <c r="C2769" s="12"/>
      <c r="D2769" s="12"/>
      <c r="E2769" s="12"/>
      <c r="F2769" s="12"/>
      <c r="G2769" s="13"/>
      <c r="H2769" s="10"/>
      <c r="I2769" s="110" t="str">
        <f t="shared" si="36"/>
        <v/>
      </c>
      <c r="J2769" s="113"/>
    </row>
    <row r="2770" spans="1:10" ht="14.1" customHeight="1" x14ac:dyDescent="0.25">
      <c r="A2770" s="9"/>
      <c r="B2770" s="10"/>
      <c r="C2770" s="12"/>
      <c r="D2770" s="12"/>
      <c r="E2770" s="12"/>
      <c r="F2770" s="12"/>
      <c r="G2770" s="13"/>
      <c r="H2770" s="10"/>
      <c r="I2770" s="110" t="str">
        <f t="shared" si="36"/>
        <v/>
      </c>
      <c r="J2770" s="113"/>
    </row>
    <row r="2771" spans="1:10" ht="14.1" customHeight="1" x14ac:dyDescent="0.25">
      <c r="A2771" s="9"/>
      <c r="B2771" s="10"/>
      <c r="C2771" s="12"/>
      <c r="D2771" s="12"/>
      <c r="E2771" s="12"/>
      <c r="F2771" s="12"/>
      <c r="G2771" s="13"/>
      <c r="H2771" s="10"/>
      <c r="I2771" s="110" t="str">
        <f t="shared" si="36"/>
        <v/>
      </c>
      <c r="J2771" s="113"/>
    </row>
    <row r="2772" spans="1:10" ht="14.1" customHeight="1" x14ac:dyDescent="0.25">
      <c r="A2772" s="9"/>
      <c r="B2772" s="10"/>
      <c r="C2772" s="12"/>
      <c r="D2772" s="12"/>
      <c r="E2772" s="12"/>
      <c r="F2772" s="12"/>
      <c r="G2772" s="13"/>
      <c r="H2772" s="10"/>
      <c r="I2772" s="110" t="str">
        <f t="shared" si="36"/>
        <v/>
      </c>
      <c r="J2772" s="113"/>
    </row>
    <row r="2773" spans="1:10" ht="14.1" customHeight="1" x14ac:dyDescent="0.25">
      <c r="A2773" s="9"/>
      <c r="B2773" s="10"/>
      <c r="C2773" s="12"/>
      <c r="D2773" s="12"/>
      <c r="E2773" s="12"/>
      <c r="F2773" s="12"/>
      <c r="G2773" s="13"/>
      <c r="H2773" s="10"/>
      <c r="I2773" s="110" t="str">
        <f t="shared" si="36"/>
        <v/>
      </c>
      <c r="J2773" s="113"/>
    </row>
    <row r="2774" spans="1:10" ht="14.1" customHeight="1" x14ac:dyDescent="0.25">
      <c r="A2774" s="9"/>
      <c r="B2774" s="10"/>
      <c r="C2774" s="12"/>
      <c r="D2774" s="12"/>
      <c r="E2774" s="12"/>
      <c r="F2774" s="12"/>
      <c r="G2774" s="13"/>
      <c r="H2774" s="10"/>
      <c r="I2774" s="110" t="str">
        <f t="shared" si="36"/>
        <v/>
      </c>
      <c r="J2774" s="113"/>
    </row>
    <row r="2775" spans="1:10" ht="14.1" customHeight="1" x14ac:dyDescent="0.25">
      <c r="A2775" s="9"/>
      <c r="B2775" s="10"/>
      <c r="C2775" s="12"/>
      <c r="D2775" s="12"/>
      <c r="E2775" s="12"/>
      <c r="F2775" s="12"/>
      <c r="G2775" s="13"/>
      <c r="H2775" s="10"/>
      <c r="I2775" s="110" t="str">
        <f t="shared" si="36"/>
        <v/>
      </c>
      <c r="J2775" s="113"/>
    </row>
    <row r="2776" spans="1:10" ht="14.1" customHeight="1" x14ac:dyDescent="0.25">
      <c r="A2776" s="9"/>
      <c r="B2776" s="10"/>
      <c r="C2776" s="12"/>
      <c r="D2776" s="12"/>
      <c r="E2776" s="12"/>
      <c r="F2776" s="12"/>
      <c r="G2776" s="13"/>
      <c r="H2776" s="10"/>
      <c r="I2776" s="110" t="str">
        <f t="shared" si="36"/>
        <v/>
      </c>
      <c r="J2776" s="113"/>
    </row>
    <row r="2777" spans="1:10" ht="14.1" customHeight="1" x14ac:dyDescent="0.25">
      <c r="A2777" s="9"/>
      <c r="B2777" s="10"/>
      <c r="C2777" s="12"/>
      <c r="D2777" s="12"/>
      <c r="E2777" s="12"/>
      <c r="F2777" s="12"/>
      <c r="G2777" s="13"/>
      <c r="H2777" s="10"/>
      <c r="I2777" s="110" t="str">
        <f t="shared" si="36"/>
        <v/>
      </c>
      <c r="J2777" s="113"/>
    </row>
    <row r="2778" spans="1:10" ht="14.1" customHeight="1" x14ac:dyDescent="0.25">
      <c r="A2778" s="9"/>
      <c r="B2778" s="10"/>
      <c r="C2778" s="12"/>
      <c r="D2778" s="12"/>
      <c r="E2778" s="12"/>
      <c r="F2778" s="12"/>
      <c r="G2778" s="13"/>
      <c r="H2778" s="10"/>
      <c r="I2778" s="110" t="str">
        <f t="shared" si="36"/>
        <v/>
      </c>
      <c r="J2778" s="113"/>
    </row>
    <row r="2779" spans="1:10" ht="14.1" customHeight="1" x14ac:dyDescent="0.25">
      <c r="A2779" s="9"/>
      <c r="B2779" s="10"/>
      <c r="C2779" s="12"/>
      <c r="D2779" s="12"/>
      <c r="E2779" s="12"/>
      <c r="F2779" s="12"/>
      <c r="G2779" s="13"/>
      <c r="H2779" s="10"/>
      <c r="I2779" s="110" t="str">
        <f t="shared" si="36"/>
        <v/>
      </c>
      <c r="J2779" s="113"/>
    </row>
    <row r="2780" spans="1:10" ht="14.1" customHeight="1" x14ac:dyDescent="0.25">
      <c r="A2780" s="9"/>
      <c r="B2780" s="10"/>
      <c r="C2780" s="12"/>
      <c r="D2780" s="12"/>
      <c r="E2780" s="12"/>
      <c r="F2780" s="12"/>
      <c r="G2780" s="13"/>
      <c r="H2780" s="10"/>
      <c r="I2780" s="110" t="str">
        <f t="shared" si="36"/>
        <v/>
      </c>
      <c r="J2780" s="113"/>
    </row>
    <row r="2781" spans="1:10" ht="14.1" customHeight="1" x14ac:dyDescent="0.25">
      <c r="A2781" s="9"/>
      <c r="B2781" s="10"/>
      <c r="C2781" s="12"/>
      <c r="D2781" s="12"/>
      <c r="E2781" s="12"/>
      <c r="F2781" s="12"/>
      <c r="G2781" s="13"/>
      <c r="H2781" s="10"/>
      <c r="I2781" s="110" t="str">
        <f t="shared" si="36"/>
        <v/>
      </c>
      <c r="J2781" s="113"/>
    </row>
    <row r="2782" spans="1:10" ht="14.1" customHeight="1" x14ac:dyDescent="0.25">
      <c r="A2782" s="9"/>
      <c r="B2782" s="10"/>
      <c r="C2782" s="12"/>
      <c r="D2782" s="12"/>
      <c r="E2782" s="12"/>
      <c r="F2782" s="12"/>
      <c r="G2782" s="13"/>
      <c r="H2782" s="10"/>
      <c r="I2782" s="110" t="str">
        <f t="shared" si="36"/>
        <v/>
      </c>
      <c r="J2782" s="113"/>
    </row>
    <row r="2783" spans="1:10" ht="14.1" customHeight="1" x14ac:dyDescent="0.25">
      <c r="A2783" s="9"/>
      <c r="B2783" s="10"/>
      <c r="C2783" s="12"/>
      <c r="D2783" s="12"/>
      <c r="E2783" s="12"/>
      <c r="F2783" s="12"/>
      <c r="G2783" s="13"/>
      <c r="H2783" s="10"/>
      <c r="I2783" s="110" t="str">
        <f t="shared" ref="I2783:I2846" si="37">IF(G2783="","",I2782+G2783)</f>
        <v/>
      </c>
      <c r="J2783" s="113"/>
    </row>
    <row r="2784" spans="1:10" ht="14.1" customHeight="1" x14ac:dyDescent="0.25">
      <c r="A2784" s="9"/>
      <c r="B2784" s="10"/>
      <c r="C2784" s="12"/>
      <c r="D2784" s="12"/>
      <c r="E2784" s="12"/>
      <c r="F2784" s="12"/>
      <c r="G2784" s="13"/>
      <c r="H2784" s="10"/>
      <c r="I2784" s="110" t="str">
        <f t="shared" si="37"/>
        <v/>
      </c>
      <c r="J2784" s="113"/>
    </row>
    <row r="2785" spans="1:10" ht="14.1" customHeight="1" x14ac:dyDescent="0.25">
      <c r="A2785" s="9"/>
      <c r="B2785" s="10"/>
      <c r="C2785" s="12"/>
      <c r="D2785" s="12"/>
      <c r="E2785" s="12"/>
      <c r="F2785" s="12"/>
      <c r="G2785" s="13"/>
      <c r="H2785" s="10"/>
      <c r="I2785" s="110" t="str">
        <f t="shared" si="37"/>
        <v/>
      </c>
      <c r="J2785" s="113"/>
    </row>
    <row r="2786" spans="1:10" ht="14.1" customHeight="1" x14ac:dyDescent="0.25">
      <c r="A2786" s="9"/>
      <c r="B2786" s="10"/>
      <c r="C2786" s="12"/>
      <c r="D2786" s="12"/>
      <c r="E2786" s="12"/>
      <c r="F2786" s="12"/>
      <c r="G2786" s="13"/>
      <c r="H2786" s="10"/>
      <c r="I2786" s="110" t="str">
        <f t="shared" si="37"/>
        <v/>
      </c>
      <c r="J2786" s="113"/>
    </row>
    <row r="2787" spans="1:10" ht="14.1" customHeight="1" x14ac:dyDescent="0.25">
      <c r="A2787" s="9"/>
      <c r="B2787" s="10"/>
      <c r="C2787" s="12"/>
      <c r="D2787" s="12"/>
      <c r="E2787" s="12"/>
      <c r="F2787" s="12"/>
      <c r="G2787" s="13"/>
      <c r="H2787" s="10"/>
      <c r="I2787" s="110" t="str">
        <f t="shared" si="37"/>
        <v/>
      </c>
      <c r="J2787" s="113"/>
    </row>
    <row r="2788" spans="1:10" ht="14.1" customHeight="1" x14ac:dyDescent="0.25">
      <c r="A2788" s="9"/>
      <c r="B2788" s="10"/>
      <c r="C2788" s="12"/>
      <c r="D2788" s="12"/>
      <c r="E2788" s="12"/>
      <c r="F2788" s="12"/>
      <c r="G2788" s="13"/>
      <c r="H2788" s="10"/>
      <c r="I2788" s="110" t="str">
        <f t="shared" si="37"/>
        <v/>
      </c>
      <c r="J2788" s="113"/>
    </row>
    <row r="2789" spans="1:10" ht="14.1" customHeight="1" x14ac:dyDescent="0.25">
      <c r="A2789" s="9"/>
      <c r="B2789" s="10"/>
      <c r="C2789" s="12"/>
      <c r="D2789" s="12"/>
      <c r="E2789" s="12"/>
      <c r="F2789" s="12"/>
      <c r="G2789" s="13"/>
      <c r="H2789" s="10"/>
      <c r="I2789" s="110" t="str">
        <f t="shared" si="37"/>
        <v/>
      </c>
      <c r="J2789" s="113"/>
    </row>
    <row r="2790" spans="1:10" ht="14.1" customHeight="1" x14ac:dyDescent="0.25">
      <c r="A2790" s="9"/>
      <c r="B2790" s="10"/>
      <c r="C2790" s="12"/>
      <c r="D2790" s="12"/>
      <c r="E2790" s="12"/>
      <c r="F2790" s="12"/>
      <c r="G2790" s="13"/>
      <c r="H2790" s="10"/>
      <c r="I2790" s="110" t="str">
        <f t="shared" si="37"/>
        <v/>
      </c>
      <c r="J2790" s="113"/>
    </row>
    <row r="2791" spans="1:10" ht="14.1" customHeight="1" x14ac:dyDescent="0.25">
      <c r="A2791" s="9"/>
      <c r="B2791" s="10"/>
      <c r="C2791" s="12"/>
      <c r="D2791" s="12"/>
      <c r="E2791" s="12"/>
      <c r="F2791" s="12"/>
      <c r="G2791" s="13"/>
      <c r="H2791" s="10"/>
      <c r="I2791" s="110" t="str">
        <f t="shared" si="37"/>
        <v/>
      </c>
      <c r="J2791" s="113"/>
    </row>
    <row r="2792" spans="1:10" ht="14.1" customHeight="1" x14ac:dyDescent="0.25">
      <c r="A2792" s="9"/>
      <c r="B2792" s="10"/>
      <c r="C2792" s="12"/>
      <c r="D2792" s="12"/>
      <c r="E2792" s="12"/>
      <c r="F2792" s="12"/>
      <c r="G2792" s="13"/>
      <c r="H2792" s="10"/>
      <c r="I2792" s="110" t="str">
        <f t="shared" si="37"/>
        <v/>
      </c>
      <c r="J2792" s="113"/>
    </row>
    <row r="2793" spans="1:10" ht="14.1" customHeight="1" x14ac:dyDescent="0.25">
      <c r="A2793" s="9"/>
      <c r="B2793" s="10"/>
      <c r="C2793" s="12"/>
      <c r="D2793" s="12"/>
      <c r="E2793" s="12"/>
      <c r="F2793" s="12"/>
      <c r="G2793" s="13"/>
      <c r="H2793" s="10"/>
      <c r="I2793" s="110" t="str">
        <f t="shared" si="37"/>
        <v/>
      </c>
      <c r="J2793" s="113"/>
    </row>
    <row r="2794" spans="1:10" ht="14.1" customHeight="1" x14ac:dyDescent="0.25">
      <c r="A2794" s="9"/>
      <c r="B2794" s="10"/>
      <c r="C2794" s="12"/>
      <c r="D2794" s="12"/>
      <c r="E2794" s="12"/>
      <c r="F2794" s="12"/>
      <c r="G2794" s="13"/>
      <c r="H2794" s="10"/>
      <c r="I2794" s="110" t="str">
        <f t="shared" si="37"/>
        <v/>
      </c>
      <c r="J2794" s="113"/>
    </row>
    <row r="2795" spans="1:10" ht="14.1" customHeight="1" x14ac:dyDescent="0.25">
      <c r="A2795" s="9"/>
      <c r="B2795" s="10"/>
      <c r="C2795" s="12"/>
      <c r="D2795" s="12"/>
      <c r="E2795" s="12"/>
      <c r="F2795" s="12"/>
      <c r="G2795" s="13"/>
      <c r="H2795" s="10"/>
      <c r="I2795" s="110" t="str">
        <f t="shared" si="37"/>
        <v/>
      </c>
      <c r="J2795" s="113"/>
    </row>
    <row r="2796" spans="1:10" ht="14.1" customHeight="1" x14ac:dyDescent="0.25">
      <c r="A2796" s="9"/>
      <c r="B2796" s="10"/>
      <c r="C2796" s="12"/>
      <c r="D2796" s="12"/>
      <c r="E2796" s="12"/>
      <c r="F2796" s="12"/>
      <c r="G2796" s="13"/>
      <c r="H2796" s="10"/>
      <c r="I2796" s="110" t="str">
        <f t="shared" si="37"/>
        <v/>
      </c>
      <c r="J2796" s="113"/>
    </row>
    <row r="2797" spans="1:10" ht="14.1" customHeight="1" x14ac:dyDescent="0.25">
      <c r="A2797" s="9"/>
      <c r="B2797" s="10"/>
      <c r="C2797" s="12"/>
      <c r="D2797" s="12"/>
      <c r="E2797" s="12"/>
      <c r="F2797" s="12"/>
      <c r="G2797" s="13"/>
      <c r="H2797" s="10"/>
      <c r="I2797" s="110" t="str">
        <f t="shared" si="37"/>
        <v/>
      </c>
      <c r="J2797" s="113"/>
    </row>
    <row r="2798" spans="1:10" ht="14.1" customHeight="1" x14ac:dyDescent="0.25">
      <c r="A2798" s="9"/>
      <c r="B2798" s="10"/>
      <c r="C2798" s="12"/>
      <c r="D2798" s="12"/>
      <c r="E2798" s="12"/>
      <c r="F2798" s="12"/>
      <c r="G2798" s="13"/>
      <c r="H2798" s="10"/>
      <c r="I2798" s="110" t="str">
        <f t="shared" si="37"/>
        <v/>
      </c>
      <c r="J2798" s="113"/>
    </row>
    <row r="2799" spans="1:10" ht="14.1" customHeight="1" x14ac:dyDescent="0.25">
      <c r="A2799" s="9"/>
      <c r="B2799" s="10"/>
      <c r="C2799" s="12"/>
      <c r="D2799" s="12"/>
      <c r="E2799" s="12"/>
      <c r="F2799" s="12"/>
      <c r="G2799" s="13"/>
      <c r="H2799" s="10"/>
      <c r="I2799" s="110" t="str">
        <f t="shared" si="37"/>
        <v/>
      </c>
      <c r="J2799" s="113"/>
    </row>
    <row r="2800" spans="1:10" ht="14.1" customHeight="1" x14ac:dyDescent="0.25">
      <c r="A2800" s="9"/>
      <c r="B2800" s="10"/>
      <c r="C2800" s="12"/>
      <c r="D2800" s="12"/>
      <c r="E2800" s="12"/>
      <c r="F2800" s="12"/>
      <c r="G2800" s="13"/>
      <c r="H2800" s="10"/>
      <c r="I2800" s="110" t="str">
        <f t="shared" si="37"/>
        <v/>
      </c>
      <c r="J2800" s="113"/>
    </row>
    <row r="2801" spans="1:10" ht="14.1" customHeight="1" x14ac:dyDescent="0.25">
      <c r="A2801" s="9"/>
      <c r="B2801" s="10"/>
      <c r="C2801" s="12"/>
      <c r="D2801" s="12"/>
      <c r="E2801" s="12"/>
      <c r="F2801" s="12"/>
      <c r="G2801" s="13"/>
      <c r="H2801" s="10"/>
      <c r="I2801" s="110" t="str">
        <f t="shared" si="37"/>
        <v/>
      </c>
      <c r="J2801" s="113"/>
    </row>
    <row r="2802" spans="1:10" ht="14.1" customHeight="1" x14ac:dyDescent="0.25">
      <c r="A2802" s="9"/>
      <c r="B2802" s="10"/>
      <c r="C2802" s="12"/>
      <c r="D2802" s="12"/>
      <c r="E2802" s="12"/>
      <c r="F2802" s="12"/>
      <c r="G2802" s="13"/>
      <c r="H2802" s="10"/>
      <c r="I2802" s="110" t="str">
        <f t="shared" si="37"/>
        <v/>
      </c>
      <c r="J2802" s="113"/>
    </row>
    <row r="2803" spans="1:10" ht="14.1" customHeight="1" x14ac:dyDescent="0.25">
      <c r="A2803" s="9"/>
      <c r="B2803" s="10"/>
      <c r="C2803" s="12"/>
      <c r="D2803" s="12"/>
      <c r="E2803" s="12"/>
      <c r="F2803" s="12"/>
      <c r="G2803" s="13"/>
      <c r="H2803" s="10"/>
      <c r="I2803" s="110" t="str">
        <f t="shared" si="37"/>
        <v/>
      </c>
      <c r="J2803" s="113"/>
    </row>
    <row r="2804" spans="1:10" ht="14.1" customHeight="1" x14ac:dyDescent="0.25">
      <c r="A2804" s="9"/>
      <c r="B2804" s="10"/>
      <c r="C2804" s="12"/>
      <c r="D2804" s="12"/>
      <c r="E2804" s="12"/>
      <c r="F2804" s="12"/>
      <c r="G2804" s="13"/>
      <c r="H2804" s="10"/>
      <c r="I2804" s="110" t="str">
        <f t="shared" si="37"/>
        <v/>
      </c>
      <c r="J2804" s="113"/>
    </row>
    <row r="2805" spans="1:10" ht="14.1" customHeight="1" x14ac:dyDescent="0.25">
      <c r="A2805" s="9"/>
      <c r="B2805" s="10"/>
      <c r="C2805" s="12"/>
      <c r="D2805" s="12"/>
      <c r="E2805" s="12"/>
      <c r="F2805" s="12"/>
      <c r="G2805" s="13"/>
      <c r="H2805" s="10"/>
      <c r="I2805" s="110" t="str">
        <f t="shared" si="37"/>
        <v/>
      </c>
      <c r="J2805" s="113"/>
    </row>
    <row r="2806" spans="1:10" ht="14.1" customHeight="1" x14ac:dyDescent="0.25">
      <c r="A2806" s="9"/>
      <c r="B2806" s="10"/>
      <c r="C2806" s="12"/>
      <c r="D2806" s="12"/>
      <c r="E2806" s="12"/>
      <c r="F2806" s="12"/>
      <c r="G2806" s="13"/>
      <c r="H2806" s="10"/>
      <c r="I2806" s="110" t="str">
        <f t="shared" si="37"/>
        <v/>
      </c>
      <c r="J2806" s="113"/>
    </row>
    <row r="2807" spans="1:10" ht="14.1" customHeight="1" x14ac:dyDescent="0.25">
      <c r="A2807" s="9"/>
      <c r="B2807" s="10"/>
      <c r="C2807" s="12"/>
      <c r="D2807" s="12"/>
      <c r="E2807" s="12"/>
      <c r="F2807" s="12"/>
      <c r="G2807" s="13"/>
      <c r="H2807" s="10"/>
      <c r="I2807" s="110" t="str">
        <f t="shared" si="37"/>
        <v/>
      </c>
      <c r="J2807" s="113"/>
    </row>
    <row r="2808" spans="1:10" ht="14.1" customHeight="1" x14ac:dyDescent="0.25">
      <c r="A2808" s="9"/>
      <c r="B2808" s="10"/>
      <c r="C2808" s="12"/>
      <c r="D2808" s="12"/>
      <c r="E2808" s="12"/>
      <c r="F2808" s="12"/>
      <c r="G2808" s="13"/>
      <c r="H2808" s="10"/>
      <c r="I2808" s="110" t="str">
        <f t="shared" si="37"/>
        <v/>
      </c>
      <c r="J2808" s="113"/>
    </row>
    <row r="2809" spans="1:10" ht="14.1" customHeight="1" x14ac:dyDescent="0.25">
      <c r="A2809" s="9"/>
      <c r="B2809" s="10"/>
      <c r="C2809" s="12"/>
      <c r="D2809" s="12"/>
      <c r="E2809" s="12"/>
      <c r="F2809" s="12"/>
      <c r="G2809" s="13"/>
      <c r="H2809" s="10"/>
      <c r="I2809" s="110" t="str">
        <f t="shared" si="37"/>
        <v/>
      </c>
      <c r="J2809" s="113"/>
    </row>
    <row r="2810" spans="1:10" ht="14.1" customHeight="1" x14ac:dyDescent="0.25">
      <c r="A2810" s="9"/>
      <c r="B2810" s="10"/>
      <c r="C2810" s="12"/>
      <c r="D2810" s="12"/>
      <c r="E2810" s="12"/>
      <c r="F2810" s="12"/>
      <c r="G2810" s="13"/>
      <c r="H2810" s="10"/>
      <c r="I2810" s="110" t="str">
        <f t="shared" si="37"/>
        <v/>
      </c>
      <c r="J2810" s="113"/>
    </row>
    <row r="2811" spans="1:10" ht="14.1" customHeight="1" x14ac:dyDescent="0.25">
      <c r="A2811" s="9"/>
      <c r="B2811" s="10"/>
      <c r="C2811" s="12"/>
      <c r="D2811" s="12"/>
      <c r="E2811" s="12"/>
      <c r="F2811" s="12"/>
      <c r="G2811" s="13"/>
      <c r="H2811" s="10"/>
      <c r="I2811" s="110" t="str">
        <f t="shared" si="37"/>
        <v/>
      </c>
      <c r="J2811" s="113"/>
    </row>
    <row r="2812" spans="1:10" ht="14.1" customHeight="1" x14ac:dyDescent="0.25">
      <c r="A2812" s="9"/>
      <c r="B2812" s="10"/>
      <c r="C2812" s="12"/>
      <c r="D2812" s="12"/>
      <c r="E2812" s="12"/>
      <c r="F2812" s="12"/>
      <c r="G2812" s="13"/>
      <c r="H2812" s="10"/>
      <c r="I2812" s="110" t="str">
        <f t="shared" si="37"/>
        <v/>
      </c>
      <c r="J2812" s="113"/>
    </row>
    <row r="2813" spans="1:10" ht="14.1" customHeight="1" x14ac:dyDescent="0.25">
      <c r="A2813" s="9"/>
      <c r="B2813" s="10"/>
      <c r="C2813" s="12"/>
      <c r="D2813" s="12"/>
      <c r="E2813" s="12"/>
      <c r="F2813" s="12"/>
      <c r="G2813" s="13"/>
      <c r="H2813" s="10"/>
      <c r="I2813" s="110" t="str">
        <f t="shared" si="37"/>
        <v/>
      </c>
      <c r="J2813" s="113"/>
    </row>
    <row r="2814" spans="1:10" ht="14.1" customHeight="1" x14ac:dyDescent="0.25">
      <c r="A2814" s="9"/>
      <c r="B2814" s="10"/>
      <c r="C2814" s="12"/>
      <c r="D2814" s="12"/>
      <c r="E2814" s="12"/>
      <c r="F2814" s="12"/>
      <c r="G2814" s="13"/>
      <c r="H2814" s="10"/>
      <c r="I2814" s="110" t="str">
        <f t="shared" si="37"/>
        <v/>
      </c>
      <c r="J2814" s="113"/>
    </row>
    <row r="2815" spans="1:10" ht="14.1" customHeight="1" x14ac:dyDescent="0.25">
      <c r="A2815" s="9"/>
      <c r="B2815" s="10"/>
      <c r="C2815" s="12"/>
      <c r="D2815" s="12"/>
      <c r="E2815" s="12"/>
      <c r="F2815" s="12"/>
      <c r="G2815" s="13"/>
      <c r="H2815" s="10"/>
      <c r="I2815" s="110" t="str">
        <f t="shared" si="37"/>
        <v/>
      </c>
      <c r="J2815" s="113"/>
    </row>
    <row r="2816" spans="1:10" ht="14.1" customHeight="1" x14ac:dyDescent="0.25">
      <c r="A2816" s="9"/>
      <c r="B2816" s="10"/>
      <c r="C2816" s="12"/>
      <c r="D2816" s="12"/>
      <c r="E2816" s="12"/>
      <c r="F2816" s="12"/>
      <c r="G2816" s="13"/>
      <c r="H2816" s="10"/>
      <c r="I2816" s="110" t="str">
        <f t="shared" si="37"/>
        <v/>
      </c>
      <c r="J2816" s="113"/>
    </row>
    <row r="2817" spans="1:10" ht="14.1" customHeight="1" x14ac:dyDescent="0.25">
      <c r="A2817" s="9"/>
      <c r="B2817" s="10"/>
      <c r="C2817" s="12"/>
      <c r="D2817" s="12"/>
      <c r="E2817" s="12"/>
      <c r="F2817" s="12"/>
      <c r="G2817" s="13"/>
      <c r="H2817" s="10"/>
      <c r="I2817" s="110" t="str">
        <f t="shared" si="37"/>
        <v/>
      </c>
      <c r="J2817" s="113"/>
    </row>
    <row r="2818" spans="1:10" ht="14.1" customHeight="1" x14ac:dyDescent="0.25">
      <c r="A2818" s="9"/>
      <c r="B2818" s="10"/>
      <c r="C2818" s="12"/>
      <c r="D2818" s="12"/>
      <c r="E2818" s="12"/>
      <c r="F2818" s="12"/>
      <c r="G2818" s="13"/>
      <c r="H2818" s="10"/>
      <c r="I2818" s="110" t="str">
        <f t="shared" si="37"/>
        <v/>
      </c>
      <c r="J2818" s="113"/>
    </row>
    <row r="2819" spans="1:10" ht="14.1" customHeight="1" x14ac:dyDescent="0.25">
      <c r="A2819" s="9"/>
      <c r="B2819" s="10"/>
      <c r="C2819" s="12"/>
      <c r="D2819" s="12"/>
      <c r="E2819" s="12"/>
      <c r="F2819" s="12"/>
      <c r="G2819" s="13"/>
      <c r="H2819" s="10"/>
      <c r="I2819" s="110" t="str">
        <f t="shared" si="37"/>
        <v/>
      </c>
      <c r="J2819" s="113"/>
    </row>
    <row r="2820" spans="1:10" ht="14.1" customHeight="1" x14ac:dyDescent="0.25">
      <c r="A2820" s="9"/>
      <c r="B2820" s="10"/>
      <c r="C2820" s="12"/>
      <c r="D2820" s="12"/>
      <c r="E2820" s="12"/>
      <c r="F2820" s="12"/>
      <c r="G2820" s="13"/>
      <c r="H2820" s="10"/>
      <c r="I2820" s="110" t="str">
        <f t="shared" si="37"/>
        <v/>
      </c>
      <c r="J2820" s="113"/>
    </row>
    <row r="2821" spans="1:10" ht="14.1" customHeight="1" x14ac:dyDescent="0.25">
      <c r="A2821" s="9"/>
      <c r="B2821" s="10"/>
      <c r="C2821" s="12"/>
      <c r="D2821" s="12"/>
      <c r="E2821" s="12"/>
      <c r="F2821" s="12"/>
      <c r="G2821" s="13"/>
      <c r="H2821" s="10"/>
      <c r="I2821" s="110" t="str">
        <f t="shared" si="37"/>
        <v/>
      </c>
      <c r="J2821" s="113"/>
    </row>
    <row r="2822" spans="1:10" ht="14.1" customHeight="1" x14ac:dyDescent="0.25">
      <c r="A2822" s="9"/>
      <c r="B2822" s="10"/>
      <c r="C2822" s="12"/>
      <c r="D2822" s="12"/>
      <c r="E2822" s="12"/>
      <c r="F2822" s="12"/>
      <c r="G2822" s="13"/>
      <c r="H2822" s="10"/>
      <c r="I2822" s="110" t="str">
        <f t="shared" si="37"/>
        <v/>
      </c>
      <c r="J2822" s="113"/>
    </row>
    <row r="2823" spans="1:10" ht="14.1" customHeight="1" x14ac:dyDescent="0.25">
      <c r="A2823" s="9"/>
      <c r="B2823" s="10"/>
      <c r="C2823" s="12"/>
      <c r="D2823" s="12"/>
      <c r="E2823" s="12"/>
      <c r="F2823" s="12"/>
      <c r="G2823" s="13"/>
      <c r="H2823" s="10"/>
      <c r="I2823" s="110" t="str">
        <f t="shared" si="37"/>
        <v/>
      </c>
      <c r="J2823" s="113"/>
    </row>
    <row r="2824" spans="1:10" ht="14.1" customHeight="1" x14ac:dyDescent="0.25">
      <c r="A2824" s="9"/>
      <c r="B2824" s="10"/>
      <c r="C2824" s="12"/>
      <c r="D2824" s="12"/>
      <c r="E2824" s="12"/>
      <c r="F2824" s="12"/>
      <c r="G2824" s="13"/>
      <c r="H2824" s="10"/>
      <c r="I2824" s="110" t="str">
        <f t="shared" si="37"/>
        <v/>
      </c>
      <c r="J2824" s="113"/>
    </row>
    <row r="2825" spans="1:10" ht="14.1" customHeight="1" x14ac:dyDescent="0.25">
      <c r="A2825" s="9"/>
      <c r="B2825" s="10"/>
      <c r="C2825" s="12"/>
      <c r="D2825" s="12"/>
      <c r="E2825" s="12"/>
      <c r="F2825" s="12"/>
      <c r="G2825" s="13"/>
      <c r="H2825" s="10"/>
      <c r="I2825" s="110" t="str">
        <f t="shared" si="37"/>
        <v/>
      </c>
      <c r="J2825" s="113"/>
    </row>
    <row r="2826" spans="1:10" ht="14.1" customHeight="1" x14ac:dyDescent="0.25">
      <c r="A2826" s="9"/>
      <c r="B2826" s="10"/>
      <c r="C2826" s="12"/>
      <c r="D2826" s="12"/>
      <c r="E2826" s="12"/>
      <c r="F2826" s="12"/>
      <c r="G2826" s="13"/>
      <c r="H2826" s="10"/>
      <c r="I2826" s="110" t="str">
        <f t="shared" si="37"/>
        <v/>
      </c>
      <c r="J2826" s="113"/>
    </row>
    <row r="2827" spans="1:10" ht="14.1" customHeight="1" x14ac:dyDescent="0.25">
      <c r="A2827" s="9"/>
      <c r="B2827" s="10"/>
      <c r="C2827" s="12"/>
      <c r="D2827" s="12"/>
      <c r="E2827" s="12"/>
      <c r="F2827" s="12"/>
      <c r="G2827" s="13"/>
      <c r="H2827" s="10"/>
      <c r="I2827" s="110" t="str">
        <f t="shared" si="37"/>
        <v/>
      </c>
      <c r="J2827" s="113"/>
    </row>
    <row r="2828" spans="1:10" ht="14.1" customHeight="1" x14ac:dyDescent="0.25">
      <c r="A2828" s="9"/>
      <c r="B2828" s="10"/>
      <c r="C2828" s="12"/>
      <c r="D2828" s="12"/>
      <c r="E2828" s="12"/>
      <c r="F2828" s="12"/>
      <c r="G2828" s="13"/>
      <c r="H2828" s="10"/>
      <c r="I2828" s="110" t="str">
        <f t="shared" si="37"/>
        <v/>
      </c>
      <c r="J2828" s="113"/>
    </row>
    <row r="2829" spans="1:10" ht="14.1" customHeight="1" x14ac:dyDescent="0.25">
      <c r="A2829" s="9"/>
      <c r="B2829" s="10"/>
      <c r="C2829" s="12"/>
      <c r="D2829" s="12"/>
      <c r="E2829" s="12"/>
      <c r="F2829" s="12"/>
      <c r="G2829" s="13"/>
      <c r="H2829" s="10"/>
      <c r="I2829" s="110" t="str">
        <f t="shared" si="37"/>
        <v/>
      </c>
      <c r="J2829" s="113"/>
    </row>
    <row r="2830" spans="1:10" ht="14.1" customHeight="1" x14ac:dyDescent="0.25">
      <c r="A2830" s="9"/>
      <c r="B2830" s="10"/>
      <c r="C2830" s="12"/>
      <c r="D2830" s="12"/>
      <c r="E2830" s="12"/>
      <c r="F2830" s="12"/>
      <c r="G2830" s="13"/>
      <c r="H2830" s="10"/>
      <c r="I2830" s="110" t="str">
        <f t="shared" si="37"/>
        <v/>
      </c>
      <c r="J2830" s="113"/>
    </row>
    <row r="2831" spans="1:10" ht="14.1" customHeight="1" x14ac:dyDescent="0.25">
      <c r="A2831" s="9"/>
      <c r="B2831" s="10"/>
      <c r="C2831" s="12"/>
      <c r="D2831" s="12"/>
      <c r="E2831" s="12"/>
      <c r="F2831" s="12"/>
      <c r="G2831" s="13"/>
      <c r="H2831" s="10"/>
      <c r="I2831" s="110" t="str">
        <f t="shared" si="37"/>
        <v/>
      </c>
      <c r="J2831" s="113"/>
    </row>
    <row r="2832" spans="1:10" ht="14.1" customHeight="1" x14ac:dyDescent="0.25">
      <c r="A2832" s="9"/>
      <c r="B2832" s="10"/>
      <c r="C2832" s="12"/>
      <c r="D2832" s="12"/>
      <c r="E2832" s="12"/>
      <c r="F2832" s="12"/>
      <c r="G2832" s="13"/>
      <c r="H2832" s="10"/>
      <c r="I2832" s="110" t="str">
        <f t="shared" si="37"/>
        <v/>
      </c>
      <c r="J2832" s="113"/>
    </row>
    <row r="2833" spans="1:10" ht="14.1" customHeight="1" x14ac:dyDescent="0.25">
      <c r="A2833" s="9"/>
      <c r="B2833" s="10"/>
      <c r="C2833" s="12"/>
      <c r="D2833" s="12"/>
      <c r="E2833" s="12"/>
      <c r="F2833" s="12"/>
      <c r="G2833" s="13"/>
      <c r="H2833" s="10"/>
      <c r="I2833" s="110" t="str">
        <f t="shared" si="37"/>
        <v/>
      </c>
      <c r="J2833" s="113"/>
    </row>
    <row r="2834" spans="1:10" ht="14.1" customHeight="1" x14ac:dyDescent="0.25">
      <c r="A2834" s="9"/>
      <c r="B2834" s="10"/>
      <c r="C2834" s="12"/>
      <c r="D2834" s="12"/>
      <c r="E2834" s="12"/>
      <c r="F2834" s="12"/>
      <c r="G2834" s="13"/>
      <c r="H2834" s="10"/>
      <c r="I2834" s="110" t="str">
        <f t="shared" si="37"/>
        <v/>
      </c>
      <c r="J2834" s="113"/>
    </row>
    <row r="2835" spans="1:10" ht="14.1" customHeight="1" x14ac:dyDescent="0.25">
      <c r="A2835" s="9"/>
      <c r="B2835" s="10"/>
      <c r="C2835" s="12"/>
      <c r="D2835" s="12"/>
      <c r="E2835" s="12"/>
      <c r="F2835" s="12"/>
      <c r="G2835" s="13"/>
      <c r="H2835" s="10"/>
      <c r="I2835" s="110" t="str">
        <f t="shared" si="37"/>
        <v/>
      </c>
      <c r="J2835" s="113"/>
    </row>
    <row r="2836" spans="1:10" ht="14.1" customHeight="1" x14ac:dyDescent="0.25">
      <c r="A2836" s="9"/>
      <c r="B2836" s="10"/>
      <c r="C2836" s="12"/>
      <c r="D2836" s="12"/>
      <c r="E2836" s="12"/>
      <c r="F2836" s="12"/>
      <c r="G2836" s="13"/>
      <c r="H2836" s="10"/>
      <c r="I2836" s="110" t="str">
        <f t="shared" si="37"/>
        <v/>
      </c>
      <c r="J2836" s="113"/>
    </row>
    <row r="2837" spans="1:10" ht="14.1" customHeight="1" x14ac:dyDescent="0.25">
      <c r="A2837" s="9"/>
      <c r="B2837" s="10"/>
      <c r="C2837" s="12"/>
      <c r="D2837" s="12"/>
      <c r="E2837" s="12"/>
      <c r="F2837" s="12"/>
      <c r="G2837" s="13"/>
      <c r="H2837" s="10"/>
      <c r="I2837" s="110" t="str">
        <f t="shared" si="37"/>
        <v/>
      </c>
      <c r="J2837" s="113"/>
    </row>
    <row r="2838" spans="1:10" ht="14.1" customHeight="1" x14ac:dyDescent="0.25">
      <c r="A2838" s="9"/>
      <c r="B2838" s="10"/>
      <c r="C2838" s="12"/>
      <c r="D2838" s="12"/>
      <c r="E2838" s="12"/>
      <c r="F2838" s="12"/>
      <c r="G2838" s="13"/>
      <c r="H2838" s="10"/>
      <c r="I2838" s="110" t="str">
        <f t="shared" si="37"/>
        <v/>
      </c>
      <c r="J2838" s="113"/>
    </row>
    <row r="2839" spans="1:10" ht="14.1" customHeight="1" x14ac:dyDescent="0.25">
      <c r="A2839" s="9"/>
      <c r="B2839" s="10"/>
      <c r="C2839" s="12"/>
      <c r="D2839" s="12"/>
      <c r="E2839" s="12"/>
      <c r="F2839" s="12"/>
      <c r="G2839" s="13"/>
      <c r="H2839" s="10"/>
      <c r="I2839" s="110" t="str">
        <f t="shared" si="37"/>
        <v/>
      </c>
      <c r="J2839" s="113"/>
    </row>
    <row r="2840" spans="1:10" ht="14.1" customHeight="1" x14ac:dyDescent="0.25">
      <c r="A2840" s="9"/>
      <c r="B2840" s="10"/>
      <c r="C2840" s="12"/>
      <c r="D2840" s="12"/>
      <c r="E2840" s="12"/>
      <c r="F2840" s="12"/>
      <c r="G2840" s="13"/>
      <c r="H2840" s="10"/>
      <c r="I2840" s="110" t="str">
        <f t="shared" si="37"/>
        <v/>
      </c>
      <c r="J2840" s="113"/>
    </row>
    <row r="2841" spans="1:10" ht="14.1" customHeight="1" x14ac:dyDescent="0.25">
      <c r="A2841" s="9"/>
      <c r="B2841" s="10"/>
      <c r="C2841" s="12"/>
      <c r="D2841" s="12"/>
      <c r="E2841" s="12"/>
      <c r="F2841" s="12"/>
      <c r="G2841" s="13"/>
      <c r="H2841" s="10"/>
      <c r="I2841" s="110" t="str">
        <f t="shared" si="37"/>
        <v/>
      </c>
      <c r="J2841" s="113"/>
    </row>
    <row r="2842" spans="1:10" ht="14.1" customHeight="1" x14ac:dyDescent="0.25">
      <c r="A2842" s="9"/>
      <c r="B2842" s="10"/>
      <c r="C2842" s="12"/>
      <c r="D2842" s="12"/>
      <c r="E2842" s="12"/>
      <c r="F2842" s="12"/>
      <c r="G2842" s="13"/>
      <c r="H2842" s="10"/>
      <c r="I2842" s="110" t="str">
        <f t="shared" si="37"/>
        <v/>
      </c>
      <c r="J2842" s="113"/>
    </row>
    <row r="2843" spans="1:10" ht="14.1" customHeight="1" x14ac:dyDescent="0.25">
      <c r="A2843" s="9"/>
      <c r="B2843" s="10"/>
      <c r="C2843" s="12"/>
      <c r="D2843" s="12"/>
      <c r="E2843" s="12"/>
      <c r="F2843" s="12"/>
      <c r="G2843" s="13"/>
      <c r="H2843" s="10"/>
      <c r="I2843" s="110" t="str">
        <f t="shared" si="37"/>
        <v/>
      </c>
      <c r="J2843" s="113"/>
    </row>
    <row r="2844" spans="1:10" ht="14.1" customHeight="1" x14ac:dyDescent="0.25">
      <c r="A2844" s="9"/>
      <c r="B2844" s="10"/>
      <c r="C2844" s="12"/>
      <c r="D2844" s="12"/>
      <c r="E2844" s="12"/>
      <c r="F2844" s="12"/>
      <c r="G2844" s="13"/>
      <c r="H2844" s="10"/>
      <c r="I2844" s="110" t="str">
        <f t="shared" si="37"/>
        <v/>
      </c>
      <c r="J2844" s="113"/>
    </row>
    <row r="2845" spans="1:10" ht="14.1" customHeight="1" x14ac:dyDescent="0.25">
      <c r="A2845" s="9"/>
      <c r="B2845" s="10"/>
      <c r="C2845" s="12"/>
      <c r="D2845" s="12"/>
      <c r="E2845" s="12"/>
      <c r="F2845" s="12"/>
      <c r="G2845" s="13"/>
      <c r="H2845" s="10"/>
      <c r="I2845" s="110" t="str">
        <f t="shared" si="37"/>
        <v/>
      </c>
      <c r="J2845" s="113"/>
    </row>
    <row r="2846" spans="1:10" ht="14.1" customHeight="1" x14ac:dyDescent="0.25">
      <c r="A2846" s="9"/>
      <c r="B2846" s="10"/>
      <c r="C2846" s="12"/>
      <c r="D2846" s="12"/>
      <c r="E2846" s="12"/>
      <c r="F2846" s="12"/>
      <c r="G2846" s="13"/>
      <c r="H2846" s="10"/>
      <c r="I2846" s="110" t="str">
        <f t="shared" si="37"/>
        <v/>
      </c>
      <c r="J2846" s="113"/>
    </row>
    <row r="2847" spans="1:10" ht="14.1" customHeight="1" x14ac:dyDescent="0.25">
      <c r="A2847" s="9"/>
      <c r="B2847" s="10"/>
      <c r="C2847" s="12"/>
      <c r="D2847" s="12"/>
      <c r="E2847" s="12"/>
      <c r="F2847" s="12"/>
      <c r="G2847" s="13"/>
      <c r="H2847" s="10"/>
      <c r="I2847" s="110" t="str">
        <f t="shared" ref="I2847:I2910" si="38">IF(G2847="","",I2846+G2847)</f>
        <v/>
      </c>
      <c r="J2847" s="113"/>
    </row>
    <row r="2848" spans="1:10" ht="14.1" customHeight="1" x14ac:dyDescent="0.25">
      <c r="A2848" s="9"/>
      <c r="B2848" s="10"/>
      <c r="C2848" s="12"/>
      <c r="D2848" s="12"/>
      <c r="E2848" s="12"/>
      <c r="F2848" s="12"/>
      <c r="G2848" s="13"/>
      <c r="H2848" s="10"/>
      <c r="I2848" s="110" t="str">
        <f t="shared" si="38"/>
        <v/>
      </c>
      <c r="J2848" s="113"/>
    </row>
    <row r="2849" spans="1:10" ht="14.1" customHeight="1" x14ac:dyDescent="0.25">
      <c r="A2849" s="9"/>
      <c r="B2849" s="10"/>
      <c r="C2849" s="12"/>
      <c r="D2849" s="12"/>
      <c r="E2849" s="12"/>
      <c r="F2849" s="12"/>
      <c r="G2849" s="13"/>
      <c r="H2849" s="10"/>
      <c r="I2849" s="110" t="str">
        <f t="shared" si="38"/>
        <v/>
      </c>
      <c r="J2849" s="113"/>
    </row>
    <row r="2850" spans="1:10" ht="14.1" customHeight="1" x14ac:dyDescent="0.25">
      <c r="A2850" s="9"/>
      <c r="B2850" s="10"/>
      <c r="C2850" s="12"/>
      <c r="D2850" s="12"/>
      <c r="E2850" s="12"/>
      <c r="F2850" s="12"/>
      <c r="G2850" s="13"/>
      <c r="H2850" s="10"/>
      <c r="I2850" s="110" t="str">
        <f t="shared" si="38"/>
        <v/>
      </c>
      <c r="J2850" s="113"/>
    </row>
    <row r="2851" spans="1:10" ht="14.1" customHeight="1" x14ac:dyDescent="0.25">
      <c r="A2851" s="9"/>
      <c r="B2851" s="10"/>
      <c r="C2851" s="12"/>
      <c r="D2851" s="12"/>
      <c r="E2851" s="12"/>
      <c r="F2851" s="12"/>
      <c r="G2851" s="13"/>
      <c r="H2851" s="10"/>
      <c r="I2851" s="110" t="str">
        <f t="shared" si="38"/>
        <v/>
      </c>
      <c r="J2851" s="113"/>
    </row>
    <row r="2852" spans="1:10" ht="14.1" customHeight="1" x14ac:dyDescent="0.25">
      <c r="A2852" s="9"/>
      <c r="B2852" s="10"/>
      <c r="C2852" s="12"/>
      <c r="D2852" s="12"/>
      <c r="E2852" s="12"/>
      <c r="F2852" s="12"/>
      <c r="G2852" s="13"/>
      <c r="H2852" s="10"/>
      <c r="I2852" s="110" t="str">
        <f t="shared" si="38"/>
        <v/>
      </c>
      <c r="J2852" s="113"/>
    </row>
    <row r="2853" spans="1:10" ht="14.1" customHeight="1" x14ac:dyDescent="0.25">
      <c r="A2853" s="9"/>
      <c r="B2853" s="10"/>
      <c r="C2853" s="12"/>
      <c r="D2853" s="12"/>
      <c r="E2853" s="12"/>
      <c r="F2853" s="12"/>
      <c r="G2853" s="13"/>
      <c r="H2853" s="10"/>
      <c r="I2853" s="110" t="str">
        <f t="shared" si="38"/>
        <v/>
      </c>
      <c r="J2853" s="113"/>
    </row>
    <row r="2854" spans="1:10" ht="14.1" customHeight="1" x14ac:dyDescent="0.25">
      <c r="A2854" s="9"/>
      <c r="B2854" s="10"/>
      <c r="C2854" s="12"/>
      <c r="D2854" s="12"/>
      <c r="E2854" s="12"/>
      <c r="F2854" s="12"/>
      <c r="G2854" s="13"/>
      <c r="H2854" s="10"/>
      <c r="I2854" s="110" t="str">
        <f t="shared" si="38"/>
        <v/>
      </c>
      <c r="J2854" s="113"/>
    </row>
    <row r="2855" spans="1:10" ht="14.1" customHeight="1" x14ac:dyDescent="0.25">
      <c r="A2855" s="9"/>
      <c r="B2855" s="10"/>
      <c r="C2855" s="12"/>
      <c r="D2855" s="12"/>
      <c r="E2855" s="12"/>
      <c r="F2855" s="12"/>
      <c r="G2855" s="13"/>
      <c r="H2855" s="10"/>
      <c r="I2855" s="110" t="str">
        <f t="shared" si="38"/>
        <v/>
      </c>
      <c r="J2855" s="113"/>
    </row>
    <row r="2856" spans="1:10" ht="14.1" customHeight="1" x14ac:dyDescent="0.25">
      <c r="A2856" s="9"/>
      <c r="B2856" s="10"/>
      <c r="C2856" s="12"/>
      <c r="D2856" s="12"/>
      <c r="E2856" s="12"/>
      <c r="F2856" s="12"/>
      <c r="G2856" s="13"/>
      <c r="H2856" s="10"/>
      <c r="I2856" s="110" t="str">
        <f t="shared" si="38"/>
        <v/>
      </c>
      <c r="J2856" s="113"/>
    </row>
    <row r="2857" spans="1:10" ht="14.1" customHeight="1" x14ac:dyDescent="0.25">
      <c r="A2857" s="9"/>
      <c r="B2857" s="10"/>
      <c r="C2857" s="12"/>
      <c r="D2857" s="12"/>
      <c r="E2857" s="12"/>
      <c r="F2857" s="12"/>
      <c r="G2857" s="13"/>
      <c r="H2857" s="10"/>
      <c r="I2857" s="110" t="str">
        <f t="shared" si="38"/>
        <v/>
      </c>
      <c r="J2857" s="113"/>
    </row>
    <row r="2858" spans="1:10" ht="14.1" customHeight="1" x14ac:dyDescent="0.25">
      <c r="A2858" s="9"/>
      <c r="B2858" s="10"/>
      <c r="C2858" s="12"/>
      <c r="D2858" s="12"/>
      <c r="E2858" s="12"/>
      <c r="F2858" s="12"/>
      <c r="G2858" s="13"/>
      <c r="H2858" s="10"/>
      <c r="I2858" s="110" t="str">
        <f t="shared" si="38"/>
        <v/>
      </c>
      <c r="J2858" s="113"/>
    </row>
    <row r="2859" spans="1:10" ht="14.1" customHeight="1" x14ac:dyDescent="0.25">
      <c r="A2859" s="9"/>
      <c r="B2859" s="10"/>
      <c r="C2859" s="12"/>
      <c r="D2859" s="12"/>
      <c r="E2859" s="12"/>
      <c r="F2859" s="12"/>
      <c r="G2859" s="13"/>
      <c r="H2859" s="10"/>
      <c r="I2859" s="110" t="str">
        <f t="shared" si="38"/>
        <v/>
      </c>
      <c r="J2859" s="113"/>
    </row>
    <row r="2860" spans="1:10" ht="14.1" customHeight="1" x14ac:dyDescent="0.25">
      <c r="A2860" s="9"/>
      <c r="B2860" s="10"/>
      <c r="C2860" s="12"/>
      <c r="D2860" s="12"/>
      <c r="E2860" s="12"/>
      <c r="F2860" s="12"/>
      <c r="G2860" s="13"/>
      <c r="H2860" s="10"/>
      <c r="I2860" s="110" t="str">
        <f t="shared" si="38"/>
        <v/>
      </c>
      <c r="J2860" s="113"/>
    </row>
    <row r="2861" spans="1:10" ht="14.1" customHeight="1" x14ac:dyDescent="0.25">
      <c r="A2861" s="9"/>
      <c r="B2861" s="10"/>
      <c r="C2861" s="12"/>
      <c r="D2861" s="12"/>
      <c r="E2861" s="12"/>
      <c r="F2861" s="12"/>
      <c r="G2861" s="13"/>
      <c r="H2861" s="10"/>
      <c r="I2861" s="110" t="str">
        <f t="shared" si="38"/>
        <v/>
      </c>
      <c r="J2861" s="113"/>
    </row>
    <row r="2862" spans="1:10" ht="14.1" customHeight="1" x14ac:dyDescent="0.25">
      <c r="A2862" s="9"/>
      <c r="B2862" s="10"/>
      <c r="C2862" s="12"/>
      <c r="D2862" s="12"/>
      <c r="E2862" s="12"/>
      <c r="F2862" s="12"/>
      <c r="G2862" s="13"/>
      <c r="H2862" s="10"/>
      <c r="I2862" s="110" t="str">
        <f t="shared" si="38"/>
        <v/>
      </c>
      <c r="J2862" s="113"/>
    </row>
    <row r="2863" spans="1:10" ht="14.1" customHeight="1" x14ac:dyDescent="0.25">
      <c r="A2863" s="9"/>
      <c r="B2863" s="10"/>
      <c r="C2863" s="12"/>
      <c r="D2863" s="12"/>
      <c r="E2863" s="12"/>
      <c r="F2863" s="12"/>
      <c r="G2863" s="13"/>
      <c r="H2863" s="10"/>
      <c r="I2863" s="110" t="str">
        <f t="shared" si="38"/>
        <v/>
      </c>
      <c r="J2863" s="113"/>
    </row>
    <row r="2864" spans="1:10" ht="14.1" customHeight="1" x14ac:dyDescent="0.25">
      <c r="A2864" s="9"/>
      <c r="B2864" s="10"/>
      <c r="C2864" s="12"/>
      <c r="D2864" s="12"/>
      <c r="E2864" s="12"/>
      <c r="F2864" s="12"/>
      <c r="G2864" s="13"/>
      <c r="H2864" s="10"/>
      <c r="I2864" s="110" t="str">
        <f t="shared" si="38"/>
        <v/>
      </c>
      <c r="J2864" s="113"/>
    </row>
    <row r="2865" spans="1:10" ht="14.1" customHeight="1" x14ac:dyDescent="0.25">
      <c r="A2865" s="9"/>
      <c r="B2865" s="10"/>
      <c r="C2865" s="12"/>
      <c r="D2865" s="12"/>
      <c r="E2865" s="12"/>
      <c r="F2865" s="12"/>
      <c r="G2865" s="13"/>
      <c r="H2865" s="10"/>
      <c r="I2865" s="110" t="str">
        <f t="shared" si="38"/>
        <v/>
      </c>
      <c r="J2865" s="113"/>
    </row>
    <row r="2866" spans="1:10" ht="14.1" customHeight="1" x14ac:dyDescent="0.25">
      <c r="A2866" s="9"/>
      <c r="B2866" s="10"/>
      <c r="C2866" s="12"/>
      <c r="D2866" s="12"/>
      <c r="E2866" s="12"/>
      <c r="F2866" s="12"/>
      <c r="G2866" s="13"/>
      <c r="H2866" s="10"/>
      <c r="I2866" s="110" t="str">
        <f t="shared" si="38"/>
        <v/>
      </c>
      <c r="J2866" s="113"/>
    </row>
    <row r="2867" spans="1:10" ht="14.1" customHeight="1" x14ac:dyDescent="0.25">
      <c r="A2867" s="9"/>
      <c r="B2867" s="10"/>
      <c r="C2867" s="12"/>
      <c r="D2867" s="12"/>
      <c r="E2867" s="12"/>
      <c r="F2867" s="12"/>
      <c r="G2867" s="13"/>
      <c r="H2867" s="10"/>
      <c r="I2867" s="110" t="str">
        <f t="shared" si="38"/>
        <v/>
      </c>
      <c r="J2867" s="113"/>
    </row>
    <row r="2868" spans="1:10" ht="14.1" customHeight="1" x14ac:dyDescent="0.25">
      <c r="A2868" s="9"/>
      <c r="B2868" s="10"/>
      <c r="C2868" s="12"/>
      <c r="D2868" s="12"/>
      <c r="E2868" s="12"/>
      <c r="F2868" s="12"/>
      <c r="G2868" s="13"/>
      <c r="H2868" s="10"/>
      <c r="I2868" s="110" t="str">
        <f t="shared" si="38"/>
        <v/>
      </c>
      <c r="J2868" s="113"/>
    </row>
    <row r="2869" spans="1:10" ht="14.1" customHeight="1" x14ac:dyDescent="0.25">
      <c r="A2869" s="9"/>
      <c r="B2869" s="10"/>
      <c r="C2869" s="12"/>
      <c r="D2869" s="12"/>
      <c r="E2869" s="12"/>
      <c r="F2869" s="12"/>
      <c r="G2869" s="13"/>
      <c r="H2869" s="10"/>
      <c r="I2869" s="110" t="str">
        <f t="shared" si="38"/>
        <v/>
      </c>
      <c r="J2869" s="113"/>
    </row>
    <row r="2870" spans="1:10" ht="14.1" customHeight="1" x14ac:dyDescent="0.25">
      <c r="A2870" s="9"/>
      <c r="B2870" s="10"/>
      <c r="C2870" s="12"/>
      <c r="D2870" s="12"/>
      <c r="E2870" s="12"/>
      <c r="F2870" s="12"/>
      <c r="G2870" s="13"/>
      <c r="H2870" s="10"/>
      <c r="I2870" s="110" t="str">
        <f t="shared" si="38"/>
        <v/>
      </c>
      <c r="J2870" s="113"/>
    </row>
    <row r="2871" spans="1:10" ht="14.1" customHeight="1" x14ac:dyDescent="0.25">
      <c r="A2871" s="9"/>
      <c r="B2871" s="10"/>
      <c r="C2871" s="12"/>
      <c r="D2871" s="12"/>
      <c r="E2871" s="12"/>
      <c r="F2871" s="12"/>
      <c r="G2871" s="13"/>
      <c r="H2871" s="10"/>
      <c r="I2871" s="110" t="str">
        <f t="shared" si="38"/>
        <v/>
      </c>
      <c r="J2871" s="113"/>
    </row>
    <row r="2872" spans="1:10" ht="14.1" customHeight="1" x14ac:dyDescent="0.25">
      <c r="A2872" s="9"/>
      <c r="B2872" s="10"/>
      <c r="C2872" s="12"/>
      <c r="D2872" s="12"/>
      <c r="E2872" s="12"/>
      <c r="F2872" s="12"/>
      <c r="G2872" s="13"/>
      <c r="H2872" s="10"/>
      <c r="I2872" s="110" t="str">
        <f t="shared" si="38"/>
        <v/>
      </c>
      <c r="J2872" s="113"/>
    </row>
    <row r="2873" spans="1:10" ht="14.1" customHeight="1" x14ac:dyDescent="0.25">
      <c r="A2873" s="9"/>
      <c r="B2873" s="10"/>
      <c r="C2873" s="12"/>
      <c r="D2873" s="12"/>
      <c r="E2873" s="12"/>
      <c r="F2873" s="12"/>
      <c r="G2873" s="13"/>
      <c r="H2873" s="10"/>
      <c r="I2873" s="110" t="str">
        <f t="shared" si="38"/>
        <v/>
      </c>
      <c r="J2873" s="113"/>
    </row>
    <row r="2874" spans="1:10" ht="14.1" customHeight="1" x14ac:dyDescent="0.25">
      <c r="A2874" s="9"/>
      <c r="B2874" s="10"/>
      <c r="C2874" s="12"/>
      <c r="D2874" s="12"/>
      <c r="E2874" s="12"/>
      <c r="F2874" s="12"/>
      <c r="G2874" s="13"/>
      <c r="H2874" s="10"/>
      <c r="I2874" s="110" t="str">
        <f t="shared" si="38"/>
        <v/>
      </c>
      <c r="J2874" s="113"/>
    </row>
    <row r="2875" spans="1:10" ht="14.1" customHeight="1" x14ac:dyDescent="0.25">
      <c r="A2875" s="9"/>
      <c r="B2875" s="10"/>
      <c r="C2875" s="12"/>
      <c r="D2875" s="12"/>
      <c r="E2875" s="12"/>
      <c r="F2875" s="12"/>
      <c r="G2875" s="13"/>
      <c r="H2875" s="10"/>
      <c r="I2875" s="110" t="str">
        <f t="shared" si="38"/>
        <v/>
      </c>
      <c r="J2875" s="113"/>
    </row>
    <row r="2876" spans="1:10" ht="14.1" customHeight="1" x14ac:dyDescent="0.25">
      <c r="A2876" s="9"/>
      <c r="B2876" s="10"/>
      <c r="C2876" s="12"/>
      <c r="D2876" s="12"/>
      <c r="E2876" s="12"/>
      <c r="F2876" s="12"/>
      <c r="G2876" s="13"/>
      <c r="H2876" s="10"/>
      <c r="I2876" s="110" t="str">
        <f t="shared" si="38"/>
        <v/>
      </c>
      <c r="J2876" s="113"/>
    </row>
    <row r="2877" spans="1:10" ht="14.1" customHeight="1" x14ac:dyDescent="0.25">
      <c r="A2877" s="9"/>
      <c r="B2877" s="10"/>
      <c r="C2877" s="12"/>
      <c r="D2877" s="12"/>
      <c r="E2877" s="12"/>
      <c r="F2877" s="12"/>
      <c r="G2877" s="13"/>
      <c r="H2877" s="10"/>
      <c r="I2877" s="110" t="str">
        <f t="shared" si="38"/>
        <v/>
      </c>
      <c r="J2877" s="113"/>
    </row>
    <row r="2878" spans="1:10" ht="14.1" customHeight="1" x14ac:dyDescent="0.25">
      <c r="A2878" s="9"/>
      <c r="B2878" s="10"/>
      <c r="C2878" s="12"/>
      <c r="D2878" s="12"/>
      <c r="E2878" s="12"/>
      <c r="F2878" s="12"/>
      <c r="G2878" s="13"/>
      <c r="H2878" s="10"/>
      <c r="I2878" s="110" t="str">
        <f t="shared" si="38"/>
        <v/>
      </c>
      <c r="J2878" s="113"/>
    </row>
    <row r="2879" spans="1:10" ht="14.1" customHeight="1" x14ac:dyDescent="0.25">
      <c r="A2879" s="9"/>
      <c r="B2879" s="10"/>
      <c r="C2879" s="12"/>
      <c r="D2879" s="12"/>
      <c r="E2879" s="12"/>
      <c r="F2879" s="12"/>
      <c r="G2879" s="13"/>
      <c r="H2879" s="10"/>
      <c r="I2879" s="110" t="str">
        <f t="shared" si="38"/>
        <v/>
      </c>
      <c r="J2879" s="113"/>
    </row>
    <row r="2880" spans="1:10" ht="14.1" customHeight="1" x14ac:dyDescent="0.25">
      <c r="A2880" s="9"/>
      <c r="B2880" s="10"/>
      <c r="C2880" s="12"/>
      <c r="D2880" s="12"/>
      <c r="E2880" s="12"/>
      <c r="F2880" s="12"/>
      <c r="G2880" s="13"/>
      <c r="H2880" s="10"/>
      <c r="I2880" s="110" t="str">
        <f t="shared" si="38"/>
        <v/>
      </c>
      <c r="J2880" s="113"/>
    </row>
    <row r="2881" spans="1:10" ht="14.1" customHeight="1" x14ac:dyDescent="0.25">
      <c r="A2881" s="9"/>
      <c r="B2881" s="10"/>
      <c r="C2881" s="12"/>
      <c r="D2881" s="12"/>
      <c r="E2881" s="12"/>
      <c r="F2881" s="12"/>
      <c r="G2881" s="13"/>
      <c r="H2881" s="10"/>
      <c r="I2881" s="110" t="str">
        <f t="shared" si="38"/>
        <v/>
      </c>
      <c r="J2881" s="113"/>
    </row>
    <row r="2882" spans="1:10" ht="14.1" customHeight="1" x14ac:dyDescent="0.25">
      <c r="A2882" s="9"/>
      <c r="B2882" s="10"/>
      <c r="C2882" s="12"/>
      <c r="D2882" s="12"/>
      <c r="E2882" s="12"/>
      <c r="F2882" s="12"/>
      <c r="G2882" s="13"/>
      <c r="H2882" s="10"/>
      <c r="I2882" s="110" t="str">
        <f t="shared" si="38"/>
        <v/>
      </c>
      <c r="J2882" s="113"/>
    </row>
    <row r="2883" spans="1:10" ht="14.1" customHeight="1" x14ac:dyDescent="0.25">
      <c r="A2883" s="9"/>
      <c r="B2883" s="10"/>
      <c r="C2883" s="12"/>
      <c r="D2883" s="12"/>
      <c r="E2883" s="12"/>
      <c r="F2883" s="12"/>
      <c r="G2883" s="13"/>
      <c r="H2883" s="10"/>
      <c r="I2883" s="110" t="str">
        <f t="shared" si="38"/>
        <v/>
      </c>
      <c r="J2883" s="113"/>
    </row>
    <row r="2884" spans="1:10" ht="14.1" customHeight="1" x14ac:dyDescent="0.25">
      <c r="A2884" s="9"/>
      <c r="B2884" s="10"/>
      <c r="C2884" s="12"/>
      <c r="D2884" s="12"/>
      <c r="E2884" s="12"/>
      <c r="F2884" s="12"/>
      <c r="G2884" s="13"/>
      <c r="H2884" s="10"/>
      <c r="I2884" s="110" t="str">
        <f t="shared" si="38"/>
        <v/>
      </c>
      <c r="J2884" s="113"/>
    </row>
    <row r="2885" spans="1:10" ht="14.1" customHeight="1" x14ac:dyDescent="0.25">
      <c r="A2885" s="9"/>
      <c r="B2885" s="10"/>
      <c r="C2885" s="12"/>
      <c r="D2885" s="12"/>
      <c r="E2885" s="12"/>
      <c r="F2885" s="12"/>
      <c r="G2885" s="13"/>
      <c r="H2885" s="10"/>
      <c r="I2885" s="110" t="str">
        <f t="shared" si="38"/>
        <v/>
      </c>
      <c r="J2885" s="113"/>
    </row>
    <row r="2886" spans="1:10" ht="14.1" customHeight="1" x14ac:dyDescent="0.25">
      <c r="A2886" s="9"/>
      <c r="B2886" s="10"/>
      <c r="C2886" s="12"/>
      <c r="D2886" s="12"/>
      <c r="E2886" s="12"/>
      <c r="F2886" s="12"/>
      <c r="G2886" s="13"/>
      <c r="H2886" s="10"/>
      <c r="I2886" s="110" t="str">
        <f t="shared" si="38"/>
        <v/>
      </c>
      <c r="J2886" s="113"/>
    </row>
    <row r="2887" spans="1:10" ht="14.1" customHeight="1" x14ac:dyDescent="0.25">
      <c r="A2887" s="9"/>
      <c r="B2887" s="10"/>
      <c r="C2887" s="12"/>
      <c r="D2887" s="12"/>
      <c r="E2887" s="12"/>
      <c r="F2887" s="12"/>
      <c r="G2887" s="13"/>
      <c r="H2887" s="10"/>
      <c r="I2887" s="110" t="str">
        <f t="shared" si="38"/>
        <v/>
      </c>
      <c r="J2887" s="113"/>
    </row>
    <row r="2888" spans="1:10" ht="14.1" customHeight="1" x14ac:dyDescent="0.25">
      <c r="A2888" s="9"/>
      <c r="B2888" s="10"/>
      <c r="C2888" s="12"/>
      <c r="D2888" s="12"/>
      <c r="E2888" s="12"/>
      <c r="F2888" s="12"/>
      <c r="G2888" s="13"/>
      <c r="H2888" s="10"/>
      <c r="I2888" s="110" t="str">
        <f t="shared" si="38"/>
        <v/>
      </c>
      <c r="J2888" s="113"/>
    </row>
    <row r="2889" spans="1:10" ht="14.1" customHeight="1" x14ac:dyDescent="0.25">
      <c r="A2889" s="9"/>
      <c r="B2889" s="10"/>
      <c r="C2889" s="12"/>
      <c r="D2889" s="12"/>
      <c r="E2889" s="12"/>
      <c r="F2889" s="12"/>
      <c r="G2889" s="13"/>
      <c r="H2889" s="10"/>
      <c r="I2889" s="110" t="str">
        <f t="shared" si="38"/>
        <v/>
      </c>
      <c r="J2889" s="113"/>
    </row>
    <row r="2890" spans="1:10" ht="14.1" customHeight="1" x14ac:dyDescent="0.25">
      <c r="A2890" s="9"/>
      <c r="B2890" s="10"/>
      <c r="C2890" s="12"/>
      <c r="D2890" s="12"/>
      <c r="E2890" s="12"/>
      <c r="F2890" s="12"/>
      <c r="G2890" s="13"/>
      <c r="H2890" s="10"/>
      <c r="I2890" s="110" t="str">
        <f t="shared" si="38"/>
        <v/>
      </c>
      <c r="J2890" s="113"/>
    </row>
    <row r="2891" spans="1:10" ht="14.1" customHeight="1" x14ac:dyDescent="0.25">
      <c r="A2891" s="9"/>
      <c r="B2891" s="10"/>
      <c r="C2891" s="12"/>
      <c r="D2891" s="12"/>
      <c r="E2891" s="12"/>
      <c r="F2891" s="12"/>
      <c r="G2891" s="13"/>
      <c r="H2891" s="10"/>
      <c r="I2891" s="110" t="str">
        <f t="shared" si="38"/>
        <v/>
      </c>
      <c r="J2891" s="113"/>
    </row>
    <row r="2892" spans="1:10" ht="14.1" customHeight="1" x14ac:dyDescent="0.25">
      <c r="A2892" s="9"/>
      <c r="B2892" s="10"/>
      <c r="C2892" s="12"/>
      <c r="D2892" s="12"/>
      <c r="E2892" s="12"/>
      <c r="F2892" s="12"/>
      <c r="G2892" s="13"/>
      <c r="H2892" s="10"/>
      <c r="I2892" s="110" t="str">
        <f t="shared" si="38"/>
        <v/>
      </c>
      <c r="J2892" s="113"/>
    </row>
    <row r="2893" spans="1:10" ht="14.1" customHeight="1" x14ac:dyDescent="0.25">
      <c r="A2893" s="9"/>
      <c r="B2893" s="10"/>
      <c r="C2893" s="12"/>
      <c r="D2893" s="12"/>
      <c r="E2893" s="12"/>
      <c r="F2893" s="12"/>
      <c r="G2893" s="13"/>
      <c r="H2893" s="10"/>
      <c r="I2893" s="110" t="str">
        <f t="shared" si="38"/>
        <v/>
      </c>
      <c r="J2893" s="113"/>
    </row>
    <row r="2894" spans="1:10" ht="14.1" customHeight="1" x14ac:dyDescent="0.25">
      <c r="A2894" s="9"/>
      <c r="B2894" s="10"/>
      <c r="C2894" s="12"/>
      <c r="D2894" s="12"/>
      <c r="E2894" s="12"/>
      <c r="F2894" s="12"/>
      <c r="G2894" s="13"/>
      <c r="H2894" s="10"/>
      <c r="I2894" s="110" t="str">
        <f t="shared" si="38"/>
        <v/>
      </c>
      <c r="J2894" s="113"/>
    </row>
    <row r="2895" spans="1:10" ht="14.1" customHeight="1" x14ac:dyDescent="0.25">
      <c r="A2895" s="9"/>
      <c r="B2895" s="10"/>
      <c r="C2895" s="12"/>
      <c r="D2895" s="12"/>
      <c r="E2895" s="12"/>
      <c r="F2895" s="12"/>
      <c r="G2895" s="13"/>
      <c r="H2895" s="10"/>
      <c r="I2895" s="110" t="str">
        <f t="shared" si="38"/>
        <v/>
      </c>
      <c r="J2895" s="113"/>
    </row>
    <row r="2896" spans="1:10" ht="14.1" customHeight="1" x14ac:dyDescent="0.25">
      <c r="A2896" s="9"/>
      <c r="B2896" s="10"/>
      <c r="C2896" s="12"/>
      <c r="D2896" s="12"/>
      <c r="E2896" s="12"/>
      <c r="F2896" s="12"/>
      <c r="G2896" s="13"/>
      <c r="H2896" s="10"/>
      <c r="I2896" s="110" t="str">
        <f t="shared" si="38"/>
        <v/>
      </c>
      <c r="J2896" s="113"/>
    </row>
    <row r="2897" spans="1:10" ht="14.1" customHeight="1" x14ac:dyDescent="0.25">
      <c r="A2897" s="9"/>
      <c r="B2897" s="10"/>
      <c r="C2897" s="12"/>
      <c r="D2897" s="12"/>
      <c r="E2897" s="12"/>
      <c r="F2897" s="12"/>
      <c r="G2897" s="13"/>
      <c r="H2897" s="10"/>
      <c r="I2897" s="110" t="str">
        <f t="shared" si="38"/>
        <v/>
      </c>
      <c r="J2897" s="113"/>
    </row>
    <row r="2898" spans="1:10" ht="14.1" customHeight="1" x14ac:dyDescent="0.25">
      <c r="A2898" s="9"/>
      <c r="B2898" s="10"/>
      <c r="C2898" s="12"/>
      <c r="D2898" s="12"/>
      <c r="E2898" s="12"/>
      <c r="F2898" s="12"/>
      <c r="G2898" s="13"/>
      <c r="H2898" s="10"/>
      <c r="I2898" s="110" t="str">
        <f t="shared" si="38"/>
        <v/>
      </c>
      <c r="J2898" s="113"/>
    </row>
    <row r="2899" spans="1:10" ht="14.1" customHeight="1" x14ac:dyDescent="0.25">
      <c r="A2899" s="9"/>
      <c r="B2899" s="10"/>
      <c r="C2899" s="12"/>
      <c r="D2899" s="12"/>
      <c r="E2899" s="12"/>
      <c r="F2899" s="12"/>
      <c r="G2899" s="13"/>
      <c r="H2899" s="10"/>
      <c r="I2899" s="110" t="str">
        <f t="shared" si="38"/>
        <v/>
      </c>
      <c r="J2899" s="113"/>
    </row>
    <row r="2900" spans="1:10" ht="14.1" customHeight="1" x14ac:dyDescent="0.25">
      <c r="A2900" s="9"/>
      <c r="B2900" s="10"/>
      <c r="C2900" s="12"/>
      <c r="D2900" s="12"/>
      <c r="E2900" s="12"/>
      <c r="F2900" s="12"/>
      <c r="G2900" s="13"/>
      <c r="H2900" s="10"/>
      <c r="I2900" s="110" t="str">
        <f t="shared" si="38"/>
        <v/>
      </c>
      <c r="J2900" s="113"/>
    </row>
    <row r="2901" spans="1:10" ht="14.1" customHeight="1" x14ac:dyDescent="0.25">
      <c r="A2901" s="9"/>
      <c r="B2901" s="10"/>
      <c r="C2901" s="12"/>
      <c r="D2901" s="12"/>
      <c r="E2901" s="12"/>
      <c r="F2901" s="12"/>
      <c r="G2901" s="13"/>
      <c r="H2901" s="10"/>
      <c r="I2901" s="110" t="str">
        <f t="shared" si="38"/>
        <v/>
      </c>
      <c r="J2901" s="113"/>
    </row>
    <row r="2902" spans="1:10" ht="14.1" customHeight="1" x14ac:dyDescent="0.25">
      <c r="A2902" s="9"/>
      <c r="B2902" s="10"/>
      <c r="C2902" s="12"/>
      <c r="D2902" s="12"/>
      <c r="E2902" s="12"/>
      <c r="F2902" s="12"/>
      <c r="G2902" s="13"/>
      <c r="H2902" s="10"/>
      <c r="I2902" s="110" t="str">
        <f t="shared" si="38"/>
        <v/>
      </c>
      <c r="J2902" s="113"/>
    </row>
    <row r="2903" spans="1:10" ht="14.1" customHeight="1" x14ac:dyDescent="0.25">
      <c r="A2903" s="9"/>
      <c r="B2903" s="10"/>
      <c r="C2903" s="12"/>
      <c r="D2903" s="12"/>
      <c r="E2903" s="12"/>
      <c r="F2903" s="12"/>
      <c r="G2903" s="13"/>
      <c r="H2903" s="10"/>
      <c r="I2903" s="110" t="str">
        <f t="shared" si="38"/>
        <v/>
      </c>
      <c r="J2903" s="113"/>
    </row>
    <row r="2904" spans="1:10" ht="14.1" customHeight="1" x14ac:dyDescent="0.25">
      <c r="A2904" s="9"/>
      <c r="B2904" s="10"/>
      <c r="C2904" s="12"/>
      <c r="D2904" s="12"/>
      <c r="E2904" s="12"/>
      <c r="F2904" s="12"/>
      <c r="G2904" s="13"/>
      <c r="H2904" s="10"/>
      <c r="I2904" s="110" t="str">
        <f t="shared" si="38"/>
        <v/>
      </c>
      <c r="J2904" s="113"/>
    </row>
    <row r="2905" spans="1:10" ht="14.1" customHeight="1" x14ac:dyDescent="0.25">
      <c r="A2905" s="9"/>
      <c r="B2905" s="10"/>
      <c r="C2905" s="12"/>
      <c r="D2905" s="12"/>
      <c r="E2905" s="12"/>
      <c r="F2905" s="12"/>
      <c r="G2905" s="13"/>
      <c r="H2905" s="10"/>
      <c r="I2905" s="110" t="str">
        <f t="shared" si="38"/>
        <v/>
      </c>
      <c r="J2905" s="113"/>
    </row>
    <row r="2906" spans="1:10" ht="14.1" customHeight="1" x14ac:dyDescent="0.25">
      <c r="A2906" s="9"/>
      <c r="B2906" s="10"/>
      <c r="C2906" s="12"/>
      <c r="D2906" s="12"/>
      <c r="E2906" s="12"/>
      <c r="F2906" s="12"/>
      <c r="G2906" s="13"/>
      <c r="H2906" s="10"/>
      <c r="I2906" s="110" t="str">
        <f t="shared" si="38"/>
        <v/>
      </c>
      <c r="J2906" s="113"/>
    </row>
    <row r="2907" spans="1:10" ht="14.1" customHeight="1" x14ac:dyDescent="0.25">
      <c r="A2907" s="9"/>
      <c r="B2907" s="10"/>
      <c r="C2907" s="12"/>
      <c r="D2907" s="12"/>
      <c r="E2907" s="12"/>
      <c r="F2907" s="12"/>
      <c r="G2907" s="13"/>
      <c r="H2907" s="10"/>
      <c r="I2907" s="110" t="str">
        <f t="shared" si="38"/>
        <v/>
      </c>
      <c r="J2907" s="113"/>
    </row>
    <row r="2908" spans="1:10" ht="14.1" customHeight="1" x14ac:dyDescent="0.25">
      <c r="A2908" s="9"/>
      <c r="B2908" s="10"/>
      <c r="C2908" s="12"/>
      <c r="D2908" s="12"/>
      <c r="E2908" s="12"/>
      <c r="F2908" s="12"/>
      <c r="G2908" s="13"/>
      <c r="H2908" s="10"/>
      <c r="I2908" s="110" t="str">
        <f t="shared" si="38"/>
        <v/>
      </c>
      <c r="J2908" s="113"/>
    </row>
    <row r="2909" spans="1:10" ht="14.1" customHeight="1" x14ac:dyDescent="0.25">
      <c r="A2909" s="9"/>
      <c r="B2909" s="10"/>
      <c r="C2909" s="12"/>
      <c r="D2909" s="12"/>
      <c r="E2909" s="12"/>
      <c r="F2909" s="12"/>
      <c r="G2909" s="13"/>
      <c r="H2909" s="10"/>
      <c r="I2909" s="110" t="str">
        <f t="shared" si="38"/>
        <v/>
      </c>
      <c r="J2909" s="113"/>
    </row>
    <row r="2910" spans="1:10" ht="14.1" customHeight="1" x14ac:dyDescent="0.25">
      <c r="A2910" s="9"/>
      <c r="B2910" s="10"/>
      <c r="C2910" s="12"/>
      <c r="D2910" s="12"/>
      <c r="E2910" s="12"/>
      <c r="F2910" s="12"/>
      <c r="G2910" s="13"/>
      <c r="H2910" s="10"/>
      <c r="I2910" s="110" t="str">
        <f t="shared" si="38"/>
        <v/>
      </c>
      <c r="J2910" s="113"/>
    </row>
    <row r="2911" spans="1:10" ht="14.1" customHeight="1" x14ac:dyDescent="0.25">
      <c r="A2911" s="9"/>
      <c r="B2911" s="10"/>
      <c r="C2911" s="12"/>
      <c r="D2911" s="12"/>
      <c r="E2911" s="12"/>
      <c r="F2911" s="12"/>
      <c r="G2911" s="13"/>
      <c r="H2911" s="10"/>
      <c r="I2911" s="110" t="str">
        <f t="shared" ref="I2911:I2974" si="39">IF(G2911="","",I2910+G2911)</f>
        <v/>
      </c>
      <c r="J2911" s="113"/>
    </row>
    <row r="2912" spans="1:10" ht="14.1" customHeight="1" x14ac:dyDescent="0.25">
      <c r="A2912" s="9"/>
      <c r="B2912" s="10"/>
      <c r="C2912" s="12"/>
      <c r="D2912" s="12"/>
      <c r="E2912" s="12"/>
      <c r="F2912" s="12"/>
      <c r="G2912" s="13"/>
      <c r="H2912" s="10"/>
      <c r="I2912" s="110" t="str">
        <f t="shared" si="39"/>
        <v/>
      </c>
      <c r="J2912" s="113"/>
    </row>
    <row r="2913" spans="1:10" ht="14.1" customHeight="1" x14ac:dyDescent="0.25">
      <c r="A2913" s="9"/>
      <c r="B2913" s="10"/>
      <c r="C2913" s="12"/>
      <c r="D2913" s="12"/>
      <c r="E2913" s="12"/>
      <c r="F2913" s="12"/>
      <c r="G2913" s="13"/>
      <c r="H2913" s="10"/>
      <c r="I2913" s="110" t="str">
        <f t="shared" si="39"/>
        <v/>
      </c>
      <c r="J2913" s="113"/>
    </row>
    <row r="2914" spans="1:10" ht="14.1" customHeight="1" x14ac:dyDescent="0.25">
      <c r="A2914" s="9"/>
      <c r="B2914" s="10"/>
      <c r="C2914" s="12"/>
      <c r="D2914" s="12"/>
      <c r="E2914" s="12"/>
      <c r="F2914" s="12"/>
      <c r="G2914" s="13"/>
      <c r="H2914" s="10"/>
      <c r="I2914" s="110" t="str">
        <f t="shared" si="39"/>
        <v/>
      </c>
      <c r="J2914" s="113"/>
    </row>
    <row r="2915" spans="1:10" ht="14.1" customHeight="1" x14ac:dyDescent="0.25">
      <c r="A2915" s="9"/>
      <c r="B2915" s="10"/>
      <c r="C2915" s="12"/>
      <c r="D2915" s="12"/>
      <c r="E2915" s="12"/>
      <c r="F2915" s="12"/>
      <c r="G2915" s="13"/>
      <c r="H2915" s="10"/>
      <c r="I2915" s="110" t="str">
        <f t="shared" si="39"/>
        <v/>
      </c>
      <c r="J2915" s="113"/>
    </row>
    <row r="2916" spans="1:10" ht="14.1" customHeight="1" x14ac:dyDescent="0.25">
      <c r="A2916" s="9"/>
      <c r="B2916" s="10"/>
      <c r="C2916" s="12"/>
      <c r="D2916" s="12"/>
      <c r="E2916" s="12"/>
      <c r="F2916" s="12"/>
      <c r="G2916" s="13"/>
      <c r="H2916" s="10"/>
      <c r="I2916" s="110" t="str">
        <f t="shared" si="39"/>
        <v/>
      </c>
      <c r="J2916" s="113"/>
    </row>
    <row r="2917" spans="1:10" ht="14.1" customHeight="1" x14ac:dyDescent="0.25">
      <c r="A2917" s="9"/>
      <c r="B2917" s="10"/>
      <c r="C2917" s="12"/>
      <c r="D2917" s="12"/>
      <c r="E2917" s="12"/>
      <c r="F2917" s="12"/>
      <c r="G2917" s="13"/>
      <c r="H2917" s="10"/>
      <c r="I2917" s="110" t="str">
        <f t="shared" si="39"/>
        <v/>
      </c>
      <c r="J2917" s="113"/>
    </row>
    <row r="2918" spans="1:10" ht="14.1" customHeight="1" x14ac:dyDescent="0.25">
      <c r="A2918" s="9"/>
      <c r="B2918" s="10"/>
      <c r="C2918" s="12"/>
      <c r="D2918" s="12"/>
      <c r="E2918" s="12"/>
      <c r="F2918" s="12"/>
      <c r="G2918" s="13"/>
      <c r="H2918" s="10"/>
      <c r="I2918" s="110" t="str">
        <f t="shared" si="39"/>
        <v/>
      </c>
      <c r="J2918" s="113"/>
    </row>
    <row r="2919" spans="1:10" ht="14.1" customHeight="1" x14ac:dyDescent="0.25">
      <c r="A2919" s="9"/>
      <c r="B2919" s="10"/>
      <c r="C2919" s="12"/>
      <c r="D2919" s="12"/>
      <c r="E2919" s="12"/>
      <c r="F2919" s="12"/>
      <c r="G2919" s="13"/>
      <c r="H2919" s="10"/>
      <c r="I2919" s="110" t="str">
        <f t="shared" si="39"/>
        <v/>
      </c>
      <c r="J2919" s="113"/>
    </row>
    <row r="2920" spans="1:10" ht="14.1" customHeight="1" x14ac:dyDescent="0.25">
      <c r="A2920" s="9"/>
      <c r="B2920" s="10"/>
      <c r="C2920" s="12"/>
      <c r="D2920" s="12"/>
      <c r="E2920" s="12"/>
      <c r="F2920" s="12"/>
      <c r="G2920" s="13"/>
      <c r="H2920" s="10"/>
      <c r="I2920" s="110" t="str">
        <f t="shared" si="39"/>
        <v/>
      </c>
      <c r="J2920" s="113"/>
    </row>
    <row r="2921" spans="1:10" ht="14.1" customHeight="1" x14ac:dyDescent="0.25">
      <c r="A2921" s="9"/>
      <c r="B2921" s="10"/>
      <c r="C2921" s="12"/>
      <c r="D2921" s="12"/>
      <c r="E2921" s="12"/>
      <c r="F2921" s="12"/>
      <c r="G2921" s="13"/>
      <c r="H2921" s="10"/>
      <c r="I2921" s="110" t="str">
        <f t="shared" si="39"/>
        <v/>
      </c>
      <c r="J2921" s="113"/>
    </row>
    <row r="2922" spans="1:10" ht="14.1" customHeight="1" x14ac:dyDescent="0.25">
      <c r="A2922" s="9"/>
      <c r="B2922" s="10"/>
      <c r="C2922" s="12"/>
      <c r="D2922" s="12"/>
      <c r="E2922" s="12"/>
      <c r="F2922" s="12"/>
      <c r="G2922" s="13"/>
      <c r="H2922" s="10"/>
      <c r="I2922" s="110" t="str">
        <f t="shared" si="39"/>
        <v/>
      </c>
      <c r="J2922" s="113"/>
    </row>
    <row r="2923" spans="1:10" ht="14.1" customHeight="1" x14ac:dyDescent="0.25">
      <c r="A2923" s="9"/>
      <c r="B2923" s="10"/>
      <c r="C2923" s="12"/>
      <c r="D2923" s="12"/>
      <c r="E2923" s="12"/>
      <c r="F2923" s="12"/>
      <c r="G2923" s="13"/>
      <c r="H2923" s="10"/>
      <c r="I2923" s="110" t="str">
        <f t="shared" si="39"/>
        <v/>
      </c>
      <c r="J2923" s="113"/>
    </row>
    <row r="2924" spans="1:10" ht="14.1" customHeight="1" x14ac:dyDescent="0.25">
      <c r="A2924" s="9"/>
      <c r="B2924" s="10"/>
      <c r="C2924" s="12"/>
      <c r="D2924" s="12"/>
      <c r="E2924" s="12"/>
      <c r="F2924" s="12"/>
      <c r="G2924" s="13"/>
      <c r="H2924" s="10"/>
      <c r="I2924" s="110" t="str">
        <f t="shared" si="39"/>
        <v/>
      </c>
      <c r="J2924" s="113"/>
    </row>
    <row r="2925" spans="1:10" ht="14.1" customHeight="1" x14ac:dyDescent="0.25">
      <c r="A2925" s="9"/>
      <c r="B2925" s="10"/>
      <c r="C2925" s="12"/>
      <c r="D2925" s="12"/>
      <c r="E2925" s="12"/>
      <c r="F2925" s="12"/>
      <c r="G2925" s="13"/>
      <c r="H2925" s="10"/>
      <c r="I2925" s="110" t="str">
        <f t="shared" si="39"/>
        <v/>
      </c>
      <c r="J2925" s="113"/>
    </row>
    <row r="2926" spans="1:10" ht="14.1" customHeight="1" x14ac:dyDescent="0.25">
      <c r="A2926" s="9"/>
      <c r="B2926" s="10"/>
      <c r="C2926" s="12"/>
      <c r="D2926" s="12"/>
      <c r="E2926" s="12"/>
      <c r="F2926" s="12"/>
      <c r="G2926" s="13"/>
      <c r="H2926" s="10"/>
      <c r="I2926" s="110" t="str">
        <f t="shared" si="39"/>
        <v/>
      </c>
      <c r="J2926" s="113"/>
    </row>
    <row r="2927" spans="1:10" ht="14.1" customHeight="1" x14ac:dyDescent="0.25">
      <c r="A2927" s="9"/>
      <c r="B2927" s="10"/>
      <c r="C2927" s="12"/>
      <c r="D2927" s="12"/>
      <c r="E2927" s="12"/>
      <c r="F2927" s="12"/>
      <c r="G2927" s="13"/>
      <c r="H2927" s="10"/>
      <c r="I2927" s="110" t="str">
        <f t="shared" si="39"/>
        <v/>
      </c>
      <c r="J2927" s="113"/>
    </row>
    <row r="2928" spans="1:10" ht="14.1" customHeight="1" x14ac:dyDescent="0.25">
      <c r="A2928" s="9"/>
      <c r="B2928" s="10"/>
      <c r="C2928" s="12"/>
      <c r="D2928" s="12"/>
      <c r="E2928" s="12"/>
      <c r="F2928" s="12"/>
      <c r="G2928" s="13"/>
      <c r="H2928" s="10"/>
      <c r="I2928" s="110" t="str">
        <f t="shared" si="39"/>
        <v/>
      </c>
      <c r="J2928" s="113"/>
    </row>
    <row r="2929" spans="1:10" ht="14.1" customHeight="1" x14ac:dyDescent="0.25">
      <c r="A2929" s="9"/>
      <c r="B2929" s="10"/>
      <c r="C2929" s="12"/>
      <c r="D2929" s="12"/>
      <c r="E2929" s="12"/>
      <c r="F2929" s="12"/>
      <c r="G2929" s="13"/>
      <c r="H2929" s="10"/>
      <c r="I2929" s="110" t="str">
        <f t="shared" si="39"/>
        <v/>
      </c>
      <c r="J2929" s="113"/>
    </row>
    <row r="2930" spans="1:10" ht="14.1" customHeight="1" x14ac:dyDescent="0.25">
      <c r="A2930" s="9"/>
      <c r="B2930" s="10"/>
      <c r="C2930" s="12"/>
      <c r="D2930" s="12"/>
      <c r="E2930" s="12"/>
      <c r="F2930" s="12"/>
      <c r="G2930" s="13"/>
      <c r="H2930" s="10"/>
      <c r="I2930" s="110" t="str">
        <f t="shared" si="39"/>
        <v/>
      </c>
      <c r="J2930" s="113"/>
    </row>
    <row r="2931" spans="1:10" ht="14.1" customHeight="1" x14ac:dyDescent="0.25">
      <c r="A2931" s="9"/>
      <c r="B2931" s="10"/>
      <c r="C2931" s="12"/>
      <c r="D2931" s="12"/>
      <c r="E2931" s="12"/>
      <c r="F2931" s="12"/>
      <c r="G2931" s="13"/>
      <c r="H2931" s="10"/>
      <c r="I2931" s="110" t="str">
        <f t="shared" si="39"/>
        <v/>
      </c>
      <c r="J2931" s="113"/>
    </row>
    <row r="2932" spans="1:10" ht="14.1" customHeight="1" x14ac:dyDescent="0.25">
      <c r="A2932" s="9"/>
      <c r="B2932" s="10"/>
      <c r="C2932" s="12"/>
      <c r="D2932" s="12"/>
      <c r="E2932" s="12"/>
      <c r="F2932" s="12"/>
      <c r="G2932" s="13"/>
      <c r="H2932" s="10"/>
      <c r="I2932" s="110" t="str">
        <f t="shared" si="39"/>
        <v/>
      </c>
      <c r="J2932" s="113"/>
    </row>
    <row r="2933" spans="1:10" ht="14.1" customHeight="1" x14ac:dyDescent="0.25">
      <c r="A2933" s="9"/>
      <c r="B2933" s="10"/>
      <c r="C2933" s="12"/>
      <c r="D2933" s="12"/>
      <c r="E2933" s="12"/>
      <c r="F2933" s="12"/>
      <c r="G2933" s="13"/>
      <c r="H2933" s="10"/>
      <c r="I2933" s="110" t="str">
        <f t="shared" si="39"/>
        <v/>
      </c>
      <c r="J2933" s="113"/>
    </row>
    <row r="2934" spans="1:10" ht="14.1" customHeight="1" x14ac:dyDescent="0.25">
      <c r="A2934" s="9"/>
      <c r="B2934" s="10"/>
      <c r="C2934" s="12"/>
      <c r="D2934" s="12"/>
      <c r="E2934" s="12"/>
      <c r="F2934" s="12"/>
      <c r="G2934" s="13"/>
      <c r="H2934" s="10"/>
      <c r="I2934" s="110" t="str">
        <f t="shared" si="39"/>
        <v/>
      </c>
      <c r="J2934" s="113"/>
    </row>
    <row r="2935" spans="1:10" ht="14.1" customHeight="1" x14ac:dyDescent="0.25">
      <c r="A2935" s="9"/>
      <c r="B2935" s="10"/>
      <c r="C2935" s="12"/>
      <c r="D2935" s="12"/>
      <c r="E2935" s="12"/>
      <c r="F2935" s="12"/>
      <c r="G2935" s="13"/>
      <c r="H2935" s="10"/>
      <c r="I2935" s="110" t="str">
        <f t="shared" si="39"/>
        <v/>
      </c>
      <c r="J2935" s="113"/>
    </row>
    <row r="2936" spans="1:10" ht="14.1" customHeight="1" x14ac:dyDescent="0.25">
      <c r="A2936" s="9"/>
      <c r="B2936" s="10"/>
      <c r="C2936" s="12"/>
      <c r="D2936" s="12"/>
      <c r="E2936" s="12"/>
      <c r="F2936" s="12"/>
      <c r="G2936" s="13"/>
      <c r="H2936" s="10"/>
      <c r="I2936" s="110" t="str">
        <f t="shared" si="39"/>
        <v/>
      </c>
      <c r="J2936" s="113"/>
    </row>
    <row r="2937" spans="1:10" ht="14.1" customHeight="1" x14ac:dyDescent="0.25">
      <c r="A2937" s="9"/>
      <c r="B2937" s="10"/>
      <c r="C2937" s="12"/>
      <c r="D2937" s="12"/>
      <c r="E2937" s="12"/>
      <c r="F2937" s="12"/>
      <c r="G2937" s="13"/>
      <c r="H2937" s="10"/>
      <c r="I2937" s="110" t="str">
        <f t="shared" si="39"/>
        <v/>
      </c>
      <c r="J2937" s="113"/>
    </row>
    <row r="2938" spans="1:10" ht="14.1" customHeight="1" x14ac:dyDescent="0.25">
      <c r="A2938" s="9"/>
      <c r="B2938" s="10"/>
      <c r="C2938" s="12"/>
      <c r="D2938" s="12"/>
      <c r="E2938" s="12"/>
      <c r="F2938" s="12"/>
      <c r="G2938" s="13"/>
      <c r="H2938" s="10"/>
      <c r="I2938" s="110" t="str">
        <f t="shared" si="39"/>
        <v/>
      </c>
      <c r="J2938" s="113"/>
    </row>
    <row r="2939" spans="1:10" ht="14.1" customHeight="1" x14ac:dyDescent="0.25">
      <c r="A2939" s="9"/>
      <c r="B2939" s="10"/>
      <c r="C2939" s="12"/>
      <c r="D2939" s="12"/>
      <c r="E2939" s="12"/>
      <c r="F2939" s="12"/>
      <c r="G2939" s="13"/>
      <c r="H2939" s="10"/>
      <c r="I2939" s="110" t="str">
        <f t="shared" si="39"/>
        <v/>
      </c>
      <c r="J2939" s="113"/>
    </row>
    <row r="2940" spans="1:10" ht="14.1" customHeight="1" x14ac:dyDescent="0.25">
      <c r="A2940" s="9"/>
      <c r="B2940" s="10"/>
      <c r="C2940" s="12"/>
      <c r="D2940" s="12"/>
      <c r="E2940" s="12"/>
      <c r="F2940" s="12"/>
      <c r="G2940" s="13"/>
      <c r="H2940" s="10"/>
      <c r="I2940" s="110" t="str">
        <f t="shared" si="39"/>
        <v/>
      </c>
      <c r="J2940" s="113"/>
    </row>
    <row r="2941" spans="1:10" ht="14.1" customHeight="1" x14ac:dyDescent="0.25">
      <c r="A2941" s="9"/>
      <c r="B2941" s="10"/>
      <c r="C2941" s="12"/>
      <c r="D2941" s="12"/>
      <c r="E2941" s="12"/>
      <c r="F2941" s="12"/>
      <c r="G2941" s="13"/>
      <c r="H2941" s="10"/>
      <c r="I2941" s="110" t="str">
        <f t="shared" si="39"/>
        <v/>
      </c>
      <c r="J2941" s="113"/>
    </row>
    <row r="2942" spans="1:10" ht="14.1" customHeight="1" x14ac:dyDescent="0.25">
      <c r="A2942" s="9"/>
      <c r="B2942" s="10"/>
      <c r="C2942" s="12"/>
      <c r="D2942" s="12"/>
      <c r="E2942" s="12"/>
      <c r="F2942" s="12"/>
      <c r="G2942" s="13"/>
      <c r="H2942" s="10"/>
      <c r="I2942" s="110" t="str">
        <f t="shared" si="39"/>
        <v/>
      </c>
      <c r="J2942" s="113"/>
    </row>
    <row r="2943" spans="1:10" ht="14.1" customHeight="1" x14ac:dyDescent="0.25">
      <c r="A2943" s="9"/>
      <c r="B2943" s="10"/>
      <c r="C2943" s="12"/>
      <c r="D2943" s="12"/>
      <c r="E2943" s="12"/>
      <c r="F2943" s="12"/>
      <c r="G2943" s="13"/>
      <c r="H2943" s="10"/>
      <c r="I2943" s="110" t="str">
        <f t="shared" si="39"/>
        <v/>
      </c>
      <c r="J2943" s="113"/>
    </row>
    <row r="2944" spans="1:10" ht="14.1" customHeight="1" x14ac:dyDescent="0.25">
      <c r="A2944" s="9"/>
      <c r="B2944" s="10"/>
      <c r="C2944" s="12"/>
      <c r="D2944" s="12"/>
      <c r="E2944" s="12"/>
      <c r="F2944" s="12"/>
      <c r="G2944" s="13"/>
      <c r="H2944" s="10"/>
      <c r="I2944" s="110" t="str">
        <f t="shared" si="39"/>
        <v/>
      </c>
      <c r="J2944" s="113"/>
    </row>
    <row r="2945" spans="1:10" ht="14.1" customHeight="1" x14ac:dyDescent="0.25">
      <c r="A2945" s="9"/>
      <c r="B2945" s="10"/>
      <c r="C2945" s="12"/>
      <c r="D2945" s="12"/>
      <c r="E2945" s="12"/>
      <c r="F2945" s="12"/>
      <c r="G2945" s="13"/>
      <c r="H2945" s="10"/>
      <c r="I2945" s="110" t="str">
        <f t="shared" si="39"/>
        <v/>
      </c>
      <c r="J2945" s="113"/>
    </row>
    <row r="2946" spans="1:10" ht="14.1" customHeight="1" x14ac:dyDescent="0.25">
      <c r="A2946" s="9"/>
      <c r="B2946" s="10"/>
      <c r="C2946" s="12"/>
      <c r="D2946" s="12"/>
      <c r="E2946" s="12"/>
      <c r="F2946" s="12"/>
      <c r="G2946" s="13"/>
      <c r="H2946" s="10"/>
      <c r="I2946" s="110" t="str">
        <f t="shared" si="39"/>
        <v/>
      </c>
      <c r="J2946" s="113"/>
    </row>
    <row r="2947" spans="1:10" ht="14.1" customHeight="1" x14ac:dyDescent="0.25">
      <c r="A2947" s="9"/>
      <c r="B2947" s="10"/>
      <c r="C2947" s="12"/>
      <c r="D2947" s="12"/>
      <c r="E2947" s="12"/>
      <c r="F2947" s="12"/>
      <c r="G2947" s="13"/>
      <c r="H2947" s="10"/>
      <c r="I2947" s="110" t="str">
        <f t="shared" si="39"/>
        <v/>
      </c>
      <c r="J2947" s="113"/>
    </row>
    <row r="2948" spans="1:10" ht="14.1" customHeight="1" x14ac:dyDescent="0.25">
      <c r="A2948" s="9"/>
      <c r="B2948" s="10"/>
      <c r="C2948" s="12"/>
      <c r="D2948" s="12"/>
      <c r="E2948" s="12"/>
      <c r="F2948" s="12"/>
      <c r="G2948" s="13"/>
      <c r="H2948" s="10"/>
      <c r="I2948" s="110" t="str">
        <f t="shared" si="39"/>
        <v/>
      </c>
      <c r="J2948" s="113"/>
    </row>
    <row r="2949" spans="1:10" ht="14.1" customHeight="1" x14ac:dyDescent="0.25">
      <c r="A2949" s="9"/>
      <c r="B2949" s="10"/>
      <c r="C2949" s="12"/>
      <c r="D2949" s="12"/>
      <c r="E2949" s="12"/>
      <c r="F2949" s="12"/>
      <c r="G2949" s="13"/>
      <c r="H2949" s="10"/>
      <c r="I2949" s="110" t="str">
        <f t="shared" si="39"/>
        <v/>
      </c>
      <c r="J2949" s="113"/>
    </row>
    <row r="2950" spans="1:10" ht="14.1" customHeight="1" x14ac:dyDescent="0.25">
      <c r="A2950" s="9"/>
      <c r="B2950" s="10"/>
      <c r="C2950" s="12"/>
      <c r="D2950" s="12"/>
      <c r="E2950" s="12"/>
      <c r="F2950" s="12"/>
      <c r="G2950" s="13"/>
      <c r="H2950" s="10"/>
      <c r="I2950" s="110" t="str">
        <f t="shared" si="39"/>
        <v/>
      </c>
      <c r="J2950" s="113"/>
    </row>
    <row r="2951" spans="1:10" ht="14.1" customHeight="1" x14ac:dyDescent="0.25">
      <c r="A2951" s="9"/>
      <c r="B2951" s="10"/>
      <c r="C2951" s="12"/>
      <c r="D2951" s="12"/>
      <c r="E2951" s="12"/>
      <c r="F2951" s="12"/>
      <c r="G2951" s="13"/>
      <c r="H2951" s="10"/>
      <c r="I2951" s="110" t="str">
        <f t="shared" si="39"/>
        <v/>
      </c>
      <c r="J2951" s="113"/>
    </row>
    <row r="2952" spans="1:10" ht="14.1" customHeight="1" x14ac:dyDescent="0.25">
      <c r="A2952" s="9"/>
      <c r="B2952" s="10"/>
      <c r="C2952" s="12"/>
      <c r="D2952" s="12"/>
      <c r="E2952" s="12"/>
      <c r="F2952" s="12"/>
      <c r="G2952" s="13"/>
      <c r="H2952" s="10"/>
      <c r="I2952" s="110" t="str">
        <f t="shared" si="39"/>
        <v/>
      </c>
      <c r="J2952" s="113"/>
    </row>
    <row r="2953" spans="1:10" ht="14.1" customHeight="1" x14ac:dyDescent="0.25">
      <c r="A2953" s="9"/>
      <c r="B2953" s="10"/>
      <c r="C2953" s="12"/>
      <c r="D2953" s="12"/>
      <c r="E2953" s="12"/>
      <c r="F2953" s="12"/>
      <c r="G2953" s="13"/>
      <c r="H2953" s="10"/>
      <c r="I2953" s="110" t="str">
        <f t="shared" si="39"/>
        <v/>
      </c>
      <c r="J2953" s="113"/>
    </row>
    <row r="2954" spans="1:10" ht="14.1" customHeight="1" x14ac:dyDescent="0.25">
      <c r="A2954" s="9"/>
      <c r="B2954" s="10"/>
      <c r="C2954" s="12"/>
      <c r="D2954" s="12"/>
      <c r="E2954" s="12"/>
      <c r="F2954" s="12"/>
      <c r="G2954" s="13"/>
      <c r="H2954" s="10"/>
      <c r="I2954" s="110" t="str">
        <f t="shared" si="39"/>
        <v/>
      </c>
      <c r="J2954" s="113"/>
    </row>
    <row r="2955" spans="1:10" ht="14.1" customHeight="1" x14ac:dyDescent="0.25">
      <c r="A2955" s="9"/>
      <c r="B2955" s="10"/>
      <c r="C2955" s="12"/>
      <c r="D2955" s="12"/>
      <c r="E2955" s="12"/>
      <c r="F2955" s="12"/>
      <c r="G2955" s="13"/>
      <c r="H2955" s="10"/>
      <c r="I2955" s="110" t="str">
        <f t="shared" si="39"/>
        <v/>
      </c>
      <c r="J2955" s="113"/>
    </row>
    <row r="2956" spans="1:10" ht="14.1" customHeight="1" x14ac:dyDescent="0.25">
      <c r="A2956" s="9"/>
      <c r="B2956" s="10"/>
      <c r="C2956" s="12"/>
      <c r="D2956" s="12"/>
      <c r="E2956" s="12"/>
      <c r="F2956" s="12"/>
      <c r="G2956" s="13"/>
      <c r="H2956" s="10"/>
      <c r="I2956" s="110" t="str">
        <f t="shared" si="39"/>
        <v/>
      </c>
      <c r="J2956" s="113"/>
    </row>
    <row r="2957" spans="1:10" ht="14.1" customHeight="1" x14ac:dyDescent="0.25">
      <c r="A2957" s="9"/>
      <c r="B2957" s="10"/>
      <c r="C2957" s="12"/>
      <c r="D2957" s="12"/>
      <c r="E2957" s="12"/>
      <c r="F2957" s="12"/>
      <c r="G2957" s="13"/>
      <c r="H2957" s="10"/>
      <c r="I2957" s="110" t="str">
        <f t="shared" si="39"/>
        <v/>
      </c>
      <c r="J2957" s="113"/>
    </row>
    <row r="2958" spans="1:10" ht="14.1" customHeight="1" x14ac:dyDescent="0.25">
      <c r="A2958" s="9"/>
      <c r="B2958" s="10"/>
      <c r="C2958" s="12"/>
      <c r="D2958" s="12"/>
      <c r="E2958" s="12"/>
      <c r="F2958" s="12"/>
      <c r="G2958" s="13"/>
      <c r="H2958" s="10"/>
      <c r="I2958" s="110" t="str">
        <f t="shared" si="39"/>
        <v/>
      </c>
      <c r="J2958" s="113"/>
    </row>
    <row r="2959" spans="1:10" ht="14.1" customHeight="1" x14ac:dyDescent="0.25">
      <c r="A2959" s="9"/>
      <c r="B2959" s="10"/>
      <c r="C2959" s="12"/>
      <c r="D2959" s="12"/>
      <c r="E2959" s="12"/>
      <c r="F2959" s="12"/>
      <c r="G2959" s="13"/>
      <c r="H2959" s="10"/>
      <c r="I2959" s="110" t="str">
        <f t="shared" si="39"/>
        <v/>
      </c>
      <c r="J2959" s="113"/>
    </row>
    <row r="2960" spans="1:10" ht="14.1" customHeight="1" x14ac:dyDescent="0.25">
      <c r="A2960" s="9"/>
      <c r="B2960" s="10"/>
      <c r="C2960" s="12"/>
      <c r="D2960" s="12"/>
      <c r="E2960" s="12"/>
      <c r="F2960" s="12"/>
      <c r="G2960" s="13"/>
      <c r="H2960" s="10"/>
      <c r="I2960" s="110" t="str">
        <f t="shared" si="39"/>
        <v/>
      </c>
      <c r="J2960" s="113"/>
    </row>
    <row r="2961" spans="1:10" ht="14.1" customHeight="1" x14ac:dyDescent="0.25">
      <c r="A2961" s="9"/>
      <c r="B2961" s="10"/>
      <c r="C2961" s="12"/>
      <c r="D2961" s="12"/>
      <c r="E2961" s="12"/>
      <c r="F2961" s="12"/>
      <c r="G2961" s="13"/>
      <c r="H2961" s="10"/>
      <c r="I2961" s="110" t="str">
        <f t="shared" si="39"/>
        <v/>
      </c>
      <c r="J2961" s="113"/>
    </row>
    <row r="2962" spans="1:10" ht="14.1" customHeight="1" x14ac:dyDescent="0.25">
      <c r="A2962" s="9"/>
      <c r="B2962" s="10"/>
      <c r="C2962" s="12"/>
      <c r="D2962" s="12"/>
      <c r="E2962" s="12"/>
      <c r="F2962" s="12"/>
      <c r="G2962" s="13"/>
      <c r="H2962" s="10"/>
      <c r="I2962" s="110" t="str">
        <f t="shared" si="39"/>
        <v/>
      </c>
      <c r="J2962" s="113"/>
    </row>
    <row r="2963" spans="1:10" ht="14.1" customHeight="1" x14ac:dyDescent="0.25">
      <c r="A2963" s="9"/>
      <c r="B2963" s="10"/>
      <c r="C2963" s="12"/>
      <c r="D2963" s="12"/>
      <c r="E2963" s="12"/>
      <c r="F2963" s="12"/>
      <c r="G2963" s="13"/>
      <c r="H2963" s="10"/>
      <c r="I2963" s="110" t="str">
        <f t="shared" si="39"/>
        <v/>
      </c>
      <c r="J2963" s="113"/>
    </row>
    <row r="2964" spans="1:10" ht="14.1" customHeight="1" x14ac:dyDescent="0.25">
      <c r="A2964" s="9"/>
      <c r="B2964" s="10"/>
      <c r="C2964" s="12"/>
      <c r="D2964" s="12"/>
      <c r="E2964" s="12"/>
      <c r="F2964" s="12"/>
      <c r="G2964" s="13"/>
      <c r="H2964" s="10"/>
      <c r="I2964" s="110" t="str">
        <f t="shared" si="39"/>
        <v/>
      </c>
      <c r="J2964" s="113"/>
    </row>
    <row r="2965" spans="1:10" ht="14.1" customHeight="1" x14ac:dyDescent="0.25">
      <c r="A2965" s="9"/>
      <c r="B2965" s="10"/>
      <c r="C2965" s="12"/>
      <c r="D2965" s="12"/>
      <c r="E2965" s="12"/>
      <c r="F2965" s="12"/>
      <c r="G2965" s="13"/>
      <c r="H2965" s="10"/>
      <c r="I2965" s="110" t="str">
        <f t="shared" si="39"/>
        <v/>
      </c>
      <c r="J2965" s="113"/>
    </row>
    <row r="2966" spans="1:10" ht="14.1" customHeight="1" x14ac:dyDescent="0.25">
      <c r="A2966" s="9"/>
      <c r="B2966" s="10"/>
      <c r="C2966" s="12"/>
      <c r="D2966" s="12"/>
      <c r="E2966" s="12"/>
      <c r="F2966" s="12"/>
      <c r="G2966" s="13"/>
      <c r="H2966" s="10"/>
      <c r="I2966" s="110" t="str">
        <f t="shared" si="39"/>
        <v/>
      </c>
      <c r="J2966" s="113"/>
    </row>
    <row r="2967" spans="1:10" ht="14.1" customHeight="1" x14ac:dyDescent="0.25">
      <c r="A2967" s="9"/>
      <c r="B2967" s="10"/>
      <c r="C2967" s="12"/>
      <c r="D2967" s="12"/>
      <c r="E2967" s="12"/>
      <c r="F2967" s="12"/>
      <c r="G2967" s="13"/>
      <c r="H2967" s="10"/>
      <c r="I2967" s="110" t="str">
        <f t="shared" si="39"/>
        <v/>
      </c>
      <c r="J2967" s="113"/>
    </row>
    <row r="2968" spans="1:10" ht="14.1" customHeight="1" x14ac:dyDescent="0.25">
      <c r="A2968" s="9"/>
      <c r="B2968" s="10"/>
      <c r="C2968" s="12"/>
      <c r="D2968" s="12"/>
      <c r="E2968" s="12"/>
      <c r="F2968" s="12"/>
      <c r="G2968" s="13"/>
      <c r="H2968" s="10"/>
      <c r="I2968" s="110" t="str">
        <f t="shared" si="39"/>
        <v/>
      </c>
      <c r="J2968" s="113"/>
    </row>
    <row r="2969" spans="1:10" ht="14.1" customHeight="1" x14ac:dyDescent="0.25">
      <c r="A2969" s="9"/>
      <c r="B2969" s="10"/>
      <c r="C2969" s="12"/>
      <c r="D2969" s="12"/>
      <c r="E2969" s="12"/>
      <c r="F2969" s="12"/>
      <c r="G2969" s="13"/>
      <c r="H2969" s="10"/>
      <c r="I2969" s="110" t="str">
        <f t="shared" si="39"/>
        <v/>
      </c>
      <c r="J2969" s="113"/>
    </row>
    <row r="2970" spans="1:10" ht="14.1" customHeight="1" x14ac:dyDescent="0.25">
      <c r="A2970" s="9"/>
      <c r="B2970" s="10"/>
      <c r="C2970" s="12"/>
      <c r="D2970" s="12"/>
      <c r="E2970" s="12"/>
      <c r="F2970" s="12"/>
      <c r="G2970" s="13"/>
      <c r="H2970" s="10"/>
      <c r="I2970" s="110" t="str">
        <f t="shared" si="39"/>
        <v/>
      </c>
      <c r="J2970" s="113"/>
    </row>
    <row r="2971" spans="1:10" ht="14.1" customHeight="1" x14ac:dyDescent="0.25">
      <c r="A2971" s="9"/>
      <c r="B2971" s="10"/>
      <c r="C2971" s="12"/>
      <c r="D2971" s="12"/>
      <c r="E2971" s="12"/>
      <c r="F2971" s="12"/>
      <c r="G2971" s="13"/>
      <c r="H2971" s="10"/>
      <c r="I2971" s="110" t="str">
        <f t="shared" si="39"/>
        <v/>
      </c>
      <c r="J2971" s="113"/>
    </row>
    <row r="2972" spans="1:10" ht="14.1" customHeight="1" x14ac:dyDescent="0.25">
      <c r="A2972" s="9"/>
      <c r="B2972" s="10"/>
      <c r="C2972" s="12"/>
      <c r="D2972" s="12"/>
      <c r="E2972" s="12"/>
      <c r="F2972" s="12"/>
      <c r="G2972" s="13"/>
      <c r="H2972" s="10"/>
      <c r="I2972" s="110" t="str">
        <f t="shared" si="39"/>
        <v/>
      </c>
      <c r="J2972" s="113"/>
    </row>
    <row r="2973" spans="1:10" ht="14.1" customHeight="1" x14ac:dyDescent="0.25">
      <c r="A2973" s="9"/>
      <c r="B2973" s="10"/>
      <c r="C2973" s="12"/>
      <c r="D2973" s="12"/>
      <c r="E2973" s="12"/>
      <c r="F2973" s="12"/>
      <c r="G2973" s="13"/>
      <c r="H2973" s="10"/>
      <c r="I2973" s="110" t="str">
        <f t="shared" si="39"/>
        <v/>
      </c>
      <c r="J2973" s="113"/>
    </row>
    <row r="2974" spans="1:10" ht="14.1" customHeight="1" x14ac:dyDescent="0.25">
      <c r="A2974" s="9"/>
      <c r="B2974" s="10"/>
      <c r="C2974" s="12"/>
      <c r="D2974" s="12"/>
      <c r="E2974" s="12"/>
      <c r="F2974" s="12"/>
      <c r="G2974" s="13"/>
      <c r="H2974" s="10"/>
      <c r="I2974" s="110" t="str">
        <f t="shared" si="39"/>
        <v/>
      </c>
      <c r="J2974" s="113"/>
    </row>
    <row r="2975" spans="1:10" ht="14.1" customHeight="1" x14ac:dyDescent="0.25">
      <c r="A2975" s="9"/>
      <c r="B2975" s="10"/>
      <c r="C2975" s="12"/>
      <c r="D2975" s="12"/>
      <c r="E2975" s="12"/>
      <c r="F2975" s="12"/>
      <c r="G2975" s="13"/>
      <c r="H2975" s="10"/>
      <c r="I2975" s="110" t="str">
        <f t="shared" ref="I2975:I3003" si="40">IF(G2975="","",I2974+G2975)</f>
        <v/>
      </c>
      <c r="J2975" s="113"/>
    </row>
    <row r="2976" spans="1:10" ht="14.1" customHeight="1" x14ac:dyDescent="0.25">
      <c r="A2976" s="9"/>
      <c r="B2976" s="10"/>
      <c r="C2976" s="12"/>
      <c r="D2976" s="12"/>
      <c r="E2976" s="12"/>
      <c r="F2976" s="12"/>
      <c r="G2976" s="13"/>
      <c r="H2976" s="10"/>
      <c r="I2976" s="110" t="str">
        <f t="shared" si="40"/>
        <v/>
      </c>
      <c r="J2976" s="113"/>
    </row>
    <row r="2977" spans="1:10" ht="14.1" customHeight="1" x14ac:dyDescent="0.25">
      <c r="A2977" s="9"/>
      <c r="B2977" s="10"/>
      <c r="C2977" s="12"/>
      <c r="D2977" s="12"/>
      <c r="E2977" s="12"/>
      <c r="F2977" s="12"/>
      <c r="G2977" s="13"/>
      <c r="H2977" s="10"/>
      <c r="I2977" s="110" t="str">
        <f t="shared" si="40"/>
        <v/>
      </c>
      <c r="J2977" s="113"/>
    </row>
    <row r="2978" spans="1:10" ht="14.1" customHeight="1" x14ac:dyDescent="0.25">
      <c r="A2978" s="9"/>
      <c r="B2978" s="10"/>
      <c r="C2978" s="12"/>
      <c r="D2978" s="12"/>
      <c r="E2978" s="12"/>
      <c r="F2978" s="12"/>
      <c r="G2978" s="13"/>
      <c r="H2978" s="10"/>
      <c r="I2978" s="110" t="str">
        <f t="shared" si="40"/>
        <v/>
      </c>
      <c r="J2978" s="113"/>
    </row>
    <row r="2979" spans="1:10" ht="14.1" customHeight="1" x14ac:dyDescent="0.25">
      <c r="A2979" s="9"/>
      <c r="B2979" s="10"/>
      <c r="C2979" s="12"/>
      <c r="D2979" s="12"/>
      <c r="E2979" s="12"/>
      <c r="F2979" s="12"/>
      <c r="G2979" s="13"/>
      <c r="H2979" s="10"/>
      <c r="I2979" s="110" t="str">
        <f t="shared" si="40"/>
        <v/>
      </c>
      <c r="J2979" s="113"/>
    </row>
    <row r="2980" spans="1:10" ht="14.1" customHeight="1" x14ac:dyDescent="0.25">
      <c r="A2980" s="9"/>
      <c r="B2980" s="10"/>
      <c r="C2980" s="12"/>
      <c r="D2980" s="12"/>
      <c r="E2980" s="12"/>
      <c r="F2980" s="12"/>
      <c r="G2980" s="13"/>
      <c r="H2980" s="10"/>
      <c r="I2980" s="110" t="str">
        <f t="shared" si="40"/>
        <v/>
      </c>
      <c r="J2980" s="113"/>
    </row>
    <row r="2981" spans="1:10" ht="14.1" customHeight="1" x14ac:dyDescent="0.25">
      <c r="A2981" s="9"/>
      <c r="B2981" s="10"/>
      <c r="C2981" s="12"/>
      <c r="D2981" s="12"/>
      <c r="E2981" s="12"/>
      <c r="F2981" s="12"/>
      <c r="G2981" s="13"/>
      <c r="H2981" s="10"/>
      <c r="I2981" s="110" t="str">
        <f t="shared" si="40"/>
        <v/>
      </c>
      <c r="J2981" s="113"/>
    </row>
    <row r="2982" spans="1:10" ht="14.1" customHeight="1" x14ac:dyDescent="0.25">
      <c r="A2982" s="9"/>
      <c r="B2982" s="10"/>
      <c r="C2982" s="12"/>
      <c r="D2982" s="12"/>
      <c r="E2982" s="12"/>
      <c r="F2982" s="12"/>
      <c r="G2982" s="13"/>
      <c r="H2982" s="10"/>
      <c r="I2982" s="110" t="str">
        <f t="shared" si="40"/>
        <v/>
      </c>
      <c r="J2982" s="113"/>
    </row>
    <row r="2983" spans="1:10" ht="14.1" customHeight="1" x14ac:dyDescent="0.25">
      <c r="A2983" s="9"/>
      <c r="B2983" s="10"/>
      <c r="C2983" s="12"/>
      <c r="D2983" s="12"/>
      <c r="E2983" s="12"/>
      <c r="F2983" s="12"/>
      <c r="G2983" s="13"/>
      <c r="H2983" s="10"/>
      <c r="I2983" s="110" t="str">
        <f t="shared" si="40"/>
        <v/>
      </c>
      <c r="J2983" s="113"/>
    </row>
    <row r="2984" spans="1:10" ht="14.1" customHeight="1" x14ac:dyDescent="0.25">
      <c r="A2984" s="9"/>
      <c r="B2984" s="10"/>
      <c r="C2984" s="12"/>
      <c r="D2984" s="12"/>
      <c r="E2984" s="12"/>
      <c r="F2984" s="12"/>
      <c r="G2984" s="13"/>
      <c r="H2984" s="10"/>
      <c r="I2984" s="110" t="str">
        <f t="shared" si="40"/>
        <v/>
      </c>
      <c r="J2984" s="113"/>
    </row>
    <row r="2985" spans="1:10" ht="14.1" customHeight="1" x14ac:dyDescent="0.25">
      <c r="A2985" s="9"/>
      <c r="B2985" s="10"/>
      <c r="C2985" s="12"/>
      <c r="D2985" s="12"/>
      <c r="E2985" s="12"/>
      <c r="F2985" s="12"/>
      <c r="G2985" s="13"/>
      <c r="H2985" s="10"/>
      <c r="I2985" s="110" t="str">
        <f t="shared" si="40"/>
        <v/>
      </c>
      <c r="J2985" s="113"/>
    </row>
    <row r="2986" spans="1:10" ht="14.1" customHeight="1" x14ac:dyDescent="0.25">
      <c r="A2986" s="9"/>
      <c r="B2986" s="10"/>
      <c r="C2986" s="12"/>
      <c r="D2986" s="12"/>
      <c r="E2986" s="12"/>
      <c r="F2986" s="12"/>
      <c r="G2986" s="13"/>
      <c r="H2986" s="10"/>
      <c r="I2986" s="110" t="str">
        <f t="shared" si="40"/>
        <v/>
      </c>
      <c r="J2986" s="113"/>
    </row>
    <row r="2987" spans="1:10" ht="14.1" customHeight="1" x14ac:dyDescent="0.25">
      <c r="A2987" s="9"/>
      <c r="B2987" s="10"/>
      <c r="C2987" s="12"/>
      <c r="D2987" s="12"/>
      <c r="E2987" s="12"/>
      <c r="F2987" s="12"/>
      <c r="G2987" s="13"/>
      <c r="H2987" s="10"/>
      <c r="I2987" s="110" t="str">
        <f t="shared" si="40"/>
        <v/>
      </c>
      <c r="J2987" s="113"/>
    </row>
    <row r="2988" spans="1:10" ht="14.1" customHeight="1" x14ac:dyDescent="0.25">
      <c r="A2988" s="9"/>
      <c r="B2988" s="10"/>
      <c r="C2988" s="12"/>
      <c r="D2988" s="12"/>
      <c r="E2988" s="12"/>
      <c r="F2988" s="12"/>
      <c r="G2988" s="13"/>
      <c r="H2988" s="10"/>
      <c r="I2988" s="110" t="str">
        <f t="shared" si="40"/>
        <v/>
      </c>
      <c r="J2988" s="113"/>
    </row>
    <row r="2989" spans="1:10" ht="14.1" customHeight="1" x14ac:dyDescent="0.25">
      <c r="A2989" s="9"/>
      <c r="B2989" s="10"/>
      <c r="C2989" s="12"/>
      <c r="D2989" s="12"/>
      <c r="E2989" s="12"/>
      <c r="F2989" s="12"/>
      <c r="G2989" s="13"/>
      <c r="H2989" s="10"/>
      <c r="I2989" s="110" t="str">
        <f t="shared" si="40"/>
        <v/>
      </c>
      <c r="J2989" s="113"/>
    </row>
    <row r="2990" spans="1:10" ht="14.1" customHeight="1" x14ac:dyDescent="0.25">
      <c r="A2990" s="9"/>
      <c r="B2990" s="10"/>
      <c r="C2990" s="12"/>
      <c r="D2990" s="12"/>
      <c r="E2990" s="12"/>
      <c r="F2990" s="12"/>
      <c r="G2990" s="13"/>
      <c r="H2990" s="10"/>
      <c r="I2990" s="110" t="str">
        <f t="shared" si="40"/>
        <v/>
      </c>
      <c r="J2990" s="113"/>
    </row>
    <row r="2991" spans="1:10" ht="14.1" customHeight="1" x14ac:dyDescent="0.25">
      <c r="A2991" s="9"/>
      <c r="B2991" s="10"/>
      <c r="C2991" s="12"/>
      <c r="D2991" s="12"/>
      <c r="E2991" s="12"/>
      <c r="F2991" s="12"/>
      <c r="G2991" s="13"/>
      <c r="H2991" s="10"/>
      <c r="I2991" s="110" t="str">
        <f t="shared" si="40"/>
        <v/>
      </c>
      <c r="J2991" s="113"/>
    </row>
    <row r="2992" spans="1:10" ht="14.1" customHeight="1" x14ac:dyDescent="0.25">
      <c r="A2992" s="9"/>
      <c r="B2992" s="10"/>
      <c r="C2992" s="12"/>
      <c r="D2992" s="12"/>
      <c r="E2992" s="12"/>
      <c r="F2992" s="12"/>
      <c r="G2992" s="13"/>
      <c r="H2992" s="10"/>
      <c r="I2992" s="110" t="str">
        <f t="shared" si="40"/>
        <v/>
      </c>
      <c r="J2992" s="113"/>
    </row>
    <row r="2993" spans="1:11" ht="14.1" customHeight="1" x14ac:dyDescent="0.25">
      <c r="A2993" s="9"/>
      <c r="B2993" s="10"/>
      <c r="C2993" s="12"/>
      <c r="D2993" s="12"/>
      <c r="E2993" s="12"/>
      <c r="F2993" s="12"/>
      <c r="G2993" s="13"/>
      <c r="H2993" s="10"/>
      <c r="I2993" s="110" t="str">
        <f t="shared" si="40"/>
        <v/>
      </c>
      <c r="J2993" s="113"/>
    </row>
    <row r="2994" spans="1:11" ht="14.1" customHeight="1" x14ac:dyDescent="0.25">
      <c r="A2994" s="9"/>
      <c r="B2994" s="10"/>
      <c r="C2994" s="12"/>
      <c r="D2994" s="12"/>
      <c r="E2994" s="12"/>
      <c r="F2994" s="12"/>
      <c r="G2994" s="13"/>
      <c r="H2994" s="10"/>
      <c r="I2994" s="110" t="str">
        <f t="shared" si="40"/>
        <v/>
      </c>
      <c r="J2994" s="113"/>
    </row>
    <row r="2995" spans="1:11" ht="14.1" customHeight="1" x14ac:dyDescent="0.25">
      <c r="A2995" s="9"/>
      <c r="B2995" s="10"/>
      <c r="C2995" s="12"/>
      <c r="D2995" s="12"/>
      <c r="E2995" s="12"/>
      <c r="F2995" s="12"/>
      <c r="G2995" s="13"/>
      <c r="H2995" s="10"/>
      <c r="I2995" s="110" t="str">
        <f t="shared" si="40"/>
        <v/>
      </c>
      <c r="J2995" s="113"/>
    </row>
    <row r="2996" spans="1:11" ht="14.1" customHeight="1" x14ac:dyDescent="0.25">
      <c r="A2996" s="9"/>
      <c r="B2996" s="10"/>
      <c r="C2996" s="12"/>
      <c r="D2996" s="12"/>
      <c r="E2996" s="12"/>
      <c r="F2996" s="12"/>
      <c r="G2996" s="13"/>
      <c r="H2996" s="10"/>
      <c r="I2996" s="110" t="str">
        <f t="shared" si="40"/>
        <v/>
      </c>
      <c r="J2996" s="113"/>
    </row>
    <row r="2997" spans="1:11" ht="14.1" customHeight="1" x14ac:dyDescent="0.25">
      <c r="A2997" s="9"/>
      <c r="B2997" s="10"/>
      <c r="C2997" s="12"/>
      <c r="D2997" s="12"/>
      <c r="E2997" s="12"/>
      <c r="F2997" s="12"/>
      <c r="G2997" s="13"/>
      <c r="H2997" s="10"/>
      <c r="I2997" s="110" t="str">
        <f t="shared" si="40"/>
        <v/>
      </c>
      <c r="J2997" s="113"/>
    </row>
    <row r="2998" spans="1:11" ht="14.1" customHeight="1" x14ac:dyDescent="0.25">
      <c r="A2998" s="9"/>
      <c r="B2998" s="10"/>
      <c r="C2998" s="12"/>
      <c r="D2998" s="12"/>
      <c r="E2998" s="12"/>
      <c r="F2998" s="12"/>
      <c r="G2998" s="13"/>
      <c r="H2998" s="10"/>
      <c r="I2998" s="110" t="str">
        <f t="shared" si="40"/>
        <v/>
      </c>
      <c r="J2998" s="113"/>
    </row>
    <row r="2999" spans="1:11" ht="14.1" customHeight="1" x14ac:dyDescent="0.25">
      <c r="A2999" s="9"/>
      <c r="B2999" s="10"/>
      <c r="C2999" s="12"/>
      <c r="D2999" s="12"/>
      <c r="E2999" s="12"/>
      <c r="F2999" s="12"/>
      <c r="G2999" s="13"/>
      <c r="H2999" s="10"/>
      <c r="I2999" s="110" t="str">
        <f t="shared" si="40"/>
        <v/>
      </c>
      <c r="J2999" s="113"/>
    </row>
    <row r="3000" spans="1:11" ht="14.1" customHeight="1" x14ac:dyDescent="0.25">
      <c r="A3000" s="9"/>
      <c r="B3000" s="10"/>
      <c r="C3000" s="12"/>
      <c r="D3000" s="12"/>
      <c r="E3000" s="12"/>
      <c r="F3000" s="12"/>
      <c r="G3000" s="13"/>
      <c r="H3000" s="10"/>
      <c r="I3000" s="110" t="str">
        <f t="shared" si="40"/>
        <v/>
      </c>
      <c r="J3000" s="113"/>
    </row>
    <row r="3001" spans="1:11" ht="14.1" customHeight="1" x14ac:dyDescent="0.25">
      <c r="A3001" s="9"/>
      <c r="B3001" s="10"/>
      <c r="C3001" s="12"/>
      <c r="D3001" s="12"/>
      <c r="E3001" s="12"/>
      <c r="F3001" s="12"/>
      <c r="G3001" s="13"/>
      <c r="H3001" s="10"/>
      <c r="I3001" s="110" t="str">
        <f t="shared" si="40"/>
        <v/>
      </c>
      <c r="J3001" s="113"/>
    </row>
    <row r="3002" spans="1:11" ht="14.1" customHeight="1" x14ac:dyDescent="0.25">
      <c r="A3002" s="9"/>
      <c r="B3002" s="10"/>
      <c r="C3002" s="12"/>
      <c r="D3002" s="12"/>
      <c r="E3002" s="12"/>
      <c r="F3002" s="12"/>
      <c r="G3002" s="13"/>
      <c r="H3002" s="10"/>
      <c r="I3002" s="110" t="str">
        <f t="shared" si="40"/>
        <v/>
      </c>
      <c r="J3002" s="113"/>
    </row>
    <row r="3003" spans="1:11" ht="14.1" customHeight="1" x14ac:dyDescent="0.25">
      <c r="A3003" s="9"/>
      <c r="B3003" s="10"/>
      <c r="C3003" s="12"/>
      <c r="D3003" s="12"/>
      <c r="E3003" s="12"/>
      <c r="F3003" s="12"/>
      <c r="G3003" s="13"/>
      <c r="H3003" s="10"/>
      <c r="I3003" s="110" t="str">
        <f t="shared" si="40"/>
        <v/>
      </c>
      <c r="J3003" s="113"/>
    </row>
    <row r="3004" spans="1:11" ht="18" thickBot="1" x14ac:dyDescent="0.35">
      <c r="A3004" s="124" t="s">
        <v>31</v>
      </c>
      <c r="B3004" s="125"/>
      <c r="C3004" s="126"/>
      <c r="D3004" s="126"/>
      <c r="E3004" s="126"/>
      <c r="F3004" s="126"/>
      <c r="G3004" s="126"/>
      <c r="H3004" s="126"/>
      <c r="I3004" s="127"/>
      <c r="J3004" s="128"/>
      <c r="K3004" s="123"/>
    </row>
    <row r="3005" spans="1:11" ht="13.8" thickTop="1" x14ac:dyDescent="0.25"/>
  </sheetData>
  <sheetProtection algorithmName="SHA-512" hashValue="LiUpV9dTkdLrz/ZUQdsRjuFQcnSDeMDGw1DaNuas1XvskbIdUNYC6KRDsO3IufT+Q7ZYP8eiEgaVUVpc5asLLQ==" saltValue="shkvclgkJAjiACfxzrdAdQ==" spinCount="100000" sheet="1" selectLockedCells="1" sort="0" autoFilter="0" pivotTables="0"/>
  <autoFilter ref="A2:I3004" xr:uid="{DA16667E-F48D-4790-98C7-5DE2E39A6DAE}"/>
  <sortState xmlns:xlrd2="http://schemas.microsoft.com/office/spreadsheetml/2017/richdata2" ref="A4:H3003">
    <sortCondition ref="A4:A3003"/>
    <sortCondition ref="B4:B3003"/>
    <sortCondition ref="C4:C3003"/>
  </sortState>
  <mergeCells count="8">
    <mergeCell ref="K9:L9"/>
    <mergeCell ref="N3:T5"/>
    <mergeCell ref="N2:T2"/>
    <mergeCell ref="A1:E1"/>
    <mergeCell ref="F1:G1"/>
    <mergeCell ref="H1:I1"/>
    <mergeCell ref="P1:T1"/>
    <mergeCell ref="J3:J4"/>
  </mergeCells>
  <conditionalFormatting sqref="A4:A3003">
    <cfRule type="cellIs" dxfId="15" priority="2" operator="between">
      <formula>1</formula>
      <formula>FYSDate-1</formula>
    </cfRule>
    <cfRule type="cellIs" dxfId="14" priority="16" stopIfTrue="1" operator="greaterThan">
      <formula>ReportDate</formula>
    </cfRule>
  </conditionalFormatting>
  <conditionalFormatting sqref="B4:B3003">
    <cfRule type="cellIs" dxfId="13" priority="1" stopIfTrue="1" operator="equal">
      <formula>#N/A</formula>
    </cfRule>
  </conditionalFormatting>
  <dataValidations xWindow="508" yWindow="431" count="3">
    <dataValidation type="list" operator="equal" showInputMessage="1" showErrorMessage="1" promptTitle="Select Category" prompt="Select the appropriate category for this transaction from the drop-down list." sqref="C4:C3003" xr:uid="{00000000-0002-0000-0100-000000000000}">
      <formula1>Categories</formula1>
    </dataValidation>
    <dataValidation type="list" operator="equal" allowBlank="1" showInputMessage="1" showErrorMessage="1" promptTitle="Select Fund" prompt="Select the appropriate RESTRICTED fund for this transaction from the drop-down list, or leave blank for the General or Designated fund." sqref="D211:D3003" xr:uid="{0E89A968-2432-46F8-A9A0-F3C36A69D1F1}">
      <formula1>FundName</formula1>
    </dataValidation>
    <dataValidation type="list" operator="equal" allowBlank="1" showInputMessage="1" showErrorMessage="1" promptTitle="Select Fund" prompt="Select the appropriate fund for this transaction from the drop-down list, or leave blank forthe General Fund." sqref="D4:D210" xr:uid="{F01CDD14-30B5-4BFE-8211-1D738DC09434}">
      <formula1>FundName</formula1>
    </dataValidation>
  </dataValidations>
  <printOptions horizontalCentered="1"/>
  <pageMargins left="0.78749999999999998" right="0.39374999999999999" top="0.39374999999999999" bottom="0.53263888888888888" header="0.51180555555555551" footer="0.39374999999999999"/>
  <pageSetup paperSize="9" firstPageNumber="0" fitToHeight="0" orientation="landscape" horizontalDpi="300" verticalDpi="300" r:id="rId1"/>
  <headerFooter alignWithMargins="0">
    <oddFooter>&amp;CCopyright © 2012  BigSoc Support.   All rights reserved</oddFooter>
  </headerFooter>
  <colBreaks count="2" manualBreakCount="2">
    <brk id="8" max="1048575" man="1"/>
    <brk id="12" max="1048575" man="1"/>
  </colBreaks>
  <ignoredErrors>
    <ignoredError sqref="I4:I199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132"/>
  <sheetViews>
    <sheetView zoomScaleNormal="100" workbookViewId="0">
      <selection activeCell="A4" sqref="A4"/>
    </sheetView>
  </sheetViews>
  <sheetFormatPr defaultColWidth="9.109375" defaultRowHeight="13.2" x14ac:dyDescent="0.25"/>
  <cols>
    <col min="1" max="1" width="12.6640625" style="1" customWidth="1"/>
    <col min="2" max="2" width="10.6640625" style="163" customWidth="1"/>
    <col min="3" max="3" width="25.6640625" style="1" customWidth="1"/>
    <col min="4" max="4" width="15.6640625" style="1" customWidth="1"/>
    <col min="5" max="6" width="30.6640625" style="1" customWidth="1"/>
    <col min="7" max="7" width="11.6640625" style="1" customWidth="1"/>
    <col min="8" max="8" width="4.6640625" style="164" customWidth="1"/>
    <col min="9" max="9" width="11.6640625" style="1" customWidth="1"/>
    <col min="10" max="10" width="10.5546875" style="1" customWidth="1"/>
    <col min="11" max="12" width="11.5546875" style="1" customWidth="1"/>
    <col min="13" max="13" width="13.33203125" style="1" customWidth="1"/>
    <col min="14" max="14" width="7.44140625" style="1" customWidth="1"/>
    <col min="15" max="24" width="9.109375" style="1"/>
    <col min="25" max="25" width="7.44140625" style="1" customWidth="1"/>
    <col min="26" max="26" width="12.6640625" style="1" customWidth="1"/>
    <col min="27" max="27" width="2.6640625" style="1" customWidth="1"/>
    <col min="28" max="28" width="12.6640625" style="16" customWidth="1"/>
    <col min="29" max="16384" width="9.109375" style="1"/>
  </cols>
  <sheetData>
    <row r="1" spans="1:28" s="17" customFormat="1" ht="27.75" customHeight="1" thickTop="1" x14ac:dyDescent="0.25">
      <c r="A1" s="1300" t="str">
        <f>CharityName</f>
        <v>Name of Charity</v>
      </c>
      <c r="B1" s="1300"/>
      <c r="C1" s="1300"/>
      <c r="D1" s="1300"/>
      <c r="E1" s="1300"/>
      <c r="F1" s="1309" t="s">
        <v>32</v>
      </c>
      <c r="G1" s="1309"/>
      <c r="H1" s="1310">
        <f>FYEDate</f>
        <v>45291</v>
      </c>
      <c r="I1" s="1311"/>
      <c r="J1" s="131" t="str">
        <f>"Balance at 
"&amp;TEXT(MAX(Acc2Date,A3),"dd-mmm-yy")</f>
        <v>Balance at 
31-Dec-22</v>
      </c>
      <c r="K1" s="132" t="s">
        <v>16</v>
      </c>
      <c r="L1" s="133" t="s">
        <v>17</v>
      </c>
      <c r="M1" s="134" t="s">
        <v>18</v>
      </c>
      <c r="N1" s="135"/>
      <c r="O1" s="1307" t="s">
        <v>19</v>
      </c>
      <c r="P1" s="1307"/>
      <c r="Q1" s="1307"/>
      <c r="R1" s="1307"/>
      <c r="S1" s="1307"/>
      <c r="T1" s="1307"/>
      <c r="U1" s="1307"/>
      <c r="Z1" s="136" t="s">
        <v>20</v>
      </c>
      <c r="AB1" s="136" t="s">
        <v>21</v>
      </c>
    </row>
    <row r="2" spans="1:28" s="99" customFormat="1" ht="16.350000000000001" customHeight="1" thickBot="1" x14ac:dyDescent="0.3">
      <c r="A2" s="92" t="s">
        <v>22</v>
      </c>
      <c r="B2" s="93" t="s">
        <v>23</v>
      </c>
      <c r="C2" s="8" t="s">
        <v>24</v>
      </c>
      <c r="D2" s="8" t="s">
        <v>74</v>
      </c>
      <c r="E2" s="8" t="s">
        <v>175</v>
      </c>
      <c r="F2" s="8" t="s">
        <v>26</v>
      </c>
      <c r="G2" s="94" t="s">
        <v>27</v>
      </c>
      <c r="H2" s="137" t="s">
        <v>247</v>
      </c>
      <c r="I2" s="95" t="s">
        <v>33</v>
      </c>
      <c r="J2" s="138">
        <f>SUMIFS(Acc2Amnt,Acc2Rcd,"&lt;&gt;")+I3</f>
        <v>0</v>
      </c>
      <c r="K2" s="139">
        <f>SUMIFS(Acc2Amnt,Acc2Rcd,"&lt;&gt;")+I3</f>
        <v>0</v>
      </c>
      <c r="L2" s="140">
        <f>SUMIFS(Acc2Amnt,Acc2Rcd,"")</f>
        <v>0</v>
      </c>
      <c r="M2" s="141"/>
      <c r="N2" s="142"/>
      <c r="O2" s="1308" t="s">
        <v>34</v>
      </c>
      <c r="P2" s="1308"/>
      <c r="Q2" s="1308"/>
      <c r="R2" s="1308"/>
      <c r="S2" s="1308"/>
      <c r="T2" s="1308"/>
      <c r="U2" s="1308"/>
      <c r="Z2" s="143">
        <f>ReportDate</f>
        <v>45291</v>
      </c>
      <c r="AB2" s="143">
        <f>MAX(Acc2Date)</f>
        <v>0</v>
      </c>
    </row>
    <row r="3" spans="1:28" s="109" customFormat="1" ht="14.1" customHeight="1" thickTop="1" x14ac:dyDescent="0.25">
      <c r="A3" s="144">
        <f>DATE(YEAR(FYEDate)-1,MONTH(FYEDate),DAY(FYEDate))</f>
        <v>44926</v>
      </c>
      <c r="B3" s="145"/>
      <c r="C3" s="146"/>
      <c r="D3" s="146"/>
      <c r="E3" s="146"/>
      <c r="F3" s="147"/>
      <c r="G3" s="146"/>
      <c r="H3" s="148" t="s">
        <v>28</v>
      </c>
      <c r="I3" s="106"/>
      <c r="J3" s="1305" t="s">
        <v>243</v>
      </c>
      <c r="K3" s="107" t="s">
        <v>75</v>
      </c>
      <c r="L3" s="108">
        <f>SUMIFS(Acc2Amnt,Acc2Rcd,"&gt;0",Acc2Amnt,"&gt;0")</f>
        <v>0</v>
      </c>
      <c r="AB3" s="149"/>
    </row>
    <row r="4" spans="1:28" ht="14.1" customHeight="1" thickBot="1" x14ac:dyDescent="0.3">
      <c r="A4" s="26"/>
      <c r="B4" s="27"/>
      <c r="C4" s="28"/>
      <c r="D4" s="28"/>
      <c r="E4" s="28"/>
      <c r="F4" s="28"/>
      <c r="G4" s="29"/>
      <c r="H4" s="39"/>
      <c r="I4" s="150" t="str">
        <f t="shared" ref="I4" si="0">IF(G4="","",I3+G4)</f>
        <v/>
      </c>
      <c r="J4" s="1306"/>
      <c r="K4" s="116" t="s">
        <v>76</v>
      </c>
      <c r="L4" s="98">
        <f>SUMIFS(Acc2Amnt,Acc2Rcd,"&gt;0",Acc2Amnt,"&lt;0")</f>
        <v>0</v>
      </c>
      <c r="M4" s="151"/>
      <c r="N4" s="151"/>
      <c r="O4" s="151"/>
      <c r="P4" s="151"/>
      <c r="Q4" s="151"/>
      <c r="R4" s="151"/>
      <c r="S4" s="151"/>
      <c r="T4" s="151"/>
      <c r="U4" s="151"/>
      <c r="V4" s="151"/>
      <c r="Z4" s="152"/>
    </row>
    <row r="5" spans="1:28" ht="14.1" customHeight="1" thickTop="1" x14ac:dyDescent="0.25">
      <c r="A5" s="26"/>
      <c r="B5" s="27"/>
      <c r="C5" s="28"/>
      <c r="D5" s="28"/>
      <c r="E5" s="28"/>
      <c r="F5" s="28"/>
      <c r="G5" s="29"/>
      <c r="H5" s="39"/>
      <c r="I5" s="150" t="str">
        <f t="shared" ref="I5:I68" si="1">IF(G5="","",I4+G5)</f>
        <v/>
      </c>
      <c r="J5" s="113"/>
      <c r="K5" s="107" t="s">
        <v>30</v>
      </c>
      <c r="L5" s="108">
        <f>SUMIFS(Acc2Amnt,Acc2Rcd,"",Acc2Amnt,"&gt;0")</f>
        <v>0</v>
      </c>
      <c r="M5" s="151"/>
      <c r="N5" s="151"/>
      <c r="O5" s="151"/>
      <c r="P5" s="151"/>
      <c r="Q5" s="151"/>
      <c r="R5" s="151"/>
      <c r="S5" s="151"/>
      <c r="T5" s="151"/>
      <c r="U5" s="151"/>
      <c r="V5" s="151"/>
      <c r="Z5" s="152"/>
    </row>
    <row r="6" spans="1:28" ht="14.1" customHeight="1" thickBot="1" x14ac:dyDescent="0.3">
      <c r="A6" s="26"/>
      <c r="B6" s="27"/>
      <c r="C6" s="30"/>
      <c r="D6" s="28"/>
      <c r="E6" s="30"/>
      <c r="F6" s="30"/>
      <c r="G6" s="31"/>
      <c r="H6" s="39"/>
      <c r="I6" s="150" t="str">
        <f t="shared" si="1"/>
        <v/>
      </c>
      <c r="J6" s="113"/>
      <c r="K6" s="116" t="s">
        <v>29</v>
      </c>
      <c r="L6" s="98">
        <f>SUMIFS(Acc2Amnt,Acc2Rcd,"",Acc2Amnt,"&lt;0")</f>
        <v>0</v>
      </c>
      <c r="M6" s="151"/>
      <c r="N6" s="151"/>
      <c r="O6" s="151"/>
      <c r="P6" s="151"/>
      <c r="Q6" s="151"/>
      <c r="R6" s="151"/>
      <c r="S6" s="151"/>
      <c r="T6" s="151"/>
      <c r="U6" s="151"/>
      <c r="V6" s="151"/>
      <c r="Z6" s="152"/>
    </row>
    <row r="7" spans="1:28" ht="14.1" customHeight="1" thickTop="1" x14ac:dyDescent="0.25">
      <c r="A7" s="26"/>
      <c r="B7" s="27"/>
      <c r="C7" s="28"/>
      <c r="D7" s="28"/>
      <c r="E7" s="28"/>
      <c r="F7" s="28"/>
      <c r="G7" s="29"/>
      <c r="H7" s="39"/>
      <c r="I7" s="150" t="str">
        <f t="shared" si="1"/>
        <v/>
      </c>
      <c r="J7" s="113"/>
      <c r="K7" s="107" t="s">
        <v>136</v>
      </c>
      <c r="L7" s="108">
        <f>SUMIFS(Acc2Amnt,Acc2Rcd,"T",Acc2Amnt,"&gt;0")</f>
        <v>0</v>
      </c>
      <c r="M7" s="151"/>
      <c r="N7" s="151"/>
      <c r="O7" s="151"/>
      <c r="P7" s="151"/>
      <c r="Q7" s="151"/>
      <c r="R7" s="151"/>
      <c r="S7" s="151"/>
      <c r="T7" s="151"/>
      <c r="U7" s="151"/>
      <c r="V7" s="151"/>
      <c r="Z7" s="152"/>
    </row>
    <row r="8" spans="1:28" ht="14.1" customHeight="1" thickBot="1" x14ac:dyDescent="0.3">
      <c r="A8" s="26"/>
      <c r="B8" s="27"/>
      <c r="C8" s="28"/>
      <c r="D8" s="28"/>
      <c r="E8" s="28"/>
      <c r="F8" s="28"/>
      <c r="G8" s="29"/>
      <c r="H8" s="39"/>
      <c r="I8" s="150" t="str">
        <f t="shared" si="1"/>
        <v/>
      </c>
      <c r="J8" s="113"/>
      <c r="K8" s="116" t="s">
        <v>135</v>
      </c>
      <c r="L8" s="98">
        <f>SUMIFS(Acc2Amnt,Acc2Rcd,"T",Acc2Amnt,"&lt;0")</f>
        <v>0</v>
      </c>
      <c r="M8" s="151"/>
      <c r="N8" s="151"/>
      <c r="O8" s="151"/>
      <c r="P8" s="151"/>
      <c r="Q8" s="151"/>
      <c r="R8" s="151"/>
      <c r="S8" s="151"/>
      <c r="T8" s="151"/>
      <c r="U8" s="151"/>
      <c r="V8" s="151"/>
      <c r="Z8" s="152"/>
    </row>
    <row r="9" spans="1:28" ht="14.1" customHeight="1" thickTop="1" x14ac:dyDescent="0.25">
      <c r="A9" s="26"/>
      <c r="B9" s="27"/>
      <c r="C9" s="28"/>
      <c r="D9" s="28"/>
      <c r="E9" s="28"/>
      <c r="F9" s="28"/>
      <c r="G9" s="29"/>
      <c r="H9" s="39"/>
      <c r="I9" s="150" t="str">
        <f t="shared" si="1"/>
        <v/>
      </c>
      <c r="J9" s="113"/>
      <c r="K9" s="1289" t="s">
        <v>28</v>
      </c>
      <c r="L9" s="1290"/>
      <c r="M9" s="151"/>
      <c r="N9" s="151"/>
      <c r="O9" s="151"/>
      <c r="P9" s="151"/>
      <c r="Q9" s="151"/>
      <c r="R9" s="151"/>
      <c r="S9" s="151"/>
      <c r="T9" s="151"/>
      <c r="U9" s="151"/>
      <c r="V9" s="151"/>
      <c r="Z9" s="152"/>
    </row>
    <row r="10" spans="1:28" ht="14.1" customHeight="1" x14ac:dyDescent="0.25">
      <c r="A10" s="26"/>
      <c r="B10" s="27"/>
      <c r="C10" s="28"/>
      <c r="D10" s="28"/>
      <c r="E10" s="28"/>
      <c r="F10" s="28"/>
      <c r="G10" s="29"/>
      <c r="H10" s="39"/>
      <c r="I10" s="150" t="str">
        <f t="shared" si="1"/>
        <v/>
      </c>
      <c r="J10" s="113"/>
      <c r="K10" s="117" t="s">
        <v>30</v>
      </c>
      <c r="L10" s="118">
        <f>SUMIFS(Acc2Amnt,Acc2Date,"&lt;"&amp;FYSDate,Acc2Amnt,"&gt;0")</f>
        <v>0</v>
      </c>
      <c r="M10" s="151"/>
      <c r="N10" s="151"/>
      <c r="O10" s="151"/>
      <c r="P10" s="151"/>
      <c r="Q10" s="151"/>
      <c r="R10" s="151"/>
      <c r="S10" s="151"/>
      <c r="T10" s="151"/>
      <c r="U10" s="151"/>
      <c r="V10" s="151"/>
      <c r="W10" s="151"/>
      <c r="X10" s="151"/>
      <c r="Y10" s="151"/>
      <c r="Z10" s="152"/>
    </row>
    <row r="11" spans="1:28" ht="14.1" customHeight="1" thickBot="1" x14ac:dyDescent="0.3">
      <c r="A11" s="26"/>
      <c r="B11" s="27"/>
      <c r="C11" s="28"/>
      <c r="D11" s="28"/>
      <c r="E11" s="28"/>
      <c r="F11" s="28"/>
      <c r="G11" s="29"/>
      <c r="H11" s="39"/>
      <c r="I11" s="150" t="str">
        <f t="shared" si="1"/>
        <v/>
      </c>
      <c r="J11" s="113"/>
      <c r="K11" s="119" t="s">
        <v>29</v>
      </c>
      <c r="L11" s="120">
        <f>SUMIFS(Acc2Amnt,Acc2Date,"&lt;"&amp;FYSDate,Acc2Amnt,"&lt;0")</f>
        <v>0</v>
      </c>
      <c r="M11" s="151"/>
      <c r="N11" s="151"/>
      <c r="O11" s="151"/>
      <c r="P11" s="151"/>
      <c r="Q11" s="151"/>
      <c r="R11" s="151"/>
      <c r="S11" s="151"/>
      <c r="T11" s="151"/>
      <c r="U11" s="151"/>
      <c r="V11" s="151"/>
      <c r="W11" s="151"/>
      <c r="X11" s="151"/>
      <c r="Y11" s="151"/>
      <c r="Z11" s="152"/>
    </row>
    <row r="12" spans="1:28" ht="14.1" customHeight="1" thickTop="1" x14ac:dyDescent="0.25">
      <c r="A12" s="26"/>
      <c r="B12" s="27"/>
      <c r="C12" s="28"/>
      <c r="D12" s="28"/>
      <c r="E12" s="28"/>
      <c r="F12" s="28"/>
      <c r="G12" s="29"/>
      <c r="H12" s="39"/>
      <c r="I12" s="150" t="str">
        <f t="shared" si="1"/>
        <v/>
      </c>
      <c r="J12" s="113"/>
      <c r="K12" s="18"/>
      <c r="L12" s="18"/>
      <c r="M12" s="151"/>
      <c r="N12" s="151"/>
      <c r="O12" s="151"/>
      <c r="P12" s="151"/>
      <c r="Q12" s="151"/>
      <c r="R12" s="151"/>
      <c r="S12" s="151"/>
      <c r="T12" s="151"/>
      <c r="U12" s="151"/>
      <c r="V12" s="151"/>
      <c r="W12" s="151"/>
      <c r="X12" s="151"/>
      <c r="Y12" s="151"/>
      <c r="Z12" s="152"/>
    </row>
    <row r="13" spans="1:28" ht="14.1" customHeight="1" x14ac:dyDescent="0.25">
      <c r="A13" s="26"/>
      <c r="B13" s="27"/>
      <c r="C13" s="28"/>
      <c r="D13" s="28"/>
      <c r="E13" s="28"/>
      <c r="F13" s="28"/>
      <c r="G13" s="29"/>
      <c r="H13" s="39"/>
      <c r="I13" s="150" t="str">
        <f t="shared" si="1"/>
        <v/>
      </c>
      <c r="J13" s="113"/>
      <c r="K13" s="18"/>
      <c r="L13" s="18"/>
      <c r="M13" s="151"/>
      <c r="N13" s="151"/>
      <c r="O13" s="151"/>
      <c r="P13" s="151"/>
      <c r="Q13" s="151"/>
      <c r="R13" s="151"/>
      <c r="S13" s="151"/>
      <c r="T13" s="151"/>
      <c r="U13" s="151"/>
      <c r="V13" s="151"/>
      <c r="W13" s="151"/>
      <c r="X13" s="151"/>
      <c r="Y13" s="151"/>
      <c r="Z13" s="152"/>
    </row>
    <row r="14" spans="1:28" ht="14.1" customHeight="1" x14ac:dyDescent="0.25">
      <c r="A14" s="26"/>
      <c r="B14" s="27"/>
      <c r="C14" s="28"/>
      <c r="D14" s="28"/>
      <c r="E14" s="28"/>
      <c r="F14" s="28"/>
      <c r="G14" s="29"/>
      <c r="H14" s="39"/>
      <c r="I14" s="150" t="str">
        <f t="shared" si="1"/>
        <v/>
      </c>
      <c r="J14" s="113"/>
      <c r="K14" s="18"/>
      <c r="L14" s="18"/>
      <c r="M14" s="151"/>
      <c r="N14" s="151"/>
      <c r="O14" s="151"/>
      <c r="P14" s="151"/>
      <c r="Q14" s="151"/>
      <c r="R14" s="151"/>
      <c r="S14" s="151"/>
      <c r="T14" s="151"/>
      <c r="U14" s="151"/>
      <c r="V14" s="151"/>
      <c r="W14" s="151"/>
      <c r="X14" s="151"/>
      <c r="Y14" s="151"/>
      <c r="Z14" s="152"/>
    </row>
    <row r="15" spans="1:28" ht="14.1" customHeight="1" x14ac:dyDescent="0.25">
      <c r="A15" s="26"/>
      <c r="B15" s="27"/>
      <c r="C15" s="28"/>
      <c r="D15" s="28"/>
      <c r="E15" s="28"/>
      <c r="F15" s="28"/>
      <c r="G15" s="29"/>
      <c r="H15" s="39"/>
      <c r="I15" s="150" t="str">
        <f t="shared" si="1"/>
        <v/>
      </c>
      <c r="J15" s="113"/>
      <c r="K15" s="18"/>
      <c r="L15" s="18"/>
      <c r="M15" s="151"/>
      <c r="N15" s="151"/>
      <c r="O15" s="151"/>
      <c r="P15" s="151"/>
      <c r="Q15" s="151"/>
      <c r="R15" s="151"/>
      <c r="S15" s="151"/>
      <c r="T15" s="151"/>
      <c r="U15" s="151"/>
      <c r="V15" s="151"/>
      <c r="W15" s="151"/>
      <c r="X15" s="151"/>
      <c r="Y15" s="151"/>
      <c r="Z15" s="152"/>
    </row>
    <row r="16" spans="1:28" x14ac:dyDescent="0.25">
      <c r="A16" s="26"/>
      <c r="B16" s="27"/>
      <c r="C16" s="28"/>
      <c r="D16" s="28"/>
      <c r="E16" s="28"/>
      <c r="F16" s="28"/>
      <c r="G16" s="29"/>
      <c r="H16" s="39"/>
      <c r="I16" s="150" t="str">
        <f t="shared" si="1"/>
        <v/>
      </c>
      <c r="J16" s="113"/>
      <c r="K16" s="18"/>
      <c r="L16" s="18"/>
      <c r="Z16" s="152"/>
    </row>
    <row r="17" spans="1:26" x14ac:dyDescent="0.25">
      <c r="A17" s="26"/>
      <c r="B17" s="27"/>
      <c r="C17" s="28"/>
      <c r="D17" s="28"/>
      <c r="E17" s="28"/>
      <c r="F17" s="28"/>
      <c r="G17" s="29"/>
      <c r="H17" s="39"/>
      <c r="I17" s="150" t="str">
        <f t="shared" si="1"/>
        <v/>
      </c>
      <c r="J17" s="113"/>
      <c r="K17" s="18"/>
      <c r="L17" s="18"/>
      <c r="Z17" s="152"/>
    </row>
    <row r="18" spans="1:26" x14ac:dyDescent="0.25">
      <c r="A18" s="26"/>
      <c r="B18" s="27"/>
      <c r="C18" s="28"/>
      <c r="D18" s="28"/>
      <c r="E18" s="28"/>
      <c r="F18" s="28"/>
      <c r="G18" s="29"/>
      <c r="H18" s="39"/>
      <c r="I18" s="150" t="str">
        <f t="shared" si="1"/>
        <v/>
      </c>
      <c r="J18" s="113"/>
      <c r="K18" s="18"/>
      <c r="L18" s="18"/>
      <c r="Z18" s="152"/>
    </row>
    <row r="19" spans="1:26" x14ac:dyDescent="0.25">
      <c r="A19" s="26"/>
      <c r="B19" s="27"/>
      <c r="C19" s="28"/>
      <c r="D19" s="28"/>
      <c r="E19" s="28"/>
      <c r="F19" s="28"/>
      <c r="G19" s="29"/>
      <c r="H19" s="39"/>
      <c r="I19" s="150" t="str">
        <f t="shared" si="1"/>
        <v/>
      </c>
      <c r="J19" s="113"/>
      <c r="K19" s="18"/>
      <c r="L19" s="18"/>
      <c r="Z19" s="152"/>
    </row>
    <row r="20" spans="1:26" x14ac:dyDescent="0.25">
      <c r="A20" s="26"/>
      <c r="B20" s="27"/>
      <c r="C20" s="28"/>
      <c r="D20" s="28"/>
      <c r="E20" s="28"/>
      <c r="F20" s="28"/>
      <c r="G20" s="29"/>
      <c r="H20" s="39"/>
      <c r="I20" s="150" t="str">
        <f t="shared" si="1"/>
        <v/>
      </c>
      <c r="J20" s="113"/>
      <c r="K20" s="18"/>
      <c r="L20" s="18"/>
      <c r="Z20" s="152"/>
    </row>
    <row r="21" spans="1:26" x14ac:dyDescent="0.25">
      <c r="A21" s="26"/>
      <c r="B21" s="27"/>
      <c r="C21" s="28"/>
      <c r="D21" s="28"/>
      <c r="E21" s="28"/>
      <c r="F21" s="28"/>
      <c r="G21" s="29"/>
      <c r="H21" s="39"/>
      <c r="I21" s="150" t="str">
        <f t="shared" si="1"/>
        <v/>
      </c>
      <c r="J21" s="113"/>
      <c r="K21" s="18"/>
      <c r="L21" s="18"/>
      <c r="Z21" s="152"/>
    </row>
    <row r="22" spans="1:26" x14ac:dyDescent="0.25">
      <c r="A22" s="26"/>
      <c r="B22" s="27"/>
      <c r="C22" s="28"/>
      <c r="D22" s="28"/>
      <c r="E22" s="28"/>
      <c r="F22" s="28"/>
      <c r="G22" s="29"/>
      <c r="H22" s="39"/>
      <c r="I22" s="150" t="str">
        <f t="shared" si="1"/>
        <v/>
      </c>
      <c r="J22" s="113"/>
      <c r="K22" s="18"/>
      <c r="L22" s="18"/>
      <c r="Z22" s="152"/>
    </row>
    <row r="23" spans="1:26" x14ac:dyDescent="0.25">
      <c r="A23" s="26"/>
      <c r="B23" s="27"/>
      <c r="C23" s="28"/>
      <c r="D23" s="28"/>
      <c r="E23" s="28"/>
      <c r="F23" s="28"/>
      <c r="G23" s="29"/>
      <c r="H23" s="39"/>
      <c r="I23" s="150" t="str">
        <f t="shared" si="1"/>
        <v/>
      </c>
      <c r="J23" s="113"/>
      <c r="K23" s="18"/>
      <c r="L23" s="18"/>
      <c r="Z23" s="152"/>
    </row>
    <row r="24" spans="1:26" x14ac:dyDescent="0.25">
      <c r="A24" s="26"/>
      <c r="B24" s="27"/>
      <c r="C24" s="28"/>
      <c r="D24" s="28"/>
      <c r="E24" s="28"/>
      <c r="F24" s="28"/>
      <c r="G24" s="29"/>
      <c r="H24" s="39"/>
      <c r="I24" s="150" t="str">
        <f t="shared" si="1"/>
        <v/>
      </c>
      <c r="J24" s="113"/>
      <c r="K24" s="18"/>
      <c r="L24" s="18"/>
      <c r="Z24" s="152"/>
    </row>
    <row r="25" spans="1:26" x14ac:dyDescent="0.25">
      <c r="A25" s="26"/>
      <c r="B25" s="27"/>
      <c r="C25" s="28"/>
      <c r="D25" s="28"/>
      <c r="E25" s="28"/>
      <c r="F25" s="28"/>
      <c r="G25" s="29"/>
      <c r="H25" s="39"/>
      <c r="I25" s="150" t="str">
        <f t="shared" si="1"/>
        <v/>
      </c>
      <c r="J25" s="113"/>
      <c r="K25" s="18"/>
      <c r="L25" s="18"/>
      <c r="Z25" s="152"/>
    </row>
    <row r="26" spans="1:26" x14ac:dyDescent="0.25">
      <c r="A26" s="26"/>
      <c r="B26" s="27"/>
      <c r="C26" s="28"/>
      <c r="D26" s="28"/>
      <c r="E26" s="28"/>
      <c r="F26" s="28"/>
      <c r="G26" s="29"/>
      <c r="H26" s="39"/>
      <c r="I26" s="150" t="str">
        <f t="shared" si="1"/>
        <v/>
      </c>
      <c r="J26" s="113"/>
      <c r="K26" s="18"/>
      <c r="L26" s="18"/>
      <c r="Z26" s="152"/>
    </row>
    <row r="27" spans="1:26" x14ac:dyDescent="0.25">
      <c r="A27" s="26"/>
      <c r="B27" s="27"/>
      <c r="C27" s="28"/>
      <c r="D27" s="28"/>
      <c r="E27" s="28"/>
      <c r="F27" s="28"/>
      <c r="G27" s="29"/>
      <c r="H27" s="39"/>
      <c r="I27" s="150" t="str">
        <f t="shared" si="1"/>
        <v/>
      </c>
      <c r="J27" s="113"/>
      <c r="K27" s="18"/>
      <c r="L27" s="18"/>
      <c r="Z27" s="152"/>
    </row>
    <row r="28" spans="1:26" x14ac:dyDescent="0.25">
      <c r="A28" s="26"/>
      <c r="B28" s="27"/>
      <c r="C28" s="28"/>
      <c r="D28" s="28"/>
      <c r="E28" s="28"/>
      <c r="F28" s="28"/>
      <c r="G28" s="29"/>
      <c r="H28" s="39"/>
      <c r="I28" s="150" t="str">
        <f t="shared" si="1"/>
        <v/>
      </c>
      <c r="J28" s="113"/>
      <c r="K28" s="18"/>
      <c r="L28" s="18"/>
      <c r="Z28" s="152"/>
    </row>
    <row r="29" spans="1:26" x14ac:dyDescent="0.25">
      <c r="A29" s="26"/>
      <c r="B29" s="27"/>
      <c r="C29" s="28"/>
      <c r="D29" s="28"/>
      <c r="E29" s="28"/>
      <c r="F29" s="28"/>
      <c r="G29" s="29"/>
      <c r="H29" s="39"/>
      <c r="I29" s="150" t="str">
        <f t="shared" si="1"/>
        <v/>
      </c>
      <c r="J29" s="113"/>
      <c r="K29" s="18"/>
      <c r="L29" s="18"/>
      <c r="Z29" s="152"/>
    </row>
    <row r="30" spans="1:26" x14ac:dyDescent="0.25">
      <c r="A30" s="26"/>
      <c r="B30" s="27"/>
      <c r="C30" s="28"/>
      <c r="D30" s="28"/>
      <c r="E30" s="28"/>
      <c r="F30" s="28"/>
      <c r="G30" s="29"/>
      <c r="H30" s="39"/>
      <c r="I30" s="150" t="str">
        <f t="shared" si="1"/>
        <v/>
      </c>
      <c r="J30" s="113"/>
      <c r="K30" s="18"/>
      <c r="L30" s="18"/>
      <c r="Z30" s="152"/>
    </row>
    <row r="31" spans="1:26" x14ac:dyDescent="0.25">
      <c r="A31" s="26"/>
      <c r="B31" s="27"/>
      <c r="C31" s="28"/>
      <c r="D31" s="28"/>
      <c r="E31" s="28"/>
      <c r="F31" s="28"/>
      <c r="G31" s="29"/>
      <c r="H31" s="39"/>
      <c r="I31" s="150" t="str">
        <f t="shared" si="1"/>
        <v/>
      </c>
      <c r="J31" s="113"/>
      <c r="K31" s="18"/>
      <c r="L31" s="18"/>
      <c r="Z31" s="152"/>
    </row>
    <row r="32" spans="1:26" x14ac:dyDescent="0.25">
      <c r="A32" s="26"/>
      <c r="B32" s="27"/>
      <c r="C32" s="28"/>
      <c r="D32" s="28"/>
      <c r="E32" s="28"/>
      <c r="F32" s="28"/>
      <c r="G32" s="29"/>
      <c r="H32" s="39"/>
      <c r="I32" s="150" t="str">
        <f t="shared" si="1"/>
        <v/>
      </c>
      <c r="J32" s="113"/>
      <c r="K32" s="18"/>
      <c r="L32" s="18"/>
      <c r="Z32" s="152"/>
    </row>
    <row r="33" spans="1:26" x14ac:dyDescent="0.25">
      <c r="A33" s="26"/>
      <c r="B33" s="27"/>
      <c r="C33" s="28"/>
      <c r="D33" s="28"/>
      <c r="E33" s="28"/>
      <c r="F33" s="28"/>
      <c r="G33" s="29"/>
      <c r="H33" s="39"/>
      <c r="I33" s="150" t="str">
        <f t="shared" si="1"/>
        <v/>
      </c>
      <c r="J33" s="113"/>
      <c r="K33" s="18"/>
      <c r="L33" s="18"/>
      <c r="Z33" s="152"/>
    </row>
    <row r="34" spans="1:26" x14ac:dyDescent="0.25">
      <c r="A34" s="26"/>
      <c r="B34" s="27"/>
      <c r="C34" s="28"/>
      <c r="D34" s="28"/>
      <c r="E34" s="28"/>
      <c r="F34" s="28"/>
      <c r="G34" s="29"/>
      <c r="H34" s="39"/>
      <c r="I34" s="150" t="str">
        <f t="shared" si="1"/>
        <v/>
      </c>
      <c r="J34" s="113"/>
      <c r="K34" s="18"/>
      <c r="L34" s="18"/>
      <c r="Z34" s="152"/>
    </row>
    <row r="35" spans="1:26" x14ac:dyDescent="0.25">
      <c r="A35" s="26"/>
      <c r="B35" s="27"/>
      <c r="C35" s="28"/>
      <c r="D35" s="28"/>
      <c r="E35" s="28"/>
      <c r="F35" s="28"/>
      <c r="G35" s="29"/>
      <c r="H35" s="39"/>
      <c r="I35" s="150" t="str">
        <f t="shared" si="1"/>
        <v/>
      </c>
      <c r="J35" s="113"/>
      <c r="K35" s="18"/>
      <c r="L35" s="18"/>
      <c r="Z35" s="152"/>
    </row>
    <row r="36" spans="1:26" x14ac:dyDescent="0.25">
      <c r="A36" s="26"/>
      <c r="B36" s="27"/>
      <c r="C36" s="28"/>
      <c r="D36" s="28"/>
      <c r="E36" s="28"/>
      <c r="F36" s="28"/>
      <c r="G36" s="29"/>
      <c r="H36" s="39"/>
      <c r="I36" s="150" t="str">
        <f t="shared" si="1"/>
        <v/>
      </c>
      <c r="J36" s="113"/>
      <c r="K36" s="18"/>
      <c r="L36" s="18"/>
      <c r="Z36" s="152"/>
    </row>
    <row r="37" spans="1:26" x14ac:dyDescent="0.25">
      <c r="A37" s="26"/>
      <c r="B37" s="27"/>
      <c r="C37" s="28"/>
      <c r="D37" s="28"/>
      <c r="E37" s="28"/>
      <c r="F37" s="28"/>
      <c r="G37" s="29"/>
      <c r="H37" s="39"/>
      <c r="I37" s="150" t="str">
        <f t="shared" si="1"/>
        <v/>
      </c>
      <c r="J37" s="113"/>
      <c r="K37" s="18"/>
      <c r="L37" s="18"/>
      <c r="Z37" s="152"/>
    </row>
    <row r="38" spans="1:26" x14ac:dyDescent="0.25">
      <c r="A38" s="26"/>
      <c r="B38" s="27"/>
      <c r="C38" s="28"/>
      <c r="D38" s="28"/>
      <c r="E38" s="28"/>
      <c r="F38" s="28"/>
      <c r="G38" s="29"/>
      <c r="H38" s="39"/>
      <c r="I38" s="150" t="str">
        <f t="shared" si="1"/>
        <v/>
      </c>
      <c r="J38" s="113"/>
      <c r="K38" s="18"/>
      <c r="L38" s="18"/>
      <c r="Z38" s="152"/>
    </row>
    <row r="39" spans="1:26" x14ac:dyDescent="0.25">
      <c r="A39" s="26"/>
      <c r="B39" s="27"/>
      <c r="C39" s="28"/>
      <c r="D39" s="28"/>
      <c r="E39" s="28"/>
      <c r="F39" s="28"/>
      <c r="G39" s="29"/>
      <c r="H39" s="39"/>
      <c r="I39" s="150" t="str">
        <f t="shared" si="1"/>
        <v/>
      </c>
      <c r="J39" s="113"/>
      <c r="K39" s="18"/>
      <c r="L39" s="18"/>
      <c r="Z39" s="152"/>
    </row>
    <row r="40" spans="1:26" x14ac:dyDescent="0.25">
      <c r="A40" s="26"/>
      <c r="B40" s="27"/>
      <c r="C40" s="28"/>
      <c r="D40" s="28"/>
      <c r="E40" s="28"/>
      <c r="F40" s="28"/>
      <c r="G40" s="29"/>
      <c r="H40" s="39"/>
      <c r="I40" s="150" t="str">
        <f t="shared" si="1"/>
        <v/>
      </c>
      <c r="J40" s="113"/>
      <c r="K40" s="18"/>
      <c r="L40" s="18"/>
      <c r="Z40" s="152"/>
    </row>
    <row r="41" spans="1:26" x14ac:dyDescent="0.25">
      <c r="A41" s="26"/>
      <c r="B41" s="27"/>
      <c r="C41" s="28"/>
      <c r="D41" s="28"/>
      <c r="E41" s="28"/>
      <c r="F41" s="28"/>
      <c r="G41" s="29"/>
      <c r="H41" s="39"/>
      <c r="I41" s="150" t="str">
        <f t="shared" si="1"/>
        <v/>
      </c>
      <c r="J41" s="113"/>
      <c r="K41" s="18"/>
      <c r="L41" s="18"/>
      <c r="Z41" s="152"/>
    </row>
    <row r="42" spans="1:26" x14ac:dyDescent="0.25">
      <c r="A42" s="26"/>
      <c r="B42" s="27"/>
      <c r="C42" s="28"/>
      <c r="D42" s="28"/>
      <c r="E42" s="28"/>
      <c r="F42" s="28"/>
      <c r="G42" s="29"/>
      <c r="H42" s="39"/>
      <c r="I42" s="150" t="str">
        <f t="shared" si="1"/>
        <v/>
      </c>
      <c r="J42" s="113"/>
      <c r="K42" s="18"/>
      <c r="L42" s="18"/>
      <c r="Z42" s="152"/>
    </row>
    <row r="43" spans="1:26" x14ac:dyDescent="0.25">
      <c r="A43" s="26"/>
      <c r="B43" s="27"/>
      <c r="C43" s="28"/>
      <c r="D43" s="28"/>
      <c r="E43" s="28"/>
      <c r="F43" s="28"/>
      <c r="G43" s="29"/>
      <c r="H43" s="39"/>
      <c r="I43" s="150" t="str">
        <f t="shared" si="1"/>
        <v/>
      </c>
      <c r="J43" s="113"/>
      <c r="K43" s="18"/>
      <c r="L43" s="18"/>
      <c r="Z43" s="152"/>
    </row>
    <row r="44" spans="1:26" x14ac:dyDescent="0.25">
      <c r="A44" s="26"/>
      <c r="B44" s="27"/>
      <c r="C44" s="28"/>
      <c r="D44" s="28"/>
      <c r="E44" s="28"/>
      <c r="F44" s="28"/>
      <c r="G44" s="29"/>
      <c r="H44" s="39"/>
      <c r="I44" s="150" t="str">
        <f t="shared" si="1"/>
        <v/>
      </c>
      <c r="J44" s="113"/>
      <c r="K44" s="18"/>
      <c r="L44" s="18"/>
      <c r="Z44" s="152"/>
    </row>
    <row r="45" spans="1:26" x14ac:dyDescent="0.25">
      <c r="A45" s="26"/>
      <c r="B45" s="27"/>
      <c r="C45" s="28"/>
      <c r="D45" s="28"/>
      <c r="E45" s="28"/>
      <c r="F45" s="28"/>
      <c r="G45" s="29"/>
      <c r="H45" s="39"/>
      <c r="I45" s="150" t="str">
        <f t="shared" si="1"/>
        <v/>
      </c>
      <c r="J45" s="113"/>
      <c r="K45" s="18"/>
      <c r="L45" s="18"/>
      <c r="Z45" s="152"/>
    </row>
    <row r="46" spans="1:26" x14ac:dyDescent="0.25">
      <c r="A46" s="26"/>
      <c r="B46" s="27"/>
      <c r="C46" s="28"/>
      <c r="D46" s="28"/>
      <c r="E46" s="28"/>
      <c r="F46" s="28"/>
      <c r="G46" s="29"/>
      <c r="H46" s="39"/>
      <c r="I46" s="150" t="str">
        <f t="shared" si="1"/>
        <v/>
      </c>
      <c r="J46" s="113"/>
      <c r="K46" s="18"/>
      <c r="L46" s="18"/>
      <c r="Z46" s="152"/>
    </row>
    <row r="47" spans="1:26" x14ac:dyDescent="0.25">
      <c r="A47" s="26"/>
      <c r="B47" s="27"/>
      <c r="C47" s="28"/>
      <c r="D47" s="28"/>
      <c r="E47" s="28"/>
      <c r="F47" s="28"/>
      <c r="G47" s="29"/>
      <c r="H47" s="39"/>
      <c r="I47" s="150" t="str">
        <f t="shared" si="1"/>
        <v/>
      </c>
      <c r="J47" s="113"/>
      <c r="K47" s="18"/>
      <c r="L47" s="18"/>
      <c r="Z47" s="152"/>
    </row>
    <row r="48" spans="1:26" x14ac:dyDescent="0.25">
      <c r="A48" s="26"/>
      <c r="B48" s="27"/>
      <c r="C48" s="28"/>
      <c r="D48" s="28"/>
      <c r="E48" s="28"/>
      <c r="F48" s="28"/>
      <c r="G48" s="29"/>
      <c r="H48" s="39"/>
      <c r="I48" s="150" t="str">
        <f t="shared" si="1"/>
        <v/>
      </c>
      <c r="J48" s="113"/>
      <c r="K48" s="18"/>
      <c r="L48" s="18"/>
      <c r="Z48" s="152"/>
    </row>
    <row r="49" spans="1:26" x14ac:dyDescent="0.25">
      <c r="A49" s="26"/>
      <c r="B49" s="27"/>
      <c r="C49" s="28"/>
      <c r="D49" s="28"/>
      <c r="E49" s="28"/>
      <c r="F49" s="28"/>
      <c r="G49" s="29"/>
      <c r="H49" s="39"/>
      <c r="I49" s="150" t="str">
        <f t="shared" si="1"/>
        <v/>
      </c>
      <c r="J49" s="113"/>
      <c r="K49" s="18"/>
      <c r="L49" s="18"/>
      <c r="Z49" s="152"/>
    </row>
    <row r="50" spans="1:26" x14ac:dyDescent="0.25">
      <c r="A50" s="26"/>
      <c r="B50" s="27"/>
      <c r="C50" s="28"/>
      <c r="D50" s="28"/>
      <c r="E50" s="28"/>
      <c r="F50" s="28"/>
      <c r="G50" s="29"/>
      <c r="H50" s="39"/>
      <c r="I50" s="150" t="str">
        <f t="shared" si="1"/>
        <v/>
      </c>
      <c r="J50" s="113"/>
      <c r="K50" s="18"/>
      <c r="L50" s="18"/>
      <c r="Z50" s="152"/>
    </row>
    <row r="51" spans="1:26" x14ac:dyDescent="0.25">
      <c r="A51" s="26"/>
      <c r="B51" s="27"/>
      <c r="C51" s="28"/>
      <c r="D51" s="28"/>
      <c r="E51" s="28"/>
      <c r="F51" s="28"/>
      <c r="G51" s="29"/>
      <c r="H51" s="39"/>
      <c r="I51" s="150" t="str">
        <f t="shared" si="1"/>
        <v/>
      </c>
      <c r="J51" s="113"/>
      <c r="K51" s="18"/>
      <c r="L51" s="18"/>
      <c r="Z51" s="152"/>
    </row>
    <row r="52" spans="1:26" x14ac:dyDescent="0.25">
      <c r="A52" s="26"/>
      <c r="B52" s="27"/>
      <c r="C52" s="28"/>
      <c r="D52" s="28"/>
      <c r="E52" s="28"/>
      <c r="F52" s="28"/>
      <c r="G52" s="29"/>
      <c r="H52" s="39"/>
      <c r="I52" s="150" t="str">
        <f t="shared" si="1"/>
        <v/>
      </c>
      <c r="J52" s="113"/>
      <c r="K52" s="18"/>
      <c r="L52" s="18"/>
      <c r="Z52" s="152"/>
    </row>
    <row r="53" spans="1:26" x14ac:dyDescent="0.25">
      <c r="A53" s="26"/>
      <c r="B53" s="27"/>
      <c r="C53" s="28"/>
      <c r="D53" s="28"/>
      <c r="E53" s="28"/>
      <c r="F53" s="28"/>
      <c r="G53" s="29"/>
      <c r="H53" s="39"/>
      <c r="I53" s="150" t="str">
        <f t="shared" si="1"/>
        <v/>
      </c>
      <c r="J53" s="113"/>
      <c r="K53" s="18"/>
      <c r="L53" s="18"/>
      <c r="Z53" s="152"/>
    </row>
    <row r="54" spans="1:26" x14ac:dyDescent="0.25">
      <c r="A54" s="26"/>
      <c r="B54" s="27"/>
      <c r="C54" s="28"/>
      <c r="D54" s="28"/>
      <c r="E54" s="28"/>
      <c r="F54" s="28"/>
      <c r="G54" s="29"/>
      <c r="H54" s="39"/>
      <c r="I54" s="150" t="str">
        <f t="shared" si="1"/>
        <v/>
      </c>
      <c r="J54" s="113"/>
      <c r="K54" s="18"/>
      <c r="L54" s="18"/>
      <c r="Z54" s="152"/>
    </row>
    <row r="55" spans="1:26" x14ac:dyDescent="0.25">
      <c r="A55" s="26"/>
      <c r="B55" s="27"/>
      <c r="C55" s="28"/>
      <c r="D55" s="28"/>
      <c r="E55" s="28"/>
      <c r="F55" s="28"/>
      <c r="G55" s="29"/>
      <c r="H55" s="39"/>
      <c r="I55" s="150" t="str">
        <f t="shared" si="1"/>
        <v/>
      </c>
      <c r="J55" s="113"/>
      <c r="K55" s="18"/>
      <c r="L55" s="18"/>
      <c r="Z55" s="152"/>
    </row>
    <row r="56" spans="1:26" x14ac:dyDescent="0.25">
      <c r="A56" s="26"/>
      <c r="B56" s="27"/>
      <c r="C56" s="28"/>
      <c r="D56" s="28"/>
      <c r="E56" s="28"/>
      <c r="F56" s="28"/>
      <c r="G56" s="29"/>
      <c r="H56" s="39"/>
      <c r="I56" s="150" t="str">
        <f t="shared" si="1"/>
        <v/>
      </c>
      <c r="J56" s="113"/>
      <c r="K56" s="18"/>
      <c r="L56" s="18"/>
      <c r="Z56" s="152"/>
    </row>
    <row r="57" spans="1:26" x14ac:dyDescent="0.25">
      <c r="A57" s="26"/>
      <c r="B57" s="27"/>
      <c r="C57" s="28"/>
      <c r="D57" s="28"/>
      <c r="E57" s="28"/>
      <c r="F57" s="28"/>
      <c r="G57" s="29"/>
      <c r="H57" s="39"/>
      <c r="I57" s="150" t="str">
        <f t="shared" si="1"/>
        <v/>
      </c>
      <c r="J57" s="113"/>
      <c r="K57" s="18"/>
      <c r="L57" s="18"/>
      <c r="Z57" s="152"/>
    </row>
    <row r="58" spans="1:26" x14ac:dyDescent="0.25">
      <c r="A58" s="26"/>
      <c r="B58" s="27"/>
      <c r="C58" s="28"/>
      <c r="D58" s="28"/>
      <c r="E58" s="28"/>
      <c r="F58" s="28"/>
      <c r="G58" s="29"/>
      <c r="H58" s="39"/>
      <c r="I58" s="150" t="str">
        <f t="shared" si="1"/>
        <v/>
      </c>
      <c r="J58" s="113"/>
      <c r="K58" s="18"/>
      <c r="L58" s="18"/>
      <c r="Z58" s="152"/>
    </row>
    <row r="59" spans="1:26" x14ac:dyDescent="0.25">
      <c r="A59" s="26"/>
      <c r="B59" s="27"/>
      <c r="C59" s="28"/>
      <c r="D59" s="28"/>
      <c r="E59" s="28"/>
      <c r="F59" s="28"/>
      <c r="G59" s="29"/>
      <c r="H59" s="39"/>
      <c r="I59" s="150" t="str">
        <f t="shared" si="1"/>
        <v/>
      </c>
      <c r="J59" s="113"/>
      <c r="K59" s="18"/>
      <c r="L59" s="18"/>
      <c r="Z59" s="152"/>
    </row>
    <row r="60" spans="1:26" x14ac:dyDescent="0.25">
      <c r="A60" s="26"/>
      <c r="B60" s="27"/>
      <c r="C60" s="28"/>
      <c r="D60" s="28"/>
      <c r="E60" s="28"/>
      <c r="F60" s="28"/>
      <c r="G60" s="29"/>
      <c r="H60" s="39"/>
      <c r="I60" s="150" t="str">
        <f t="shared" si="1"/>
        <v/>
      </c>
      <c r="J60" s="113"/>
      <c r="K60" s="18"/>
      <c r="L60" s="18"/>
      <c r="Z60" s="152"/>
    </row>
    <row r="61" spans="1:26" x14ac:dyDescent="0.25">
      <c r="A61" s="26"/>
      <c r="B61" s="27"/>
      <c r="C61" s="28"/>
      <c r="D61" s="28"/>
      <c r="E61" s="28"/>
      <c r="F61" s="28"/>
      <c r="G61" s="29"/>
      <c r="H61" s="39"/>
      <c r="I61" s="150" t="str">
        <f t="shared" si="1"/>
        <v/>
      </c>
      <c r="J61" s="113"/>
      <c r="K61" s="18"/>
      <c r="L61" s="18"/>
      <c r="Z61" s="152"/>
    </row>
    <row r="62" spans="1:26" x14ac:dyDescent="0.25">
      <c r="A62" s="26"/>
      <c r="B62" s="27"/>
      <c r="C62" s="28"/>
      <c r="D62" s="28"/>
      <c r="E62" s="28"/>
      <c r="F62" s="28"/>
      <c r="G62" s="29"/>
      <c r="H62" s="39"/>
      <c r="I62" s="150" t="str">
        <f t="shared" si="1"/>
        <v/>
      </c>
      <c r="J62" s="113"/>
      <c r="K62" s="18"/>
      <c r="L62" s="18"/>
      <c r="Z62" s="152"/>
    </row>
    <row r="63" spans="1:26" x14ac:dyDescent="0.25">
      <c r="A63" s="26"/>
      <c r="B63" s="27"/>
      <c r="C63" s="28"/>
      <c r="D63" s="28"/>
      <c r="E63" s="28"/>
      <c r="F63" s="28"/>
      <c r="G63" s="29"/>
      <c r="H63" s="39"/>
      <c r="I63" s="150" t="str">
        <f t="shared" si="1"/>
        <v/>
      </c>
      <c r="J63" s="113"/>
      <c r="K63" s="18"/>
      <c r="L63" s="18"/>
      <c r="Z63" s="152"/>
    </row>
    <row r="64" spans="1:26" x14ac:dyDescent="0.25">
      <c r="A64" s="26"/>
      <c r="B64" s="27"/>
      <c r="C64" s="28"/>
      <c r="D64" s="28"/>
      <c r="E64" s="28"/>
      <c r="F64" s="28"/>
      <c r="G64" s="29"/>
      <c r="H64" s="39"/>
      <c r="I64" s="150" t="str">
        <f t="shared" si="1"/>
        <v/>
      </c>
      <c r="J64" s="113"/>
      <c r="K64" s="18"/>
      <c r="L64" s="18"/>
      <c r="Z64" s="152"/>
    </row>
    <row r="65" spans="1:26" x14ac:dyDescent="0.25">
      <c r="A65" s="26"/>
      <c r="B65" s="27"/>
      <c r="C65" s="28"/>
      <c r="D65" s="28"/>
      <c r="E65" s="28"/>
      <c r="F65" s="28"/>
      <c r="G65" s="29"/>
      <c r="H65" s="39"/>
      <c r="I65" s="150" t="str">
        <f t="shared" si="1"/>
        <v/>
      </c>
      <c r="J65" s="113"/>
      <c r="K65" s="18"/>
      <c r="L65" s="18"/>
      <c r="Z65" s="152"/>
    </row>
    <row r="66" spans="1:26" x14ac:dyDescent="0.25">
      <c r="A66" s="26"/>
      <c r="B66" s="27"/>
      <c r="C66" s="28"/>
      <c r="D66" s="28"/>
      <c r="E66" s="28"/>
      <c r="F66" s="28"/>
      <c r="G66" s="29"/>
      <c r="H66" s="39"/>
      <c r="I66" s="150" t="str">
        <f t="shared" si="1"/>
        <v/>
      </c>
      <c r="J66" s="113"/>
      <c r="K66" s="18"/>
      <c r="L66" s="18"/>
      <c r="Z66" s="152"/>
    </row>
    <row r="67" spans="1:26" x14ac:dyDescent="0.25">
      <c r="A67" s="26"/>
      <c r="B67" s="27"/>
      <c r="C67" s="28"/>
      <c r="D67" s="28"/>
      <c r="E67" s="28"/>
      <c r="F67" s="28"/>
      <c r="G67" s="29"/>
      <c r="H67" s="39"/>
      <c r="I67" s="150" t="str">
        <f t="shared" si="1"/>
        <v/>
      </c>
      <c r="J67" s="113"/>
      <c r="K67" s="18"/>
      <c r="L67" s="18"/>
      <c r="Z67" s="152"/>
    </row>
    <row r="68" spans="1:26" x14ac:dyDescent="0.25">
      <c r="A68" s="26"/>
      <c r="B68" s="27"/>
      <c r="C68" s="28"/>
      <c r="D68" s="28"/>
      <c r="E68" s="28"/>
      <c r="F68" s="28"/>
      <c r="G68" s="29"/>
      <c r="H68" s="39"/>
      <c r="I68" s="150" t="str">
        <f t="shared" si="1"/>
        <v/>
      </c>
      <c r="J68" s="113"/>
      <c r="K68" s="18"/>
      <c r="L68" s="18"/>
      <c r="Z68" s="152"/>
    </row>
    <row r="69" spans="1:26" x14ac:dyDescent="0.25">
      <c r="A69" s="26"/>
      <c r="B69" s="27"/>
      <c r="C69" s="28"/>
      <c r="D69" s="28"/>
      <c r="E69" s="28"/>
      <c r="F69" s="28"/>
      <c r="G69" s="29"/>
      <c r="H69" s="39"/>
      <c r="I69" s="150" t="str">
        <f t="shared" ref="I69:I132" si="2">IF(G69="","",I68+G69)</f>
        <v/>
      </c>
      <c r="J69" s="113"/>
      <c r="K69" s="18"/>
      <c r="L69" s="18"/>
      <c r="Z69" s="152"/>
    </row>
    <row r="70" spans="1:26" x14ac:dyDescent="0.25">
      <c r="A70" s="26"/>
      <c r="B70" s="27"/>
      <c r="C70" s="28"/>
      <c r="D70" s="28"/>
      <c r="E70" s="28"/>
      <c r="F70" s="28"/>
      <c r="G70" s="29"/>
      <c r="H70" s="39"/>
      <c r="I70" s="150" t="str">
        <f t="shared" si="2"/>
        <v/>
      </c>
      <c r="J70" s="113"/>
      <c r="K70" s="18"/>
      <c r="L70" s="18"/>
      <c r="Z70" s="152"/>
    </row>
    <row r="71" spans="1:26" x14ac:dyDescent="0.25">
      <c r="A71" s="26"/>
      <c r="B71" s="27"/>
      <c r="C71" s="28"/>
      <c r="D71" s="28"/>
      <c r="E71" s="28"/>
      <c r="F71" s="28"/>
      <c r="G71" s="29"/>
      <c r="H71" s="39"/>
      <c r="I71" s="150" t="str">
        <f t="shared" si="2"/>
        <v/>
      </c>
      <c r="J71" s="113"/>
      <c r="K71" s="18"/>
      <c r="L71" s="18"/>
      <c r="Z71" s="152"/>
    </row>
    <row r="72" spans="1:26" x14ac:dyDescent="0.25">
      <c r="A72" s="26"/>
      <c r="B72" s="27"/>
      <c r="C72" s="28"/>
      <c r="D72" s="28"/>
      <c r="E72" s="28"/>
      <c r="F72" s="28"/>
      <c r="G72" s="29"/>
      <c r="H72" s="39"/>
      <c r="I72" s="150" t="str">
        <f t="shared" si="2"/>
        <v/>
      </c>
      <c r="J72" s="113"/>
      <c r="K72" s="18"/>
      <c r="L72" s="18"/>
      <c r="Z72" s="152"/>
    </row>
    <row r="73" spans="1:26" x14ac:dyDescent="0.25">
      <c r="A73" s="26"/>
      <c r="B73" s="27"/>
      <c r="C73" s="28"/>
      <c r="D73" s="28"/>
      <c r="E73" s="28"/>
      <c r="F73" s="28"/>
      <c r="G73" s="29"/>
      <c r="H73" s="39"/>
      <c r="I73" s="150" t="str">
        <f t="shared" si="2"/>
        <v/>
      </c>
      <c r="J73" s="113"/>
      <c r="K73" s="18"/>
      <c r="L73" s="18"/>
      <c r="Z73" s="152"/>
    </row>
    <row r="74" spans="1:26" x14ac:dyDescent="0.25">
      <c r="A74" s="26"/>
      <c r="B74" s="27"/>
      <c r="C74" s="28"/>
      <c r="D74" s="28"/>
      <c r="E74" s="28"/>
      <c r="F74" s="28"/>
      <c r="G74" s="29"/>
      <c r="H74" s="39"/>
      <c r="I74" s="150" t="str">
        <f t="shared" si="2"/>
        <v/>
      </c>
      <c r="J74" s="113"/>
      <c r="K74" s="18"/>
      <c r="L74" s="18"/>
      <c r="Z74" s="152"/>
    </row>
    <row r="75" spans="1:26" x14ac:dyDescent="0.25">
      <c r="A75" s="26"/>
      <c r="B75" s="27"/>
      <c r="C75" s="28"/>
      <c r="D75" s="28"/>
      <c r="E75" s="28"/>
      <c r="F75" s="28"/>
      <c r="G75" s="29"/>
      <c r="H75" s="39"/>
      <c r="I75" s="150" t="str">
        <f t="shared" si="2"/>
        <v/>
      </c>
      <c r="J75" s="113"/>
      <c r="K75" s="18"/>
      <c r="L75" s="18"/>
      <c r="Z75" s="152"/>
    </row>
    <row r="76" spans="1:26" x14ac:dyDescent="0.25">
      <c r="A76" s="26"/>
      <c r="B76" s="27"/>
      <c r="C76" s="28"/>
      <c r="D76" s="28"/>
      <c r="E76" s="28"/>
      <c r="F76" s="28"/>
      <c r="G76" s="29"/>
      <c r="H76" s="39"/>
      <c r="I76" s="150" t="str">
        <f t="shared" si="2"/>
        <v/>
      </c>
      <c r="J76" s="113"/>
      <c r="K76" s="18"/>
      <c r="L76" s="18"/>
      <c r="Z76" s="152"/>
    </row>
    <row r="77" spans="1:26" x14ac:dyDescent="0.25">
      <c r="A77" s="26"/>
      <c r="B77" s="27"/>
      <c r="C77" s="28"/>
      <c r="D77" s="28"/>
      <c r="E77" s="28"/>
      <c r="F77" s="28"/>
      <c r="G77" s="29"/>
      <c r="H77" s="39"/>
      <c r="I77" s="150" t="str">
        <f t="shared" si="2"/>
        <v/>
      </c>
      <c r="J77" s="113"/>
      <c r="K77" s="18"/>
      <c r="L77" s="18"/>
      <c r="Z77" s="152"/>
    </row>
    <row r="78" spans="1:26" x14ac:dyDescent="0.25">
      <c r="A78" s="26"/>
      <c r="B78" s="27"/>
      <c r="C78" s="28"/>
      <c r="D78" s="28"/>
      <c r="E78" s="28"/>
      <c r="F78" s="28"/>
      <c r="G78" s="29"/>
      <c r="H78" s="39"/>
      <c r="I78" s="150" t="str">
        <f t="shared" si="2"/>
        <v/>
      </c>
      <c r="J78" s="113"/>
      <c r="K78" s="18"/>
      <c r="L78" s="18"/>
      <c r="Z78" s="152"/>
    </row>
    <row r="79" spans="1:26" x14ac:dyDescent="0.25">
      <c r="A79" s="26"/>
      <c r="B79" s="27"/>
      <c r="C79" s="28"/>
      <c r="D79" s="28"/>
      <c r="E79" s="28"/>
      <c r="F79" s="28"/>
      <c r="G79" s="29"/>
      <c r="H79" s="39"/>
      <c r="I79" s="150" t="str">
        <f t="shared" si="2"/>
        <v/>
      </c>
      <c r="J79" s="113"/>
      <c r="K79" s="18"/>
      <c r="L79" s="18"/>
      <c r="Z79" s="152"/>
    </row>
    <row r="80" spans="1:26" x14ac:dyDescent="0.25">
      <c r="A80" s="26"/>
      <c r="B80" s="27"/>
      <c r="C80" s="28"/>
      <c r="D80" s="28"/>
      <c r="E80" s="28"/>
      <c r="F80" s="28"/>
      <c r="G80" s="29"/>
      <c r="H80" s="39"/>
      <c r="I80" s="150" t="str">
        <f t="shared" si="2"/>
        <v/>
      </c>
      <c r="J80" s="113"/>
      <c r="K80" s="18"/>
      <c r="L80" s="18"/>
      <c r="Z80" s="152"/>
    </row>
    <row r="81" spans="1:26" x14ac:dyDescent="0.25">
      <c r="A81" s="26"/>
      <c r="B81" s="27"/>
      <c r="C81" s="28"/>
      <c r="D81" s="28"/>
      <c r="E81" s="28"/>
      <c r="F81" s="28"/>
      <c r="G81" s="29"/>
      <c r="H81" s="39"/>
      <c r="I81" s="150" t="str">
        <f t="shared" si="2"/>
        <v/>
      </c>
      <c r="J81" s="113"/>
      <c r="K81" s="18"/>
      <c r="L81" s="18"/>
      <c r="Z81" s="152"/>
    </row>
    <row r="82" spans="1:26" x14ac:dyDescent="0.25">
      <c r="A82" s="26"/>
      <c r="B82" s="27"/>
      <c r="C82" s="28"/>
      <c r="D82" s="28"/>
      <c r="E82" s="28"/>
      <c r="F82" s="28"/>
      <c r="G82" s="29"/>
      <c r="H82" s="39"/>
      <c r="I82" s="150" t="str">
        <f t="shared" si="2"/>
        <v/>
      </c>
      <c r="J82" s="113"/>
      <c r="K82" s="18"/>
      <c r="L82" s="18"/>
      <c r="Z82" s="152"/>
    </row>
    <row r="83" spans="1:26" x14ac:dyDescent="0.25">
      <c r="A83" s="26"/>
      <c r="B83" s="27"/>
      <c r="C83" s="28"/>
      <c r="D83" s="28"/>
      <c r="E83" s="28"/>
      <c r="F83" s="28"/>
      <c r="G83" s="29"/>
      <c r="H83" s="39"/>
      <c r="I83" s="150" t="str">
        <f t="shared" si="2"/>
        <v/>
      </c>
      <c r="J83" s="113"/>
      <c r="K83" s="18"/>
      <c r="L83" s="18"/>
      <c r="Z83" s="152"/>
    </row>
    <row r="84" spans="1:26" x14ac:dyDescent="0.25">
      <c r="A84" s="26"/>
      <c r="B84" s="27"/>
      <c r="C84" s="28"/>
      <c r="D84" s="28"/>
      <c r="E84" s="28"/>
      <c r="F84" s="28"/>
      <c r="G84" s="29"/>
      <c r="H84" s="39"/>
      <c r="I84" s="150" t="str">
        <f t="shared" si="2"/>
        <v/>
      </c>
      <c r="J84" s="113"/>
      <c r="K84" s="18"/>
      <c r="L84" s="18"/>
      <c r="Z84" s="152"/>
    </row>
    <row r="85" spans="1:26" x14ac:dyDescent="0.25">
      <c r="A85" s="26"/>
      <c r="B85" s="27"/>
      <c r="C85" s="28"/>
      <c r="D85" s="28"/>
      <c r="E85" s="28"/>
      <c r="F85" s="28"/>
      <c r="G85" s="29"/>
      <c r="H85" s="39"/>
      <c r="I85" s="150" t="str">
        <f t="shared" si="2"/>
        <v/>
      </c>
      <c r="J85" s="113"/>
      <c r="K85" s="18"/>
      <c r="L85" s="18"/>
      <c r="Z85" s="152"/>
    </row>
    <row r="86" spans="1:26" x14ac:dyDescent="0.25">
      <c r="A86" s="26"/>
      <c r="B86" s="27"/>
      <c r="C86" s="28"/>
      <c r="D86" s="28"/>
      <c r="E86" s="28"/>
      <c r="F86" s="28"/>
      <c r="G86" s="29"/>
      <c r="H86" s="39"/>
      <c r="I86" s="150" t="str">
        <f t="shared" si="2"/>
        <v/>
      </c>
      <c r="J86" s="113"/>
      <c r="K86" s="18"/>
      <c r="L86" s="18"/>
      <c r="Z86" s="152"/>
    </row>
    <row r="87" spans="1:26" x14ac:dyDescent="0.25">
      <c r="A87" s="26"/>
      <c r="B87" s="27"/>
      <c r="C87" s="28"/>
      <c r="D87" s="28"/>
      <c r="E87" s="28"/>
      <c r="F87" s="28"/>
      <c r="G87" s="29"/>
      <c r="H87" s="39"/>
      <c r="I87" s="150" t="str">
        <f t="shared" si="2"/>
        <v/>
      </c>
      <c r="J87" s="113"/>
      <c r="K87" s="18"/>
      <c r="L87" s="18"/>
      <c r="Z87" s="152"/>
    </row>
    <row r="88" spans="1:26" x14ac:dyDescent="0.25">
      <c r="A88" s="26"/>
      <c r="B88" s="27"/>
      <c r="C88" s="28"/>
      <c r="D88" s="28"/>
      <c r="E88" s="28"/>
      <c r="F88" s="28"/>
      <c r="G88" s="29"/>
      <c r="H88" s="39"/>
      <c r="I88" s="150" t="str">
        <f t="shared" si="2"/>
        <v/>
      </c>
      <c r="J88" s="113"/>
      <c r="K88" s="18"/>
      <c r="L88" s="18"/>
      <c r="Z88" s="152"/>
    </row>
    <row r="89" spans="1:26" x14ac:dyDescent="0.25">
      <c r="A89" s="26"/>
      <c r="B89" s="27"/>
      <c r="C89" s="28"/>
      <c r="D89" s="28"/>
      <c r="E89" s="28"/>
      <c r="F89" s="28"/>
      <c r="G89" s="29"/>
      <c r="H89" s="39"/>
      <c r="I89" s="150" t="str">
        <f t="shared" si="2"/>
        <v/>
      </c>
      <c r="J89" s="113"/>
      <c r="K89" s="18"/>
      <c r="L89" s="18"/>
      <c r="Z89" s="152"/>
    </row>
    <row r="90" spans="1:26" x14ac:dyDescent="0.25">
      <c r="A90" s="26"/>
      <c r="B90" s="27"/>
      <c r="C90" s="28"/>
      <c r="D90" s="28"/>
      <c r="E90" s="28"/>
      <c r="F90" s="28"/>
      <c r="G90" s="29"/>
      <c r="H90" s="39"/>
      <c r="I90" s="150" t="str">
        <f t="shared" si="2"/>
        <v/>
      </c>
      <c r="J90" s="113"/>
      <c r="K90" s="18"/>
      <c r="L90" s="18"/>
      <c r="Z90" s="152"/>
    </row>
    <row r="91" spans="1:26" x14ac:dyDescent="0.25">
      <c r="A91" s="26"/>
      <c r="B91" s="27"/>
      <c r="C91" s="28"/>
      <c r="D91" s="28"/>
      <c r="E91" s="28"/>
      <c r="F91" s="28"/>
      <c r="G91" s="29"/>
      <c r="H91" s="39"/>
      <c r="I91" s="150" t="str">
        <f t="shared" si="2"/>
        <v/>
      </c>
      <c r="J91" s="113"/>
      <c r="K91" s="18"/>
      <c r="L91" s="18"/>
      <c r="Z91" s="152"/>
    </row>
    <row r="92" spans="1:26" x14ac:dyDescent="0.25">
      <c r="A92" s="26"/>
      <c r="B92" s="27"/>
      <c r="C92" s="28"/>
      <c r="D92" s="28"/>
      <c r="E92" s="28"/>
      <c r="F92" s="28"/>
      <c r="G92" s="29"/>
      <c r="H92" s="39"/>
      <c r="I92" s="150" t="str">
        <f t="shared" si="2"/>
        <v/>
      </c>
      <c r="J92" s="113"/>
      <c r="K92" s="18"/>
      <c r="L92" s="18"/>
      <c r="Z92" s="152"/>
    </row>
    <row r="93" spans="1:26" x14ac:dyDescent="0.25">
      <c r="A93" s="26"/>
      <c r="B93" s="27"/>
      <c r="C93" s="28"/>
      <c r="D93" s="28"/>
      <c r="E93" s="28"/>
      <c r="F93" s="28"/>
      <c r="G93" s="29"/>
      <c r="H93" s="39"/>
      <c r="I93" s="150" t="str">
        <f t="shared" si="2"/>
        <v/>
      </c>
      <c r="J93" s="113"/>
      <c r="K93" s="18"/>
      <c r="L93" s="18"/>
      <c r="Z93" s="152"/>
    </row>
    <row r="94" spans="1:26" x14ac:dyDescent="0.25">
      <c r="A94" s="26"/>
      <c r="B94" s="27"/>
      <c r="C94" s="28"/>
      <c r="D94" s="28"/>
      <c r="E94" s="28"/>
      <c r="F94" s="28"/>
      <c r="G94" s="29"/>
      <c r="H94" s="39"/>
      <c r="I94" s="150" t="str">
        <f t="shared" si="2"/>
        <v/>
      </c>
      <c r="J94" s="113"/>
      <c r="K94" s="18"/>
      <c r="L94" s="18"/>
      <c r="Z94" s="152"/>
    </row>
    <row r="95" spans="1:26" x14ac:dyDescent="0.25">
      <c r="A95" s="26"/>
      <c r="B95" s="27"/>
      <c r="C95" s="28"/>
      <c r="D95" s="28"/>
      <c r="E95" s="28"/>
      <c r="F95" s="28"/>
      <c r="G95" s="29"/>
      <c r="H95" s="39"/>
      <c r="I95" s="150" t="str">
        <f t="shared" si="2"/>
        <v/>
      </c>
      <c r="J95" s="113"/>
      <c r="K95" s="18"/>
      <c r="L95" s="18"/>
      <c r="Z95" s="152"/>
    </row>
    <row r="96" spans="1:26" x14ac:dyDescent="0.25">
      <c r="A96" s="26"/>
      <c r="B96" s="27"/>
      <c r="C96" s="28"/>
      <c r="D96" s="28"/>
      <c r="E96" s="28"/>
      <c r="F96" s="28"/>
      <c r="G96" s="29"/>
      <c r="H96" s="39"/>
      <c r="I96" s="150" t="str">
        <f t="shared" si="2"/>
        <v/>
      </c>
      <c r="J96" s="113"/>
      <c r="K96" s="18"/>
      <c r="L96" s="18"/>
      <c r="Z96" s="152"/>
    </row>
    <row r="97" spans="1:26" x14ac:dyDescent="0.25">
      <c r="A97" s="26"/>
      <c r="B97" s="27"/>
      <c r="C97" s="28"/>
      <c r="D97" s="28"/>
      <c r="E97" s="28"/>
      <c r="F97" s="28"/>
      <c r="G97" s="29"/>
      <c r="H97" s="39"/>
      <c r="I97" s="150" t="str">
        <f t="shared" si="2"/>
        <v/>
      </c>
      <c r="J97" s="113"/>
      <c r="K97" s="18"/>
      <c r="L97" s="18"/>
      <c r="Z97" s="152"/>
    </row>
    <row r="98" spans="1:26" x14ac:dyDescent="0.25">
      <c r="A98" s="26"/>
      <c r="B98" s="27"/>
      <c r="C98" s="28"/>
      <c r="D98" s="28"/>
      <c r="E98" s="28"/>
      <c r="F98" s="28"/>
      <c r="G98" s="29"/>
      <c r="H98" s="39"/>
      <c r="I98" s="150" t="str">
        <f t="shared" si="2"/>
        <v/>
      </c>
      <c r="J98" s="113"/>
      <c r="K98" s="18"/>
      <c r="L98" s="18"/>
      <c r="Z98" s="152"/>
    </row>
    <row r="99" spans="1:26" x14ac:dyDescent="0.25">
      <c r="A99" s="26"/>
      <c r="B99" s="27"/>
      <c r="C99" s="28"/>
      <c r="D99" s="28"/>
      <c r="E99" s="28"/>
      <c r="F99" s="28"/>
      <c r="G99" s="29"/>
      <c r="H99" s="39"/>
      <c r="I99" s="150" t="str">
        <f t="shared" si="2"/>
        <v/>
      </c>
      <c r="J99" s="113"/>
      <c r="K99" s="18"/>
      <c r="L99" s="18"/>
      <c r="Z99" s="152"/>
    </row>
    <row r="100" spans="1:26" x14ac:dyDescent="0.25">
      <c r="A100" s="26"/>
      <c r="B100" s="27"/>
      <c r="C100" s="28"/>
      <c r="D100" s="28"/>
      <c r="E100" s="28"/>
      <c r="F100" s="28"/>
      <c r="G100" s="29"/>
      <c r="H100" s="39"/>
      <c r="I100" s="150" t="str">
        <f t="shared" si="2"/>
        <v/>
      </c>
      <c r="J100" s="113"/>
      <c r="K100" s="18"/>
      <c r="L100" s="18"/>
      <c r="Z100" s="152"/>
    </row>
    <row r="101" spans="1:26" x14ac:dyDescent="0.25">
      <c r="A101" s="26"/>
      <c r="B101" s="27"/>
      <c r="C101" s="28"/>
      <c r="D101" s="28"/>
      <c r="E101" s="28"/>
      <c r="F101" s="28"/>
      <c r="G101" s="29"/>
      <c r="H101" s="39"/>
      <c r="I101" s="150" t="str">
        <f t="shared" si="2"/>
        <v/>
      </c>
      <c r="J101" s="113"/>
      <c r="K101" s="18"/>
      <c r="L101" s="18"/>
      <c r="Z101" s="152"/>
    </row>
    <row r="102" spans="1:26" x14ac:dyDescent="0.25">
      <c r="A102" s="26"/>
      <c r="B102" s="27"/>
      <c r="C102" s="28"/>
      <c r="D102" s="28"/>
      <c r="E102" s="28"/>
      <c r="F102" s="28"/>
      <c r="G102" s="29"/>
      <c r="H102" s="39"/>
      <c r="I102" s="150" t="str">
        <f t="shared" si="2"/>
        <v/>
      </c>
      <c r="J102" s="113"/>
      <c r="K102" s="18"/>
      <c r="L102" s="18"/>
      <c r="Z102" s="152"/>
    </row>
    <row r="103" spans="1:26" x14ac:dyDescent="0.25">
      <c r="A103" s="26"/>
      <c r="B103" s="27"/>
      <c r="C103" s="28"/>
      <c r="D103" s="28"/>
      <c r="E103" s="28"/>
      <c r="F103" s="28"/>
      <c r="G103" s="29"/>
      <c r="H103" s="39"/>
      <c r="I103" s="150" t="str">
        <f t="shared" si="2"/>
        <v/>
      </c>
      <c r="J103" s="113"/>
      <c r="K103" s="18"/>
      <c r="L103" s="18"/>
      <c r="Z103" s="152"/>
    </row>
    <row r="104" spans="1:26" x14ac:dyDescent="0.25">
      <c r="A104" s="26"/>
      <c r="B104" s="27"/>
      <c r="C104" s="28"/>
      <c r="D104" s="28"/>
      <c r="E104" s="28"/>
      <c r="F104" s="28"/>
      <c r="G104" s="29"/>
      <c r="H104" s="39"/>
      <c r="I104" s="150" t="str">
        <f t="shared" si="2"/>
        <v/>
      </c>
      <c r="J104" s="113"/>
      <c r="K104" s="18"/>
      <c r="L104" s="18"/>
      <c r="Z104" s="152"/>
    </row>
    <row r="105" spans="1:26" x14ac:dyDescent="0.25">
      <c r="A105" s="26"/>
      <c r="B105" s="27"/>
      <c r="C105" s="28"/>
      <c r="D105" s="28"/>
      <c r="E105" s="28"/>
      <c r="F105" s="28"/>
      <c r="G105" s="29"/>
      <c r="H105" s="39"/>
      <c r="I105" s="150" t="str">
        <f t="shared" si="2"/>
        <v/>
      </c>
      <c r="J105" s="113"/>
      <c r="K105" s="18"/>
      <c r="L105" s="18"/>
      <c r="Z105" s="152"/>
    </row>
    <row r="106" spans="1:26" x14ac:dyDescent="0.25">
      <c r="A106" s="26"/>
      <c r="B106" s="27"/>
      <c r="C106" s="28"/>
      <c r="D106" s="28"/>
      <c r="E106" s="28"/>
      <c r="F106" s="28"/>
      <c r="G106" s="29"/>
      <c r="H106" s="39"/>
      <c r="I106" s="150" t="str">
        <f t="shared" si="2"/>
        <v/>
      </c>
      <c r="J106" s="113"/>
      <c r="K106" s="18"/>
      <c r="L106" s="18"/>
      <c r="Z106" s="152"/>
    </row>
    <row r="107" spans="1:26" x14ac:dyDescent="0.25">
      <c r="A107" s="26"/>
      <c r="B107" s="27"/>
      <c r="C107" s="28"/>
      <c r="D107" s="28"/>
      <c r="E107" s="28"/>
      <c r="F107" s="28"/>
      <c r="G107" s="29"/>
      <c r="H107" s="39"/>
      <c r="I107" s="150" t="str">
        <f t="shared" si="2"/>
        <v/>
      </c>
      <c r="J107" s="113"/>
      <c r="K107" s="18"/>
      <c r="L107" s="18"/>
      <c r="Z107" s="152"/>
    </row>
    <row r="108" spans="1:26" x14ac:dyDescent="0.25">
      <c r="A108" s="26"/>
      <c r="B108" s="27"/>
      <c r="C108" s="28"/>
      <c r="D108" s="28"/>
      <c r="E108" s="28"/>
      <c r="F108" s="28"/>
      <c r="G108" s="29"/>
      <c r="H108" s="39"/>
      <c r="I108" s="150" t="str">
        <f t="shared" si="2"/>
        <v/>
      </c>
      <c r="J108" s="113"/>
      <c r="K108" s="18"/>
      <c r="L108" s="18"/>
      <c r="Z108" s="152"/>
    </row>
    <row r="109" spans="1:26" x14ac:dyDescent="0.25">
      <c r="A109" s="26"/>
      <c r="B109" s="27"/>
      <c r="C109" s="28"/>
      <c r="D109" s="28"/>
      <c r="E109" s="28"/>
      <c r="F109" s="28"/>
      <c r="G109" s="29"/>
      <c r="H109" s="39"/>
      <c r="I109" s="150" t="str">
        <f t="shared" si="2"/>
        <v/>
      </c>
      <c r="J109" s="113"/>
      <c r="K109" s="18"/>
      <c r="L109" s="18"/>
      <c r="Z109" s="152"/>
    </row>
    <row r="110" spans="1:26" x14ac:dyDescent="0.25">
      <c r="A110" s="26"/>
      <c r="B110" s="27"/>
      <c r="C110" s="28"/>
      <c r="D110" s="28"/>
      <c r="E110" s="28"/>
      <c r="F110" s="28"/>
      <c r="G110" s="29"/>
      <c r="H110" s="39"/>
      <c r="I110" s="150" t="str">
        <f t="shared" si="2"/>
        <v/>
      </c>
      <c r="J110" s="113"/>
      <c r="K110" s="18"/>
      <c r="L110" s="18"/>
      <c r="Z110" s="152"/>
    </row>
    <row r="111" spans="1:26" x14ac:dyDescent="0.25">
      <c r="A111" s="26"/>
      <c r="B111" s="27"/>
      <c r="C111" s="28"/>
      <c r="D111" s="28"/>
      <c r="E111" s="28"/>
      <c r="F111" s="28"/>
      <c r="G111" s="29"/>
      <c r="H111" s="39"/>
      <c r="I111" s="150" t="str">
        <f t="shared" si="2"/>
        <v/>
      </c>
      <c r="J111" s="113"/>
      <c r="K111" s="18"/>
      <c r="L111" s="18"/>
      <c r="Z111" s="152"/>
    </row>
    <row r="112" spans="1:26" x14ac:dyDescent="0.25">
      <c r="A112" s="26"/>
      <c r="B112" s="27"/>
      <c r="C112" s="28"/>
      <c r="D112" s="28"/>
      <c r="E112" s="28"/>
      <c r="F112" s="28"/>
      <c r="G112" s="29"/>
      <c r="H112" s="39"/>
      <c r="I112" s="150" t="str">
        <f t="shared" si="2"/>
        <v/>
      </c>
      <c r="J112" s="113"/>
      <c r="K112" s="18"/>
      <c r="L112" s="18"/>
      <c r="Z112" s="152"/>
    </row>
    <row r="113" spans="1:26" x14ac:dyDescent="0.25">
      <c r="A113" s="26"/>
      <c r="B113" s="27"/>
      <c r="C113" s="28"/>
      <c r="D113" s="28"/>
      <c r="E113" s="28"/>
      <c r="F113" s="28"/>
      <c r="G113" s="29"/>
      <c r="H113" s="39"/>
      <c r="I113" s="150" t="str">
        <f t="shared" si="2"/>
        <v/>
      </c>
      <c r="J113" s="113"/>
      <c r="K113" s="18"/>
      <c r="L113" s="18"/>
      <c r="Z113" s="152"/>
    </row>
    <row r="114" spans="1:26" x14ac:dyDescent="0.25">
      <c r="A114" s="26"/>
      <c r="B114" s="27"/>
      <c r="C114" s="28"/>
      <c r="D114" s="28"/>
      <c r="E114" s="28"/>
      <c r="F114" s="28"/>
      <c r="G114" s="29"/>
      <c r="H114" s="39"/>
      <c r="I114" s="150" t="str">
        <f t="shared" si="2"/>
        <v/>
      </c>
      <c r="J114" s="113"/>
      <c r="K114" s="18"/>
      <c r="L114" s="18"/>
      <c r="Z114" s="152"/>
    </row>
    <row r="115" spans="1:26" x14ac:dyDescent="0.25">
      <c r="A115" s="26"/>
      <c r="B115" s="27"/>
      <c r="C115" s="28"/>
      <c r="D115" s="28"/>
      <c r="E115" s="28"/>
      <c r="F115" s="28"/>
      <c r="G115" s="29"/>
      <c r="H115" s="39"/>
      <c r="I115" s="150" t="str">
        <f t="shared" si="2"/>
        <v/>
      </c>
      <c r="J115" s="113"/>
      <c r="K115" s="18"/>
      <c r="L115" s="18"/>
      <c r="Z115" s="152"/>
    </row>
    <row r="116" spans="1:26" x14ac:dyDescent="0.25">
      <c r="A116" s="26"/>
      <c r="B116" s="27"/>
      <c r="C116" s="28"/>
      <c r="D116" s="28"/>
      <c r="E116" s="28"/>
      <c r="F116" s="28"/>
      <c r="G116" s="29"/>
      <c r="H116" s="39"/>
      <c r="I116" s="150" t="str">
        <f t="shared" si="2"/>
        <v/>
      </c>
      <c r="J116" s="113"/>
      <c r="K116" s="18"/>
      <c r="L116" s="18"/>
      <c r="Z116" s="152"/>
    </row>
    <row r="117" spans="1:26" x14ac:dyDescent="0.25">
      <c r="A117" s="26"/>
      <c r="B117" s="27"/>
      <c r="C117" s="28"/>
      <c r="D117" s="28"/>
      <c r="E117" s="28"/>
      <c r="F117" s="28"/>
      <c r="G117" s="29"/>
      <c r="H117" s="39"/>
      <c r="I117" s="150" t="str">
        <f t="shared" si="2"/>
        <v/>
      </c>
      <c r="J117" s="113"/>
      <c r="K117" s="18"/>
      <c r="L117" s="18"/>
      <c r="Z117" s="152"/>
    </row>
    <row r="118" spans="1:26" x14ac:dyDescent="0.25">
      <c r="A118" s="26"/>
      <c r="B118" s="27"/>
      <c r="C118" s="28"/>
      <c r="D118" s="28"/>
      <c r="E118" s="28"/>
      <c r="F118" s="28"/>
      <c r="G118" s="29"/>
      <c r="H118" s="39"/>
      <c r="I118" s="150" t="str">
        <f t="shared" si="2"/>
        <v/>
      </c>
      <c r="J118" s="113"/>
      <c r="K118" s="18"/>
      <c r="L118" s="18"/>
      <c r="Z118" s="152"/>
    </row>
    <row r="119" spans="1:26" x14ac:dyDescent="0.25">
      <c r="A119" s="26"/>
      <c r="B119" s="27"/>
      <c r="C119" s="28"/>
      <c r="D119" s="28"/>
      <c r="E119" s="28"/>
      <c r="F119" s="28"/>
      <c r="G119" s="29"/>
      <c r="H119" s="39"/>
      <c r="I119" s="150" t="str">
        <f t="shared" si="2"/>
        <v/>
      </c>
      <c r="J119" s="113"/>
      <c r="K119" s="18"/>
      <c r="L119" s="18"/>
      <c r="Z119" s="152"/>
    </row>
    <row r="120" spans="1:26" x14ac:dyDescent="0.25">
      <c r="A120" s="26"/>
      <c r="B120" s="27"/>
      <c r="C120" s="28"/>
      <c r="D120" s="28"/>
      <c r="E120" s="28"/>
      <c r="F120" s="28"/>
      <c r="G120" s="29"/>
      <c r="H120" s="39"/>
      <c r="I120" s="150" t="str">
        <f t="shared" si="2"/>
        <v/>
      </c>
      <c r="J120" s="113"/>
      <c r="K120" s="18"/>
      <c r="L120" s="18"/>
      <c r="Z120" s="152"/>
    </row>
    <row r="121" spans="1:26" x14ac:dyDescent="0.25">
      <c r="A121" s="26"/>
      <c r="B121" s="27"/>
      <c r="C121" s="28"/>
      <c r="D121" s="28"/>
      <c r="E121" s="28"/>
      <c r="F121" s="28"/>
      <c r="G121" s="29"/>
      <c r="H121" s="39"/>
      <c r="I121" s="150" t="str">
        <f t="shared" si="2"/>
        <v/>
      </c>
      <c r="J121" s="113"/>
      <c r="K121" s="18"/>
      <c r="L121" s="18"/>
      <c r="Z121" s="152"/>
    </row>
    <row r="122" spans="1:26" x14ac:dyDescent="0.25">
      <c r="A122" s="26"/>
      <c r="B122" s="27"/>
      <c r="C122" s="28"/>
      <c r="D122" s="28"/>
      <c r="E122" s="28"/>
      <c r="F122" s="28"/>
      <c r="G122" s="29"/>
      <c r="H122" s="39"/>
      <c r="I122" s="150" t="str">
        <f t="shared" si="2"/>
        <v/>
      </c>
      <c r="J122" s="113"/>
      <c r="K122" s="18"/>
      <c r="L122" s="18"/>
      <c r="Z122" s="152"/>
    </row>
    <row r="123" spans="1:26" x14ac:dyDescent="0.25">
      <c r="A123" s="26"/>
      <c r="B123" s="27"/>
      <c r="C123" s="28"/>
      <c r="D123" s="28"/>
      <c r="E123" s="28"/>
      <c r="F123" s="28"/>
      <c r="G123" s="29"/>
      <c r="H123" s="39"/>
      <c r="I123" s="150" t="str">
        <f t="shared" si="2"/>
        <v/>
      </c>
      <c r="J123" s="113"/>
      <c r="K123" s="18"/>
      <c r="L123" s="18"/>
      <c r="Z123" s="152"/>
    </row>
    <row r="124" spans="1:26" x14ac:dyDescent="0.25">
      <c r="A124" s="26"/>
      <c r="B124" s="27"/>
      <c r="C124" s="28"/>
      <c r="D124" s="28"/>
      <c r="E124" s="28"/>
      <c r="F124" s="28"/>
      <c r="G124" s="29"/>
      <c r="H124" s="39"/>
      <c r="I124" s="150" t="str">
        <f t="shared" si="2"/>
        <v/>
      </c>
      <c r="J124" s="113"/>
      <c r="K124" s="18"/>
      <c r="L124" s="18"/>
      <c r="Z124" s="152"/>
    </row>
    <row r="125" spans="1:26" x14ac:dyDescent="0.25">
      <c r="A125" s="26"/>
      <c r="B125" s="27"/>
      <c r="C125" s="28"/>
      <c r="D125" s="28"/>
      <c r="E125" s="28"/>
      <c r="F125" s="28"/>
      <c r="G125" s="29"/>
      <c r="H125" s="39"/>
      <c r="I125" s="150" t="str">
        <f t="shared" si="2"/>
        <v/>
      </c>
      <c r="J125" s="113"/>
      <c r="K125" s="18"/>
      <c r="L125" s="18"/>
      <c r="Z125" s="152"/>
    </row>
    <row r="126" spans="1:26" x14ac:dyDescent="0.25">
      <c r="A126" s="26"/>
      <c r="B126" s="27"/>
      <c r="C126" s="28"/>
      <c r="D126" s="28"/>
      <c r="E126" s="28"/>
      <c r="F126" s="28"/>
      <c r="G126" s="29"/>
      <c r="H126" s="39"/>
      <c r="I126" s="150" t="str">
        <f t="shared" si="2"/>
        <v/>
      </c>
      <c r="J126" s="113"/>
      <c r="K126" s="18"/>
      <c r="L126" s="18"/>
      <c r="Z126" s="152"/>
    </row>
    <row r="127" spans="1:26" x14ac:dyDescent="0.25">
      <c r="A127" s="26"/>
      <c r="B127" s="27"/>
      <c r="C127" s="28"/>
      <c r="D127" s="28"/>
      <c r="E127" s="28"/>
      <c r="F127" s="28"/>
      <c r="G127" s="29"/>
      <c r="H127" s="39"/>
      <c r="I127" s="150" t="str">
        <f t="shared" si="2"/>
        <v/>
      </c>
      <c r="J127" s="113"/>
      <c r="K127" s="18"/>
      <c r="L127" s="18"/>
      <c r="Z127" s="152"/>
    </row>
    <row r="128" spans="1:26" x14ac:dyDescent="0.25">
      <c r="A128" s="26"/>
      <c r="B128" s="27"/>
      <c r="C128" s="28"/>
      <c r="D128" s="28"/>
      <c r="E128" s="28"/>
      <c r="F128" s="28"/>
      <c r="G128" s="29"/>
      <c r="H128" s="39"/>
      <c r="I128" s="150" t="str">
        <f t="shared" si="2"/>
        <v/>
      </c>
      <c r="J128" s="113"/>
      <c r="K128" s="18"/>
      <c r="L128" s="18"/>
      <c r="Z128" s="152"/>
    </row>
    <row r="129" spans="1:26" x14ac:dyDescent="0.25">
      <c r="A129" s="26"/>
      <c r="B129" s="27"/>
      <c r="C129" s="28"/>
      <c r="D129" s="28"/>
      <c r="E129" s="28"/>
      <c r="F129" s="28"/>
      <c r="G129" s="29"/>
      <c r="H129" s="39"/>
      <c r="I129" s="150" t="str">
        <f t="shared" si="2"/>
        <v/>
      </c>
      <c r="J129" s="113"/>
      <c r="K129" s="18"/>
      <c r="L129" s="18"/>
      <c r="Z129" s="152"/>
    </row>
    <row r="130" spans="1:26" x14ac:dyDescent="0.25">
      <c r="A130" s="26"/>
      <c r="B130" s="27"/>
      <c r="C130" s="28"/>
      <c r="D130" s="28"/>
      <c r="E130" s="28"/>
      <c r="F130" s="28"/>
      <c r="G130" s="29"/>
      <c r="H130" s="39"/>
      <c r="I130" s="150" t="str">
        <f t="shared" si="2"/>
        <v/>
      </c>
      <c r="J130" s="113"/>
      <c r="K130" s="18"/>
      <c r="L130" s="18"/>
      <c r="Z130" s="152"/>
    </row>
    <row r="131" spans="1:26" x14ac:dyDescent="0.25">
      <c r="A131" s="26"/>
      <c r="B131" s="27"/>
      <c r="C131" s="28"/>
      <c r="D131" s="28"/>
      <c r="E131" s="28"/>
      <c r="F131" s="28"/>
      <c r="G131" s="29"/>
      <c r="H131" s="39"/>
      <c r="I131" s="150" t="str">
        <f t="shared" si="2"/>
        <v/>
      </c>
      <c r="J131" s="113"/>
      <c r="K131" s="18"/>
      <c r="L131" s="18"/>
      <c r="Z131" s="152"/>
    </row>
    <row r="132" spans="1:26" x14ac:dyDescent="0.25">
      <c r="A132" s="26"/>
      <c r="B132" s="27"/>
      <c r="C132" s="28"/>
      <c r="D132" s="28"/>
      <c r="E132" s="28"/>
      <c r="F132" s="28"/>
      <c r="G132" s="29"/>
      <c r="H132" s="39"/>
      <c r="I132" s="150" t="str">
        <f t="shared" si="2"/>
        <v/>
      </c>
      <c r="J132" s="113"/>
      <c r="K132" s="18"/>
      <c r="L132" s="18"/>
      <c r="Z132" s="152"/>
    </row>
    <row r="133" spans="1:26" x14ac:dyDescent="0.25">
      <c r="A133" s="26"/>
      <c r="B133" s="27"/>
      <c r="C133" s="28"/>
      <c r="D133" s="28"/>
      <c r="E133" s="28"/>
      <c r="F133" s="28"/>
      <c r="G133" s="29"/>
      <c r="H133" s="39"/>
      <c r="I133" s="150" t="str">
        <f t="shared" ref="I133:I196" si="3">IF(G133="","",I132+G133)</f>
        <v/>
      </c>
      <c r="J133" s="113"/>
      <c r="K133" s="18"/>
      <c r="L133" s="18"/>
      <c r="Z133" s="152"/>
    </row>
    <row r="134" spans="1:26" x14ac:dyDescent="0.25">
      <c r="A134" s="26"/>
      <c r="B134" s="27"/>
      <c r="C134" s="28"/>
      <c r="D134" s="28"/>
      <c r="E134" s="28"/>
      <c r="F134" s="28"/>
      <c r="G134" s="29"/>
      <c r="H134" s="39"/>
      <c r="I134" s="150" t="str">
        <f t="shared" si="3"/>
        <v/>
      </c>
      <c r="J134" s="113"/>
      <c r="K134" s="18"/>
      <c r="L134" s="18"/>
      <c r="Z134" s="152"/>
    </row>
    <row r="135" spans="1:26" x14ac:dyDescent="0.25">
      <c r="A135" s="26"/>
      <c r="B135" s="27"/>
      <c r="C135" s="28"/>
      <c r="D135" s="28"/>
      <c r="E135" s="28"/>
      <c r="F135" s="28"/>
      <c r="G135" s="29"/>
      <c r="H135" s="39"/>
      <c r="I135" s="150" t="str">
        <f t="shared" si="3"/>
        <v/>
      </c>
      <c r="J135" s="113"/>
      <c r="K135" s="18"/>
      <c r="L135" s="18"/>
      <c r="Z135" s="152"/>
    </row>
    <row r="136" spans="1:26" x14ac:dyDescent="0.25">
      <c r="A136" s="26"/>
      <c r="B136" s="27"/>
      <c r="C136" s="28"/>
      <c r="D136" s="28"/>
      <c r="E136" s="28"/>
      <c r="F136" s="28"/>
      <c r="G136" s="29"/>
      <c r="H136" s="39"/>
      <c r="I136" s="150" t="str">
        <f t="shared" si="3"/>
        <v/>
      </c>
      <c r="J136" s="113"/>
      <c r="K136" s="18"/>
      <c r="L136" s="18"/>
      <c r="Z136" s="152"/>
    </row>
    <row r="137" spans="1:26" x14ac:dyDescent="0.25">
      <c r="A137" s="26"/>
      <c r="B137" s="27"/>
      <c r="C137" s="28"/>
      <c r="D137" s="28"/>
      <c r="E137" s="28"/>
      <c r="F137" s="28"/>
      <c r="G137" s="29"/>
      <c r="H137" s="39"/>
      <c r="I137" s="150" t="str">
        <f t="shared" si="3"/>
        <v/>
      </c>
      <c r="J137" s="113"/>
      <c r="K137" s="18"/>
      <c r="L137" s="18"/>
      <c r="Z137" s="152"/>
    </row>
    <row r="138" spans="1:26" x14ac:dyDescent="0.25">
      <c r="A138" s="26"/>
      <c r="B138" s="27"/>
      <c r="C138" s="28"/>
      <c r="D138" s="28"/>
      <c r="E138" s="28"/>
      <c r="F138" s="28"/>
      <c r="G138" s="29"/>
      <c r="H138" s="39"/>
      <c r="I138" s="150" t="str">
        <f t="shared" si="3"/>
        <v/>
      </c>
      <c r="J138" s="113"/>
      <c r="K138" s="18"/>
      <c r="L138" s="18"/>
      <c r="Z138" s="152"/>
    </row>
    <row r="139" spans="1:26" x14ac:dyDescent="0.25">
      <c r="A139" s="26"/>
      <c r="B139" s="27"/>
      <c r="C139" s="28"/>
      <c r="D139" s="28"/>
      <c r="E139" s="28"/>
      <c r="F139" s="28"/>
      <c r="G139" s="29"/>
      <c r="H139" s="39"/>
      <c r="I139" s="150" t="str">
        <f t="shared" si="3"/>
        <v/>
      </c>
      <c r="J139" s="113"/>
      <c r="K139" s="18"/>
      <c r="L139" s="18"/>
      <c r="Z139" s="152"/>
    </row>
    <row r="140" spans="1:26" x14ac:dyDescent="0.25">
      <c r="A140" s="26"/>
      <c r="B140" s="27"/>
      <c r="C140" s="28"/>
      <c r="D140" s="28"/>
      <c r="E140" s="28"/>
      <c r="F140" s="28"/>
      <c r="G140" s="29"/>
      <c r="H140" s="39"/>
      <c r="I140" s="150" t="str">
        <f t="shared" si="3"/>
        <v/>
      </c>
      <c r="J140" s="113"/>
      <c r="K140" s="18"/>
      <c r="L140" s="18"/>
      <c r="Z140" s="152"/>
    </row>
    <row r="141" spans="1:26" x14ac:dyDescent="0.25">
      <c r="A141" s="26"/>
      <c r="B141" s="27"/>
      <c r="C141" s="28"/>
      <c r="D141" s="28"/>
      <c r="E141" s="28"/>
      <c r="F141" s="28"/>
      <c r="G141" s="29"/>
      <c r="H141" s="39"/>
      <c r="I141" s="150" t="str">
        <f t="shared" si="3"/>
        <v/>
      </c>
      <c r="J141" s="113"/>
      <c r="K141" s="18"/>
      <c r="L141" s="18"/>
      <c r="Z141" s="152"/>
    </row>
    <row r="142" spans="1:26" x14ac:dyDescent="0.25">
      <c r="A142" s="26"/>
      <c r="B142" s="27"/>
      <c r="C142" s="28"/>
      <c r="D142" s="28"/>
      <c r="E142" s="28"/>
      <c r="F142" s="28"/>
      <c r="G142" s="29"/>
      <c r="H142" s="39"/>
      <c r="I142" s="150" t="str">
        <f t="shared" si="3"/>
        <v/>
      </c>
      <c r="J142" s="113"/>
      <c r="K142" s="18"/>
      <c r="L142" s="18"/>
      <c r="Z142" s="152"/>
    </row>
    <row r="143" spans="1:26" x14ac:dyDescent="0.25">
      <c r="A143" s="26"/>
      <c r="B143" s="27"/>
      <c r="C143" s="28"/>
      <c r="D143" s="28"/>
      <c r="E143" s="28"/>
      <c r="F143" s="28"/>
      <c r="G143" s="29"/>
      <c r="H143" s="39"/>
      <c r="I143" s="150" t="str">
        <f t="shared" si="3"/>
        <v/>
      </c>
      <c r="J143" s="113"/>
      <c r="K143" s="18"/>
      <c r="L143" s="18"/>
      <c r="Z143" s="152"/>
    </row>
    <row r="144" spans="1:26" x14ac:dyDescent="0.25">
      <c r="A144" s="26"/>
      <c r="B144" s="27"/>
      <c r="C144" s="28"/>
      <c r="D144" s="28"/>
      <c r="E144" s="28"/>
      <c r="F144" s="28"/>
      <c r="G144" s="29"/>
      <c r="H144" s="39"/>
      <c r="I144" s="150" t="str">
        <f t="shared" si="3"/>
        <v/>
      </c>
      <c r="J144" s="113"/>
      <c r="K144" s="18"/>
      <c r="L144" s="18"/>
      <c r="Z144" s="152"/>
    </row>
    <row r="145" spans="1:26" x14ac:dyDescent="0.25">
      <c r="A145" s="26"/>
      <c r="B145" s="27"/>
      <c r="C145" s="28"/>
      <c r="D145" s="28"/>
      <c r="E145" s="28"/>
      <c r="F145" s="28"/>
      <c r="G145" s="29"/>
      <c r="H145" s="39"/>
      <c r="I145" s="150" t="str">
        <f t="shared" si="3"/>
        <v/>
      </c>
      <c r="J145" s="113"/>
      <c r="K145" s="18"/>
      <c r="L145" s="18"/>
      <c r="Z145" s="152"/>
    </row>
    <row r="146" spans="1:26" x14ac:dyDescent="0.25">
      <c r="A146" s="26"/>
      <c r="B146" s="27"/>
      <c r="C146" s="28"/>
      <c r="D146" s="28"/>
      <c r="E146" s="28"/>
      <c r="F146" s="28"/>
      <c r="G146" s="29"/>
      <c r="H146" s="39"/>
      <c r="I146" s="150" t="str">
        <f t="shared" si="3"/>
        <v/>
      </c>
      <c r="J146" s="113"/>
      <c r="K146" s="18"/>
      <c r="L146" s="18"/>
      <c r="Z146" s="152"/>
    </row>
    <row r="147" spans="1:26" x14ac:dyDescent="0.25">
      <c r="A147" s="26"/>
      <c r="B147" s="27"/>
      <c r="C147" s="28"/>
      <c r="D147" s="28"/>
      <c r="E147" s="28"/>
      <c r="F147" s="28"/>
      <c r="G147" s="29"/>
      <c r="H147" s="39"/>
      <c r="I147" s="150" t="str">
        <f t="shared" si="3"/>
        <v/>
      </c>
      <c r="J147" s="113"/>
      <c r="K147" s="18"/>
      <c r="L147" s="18"/>
      <c r="Z147" s="152"/>
    </row>
    <row r="148" spans="1:26" x14ac:dyDescent="0.25">
      <c r="A148" s="26"/>
      <c r="B148" s="27"/>
      <c r="C148" s="28"/>
      <c r="D148" s="28"/>
      <c r="E148" s="28"/>
      <c r="F148" s="28"/>
      <c r="G148" s="29"/>
      <c r="H148" s="39"/>
      <c r="I148" s="150" t="str">
        <f t="shared" si="3"/>
        <v/>
      </c>
      <c r="J148" s="113"/>
      <c r="K148" s="18"/>
      <c r="L148" s="18"/>
      <c r="Z148" s="152"/>
    </row>
    <row r="149" spans="1:26" x14ac:dyDescent="0.25">
      <c r="A149" s="26"/>
      <c r="B149" s="27"/>
      <c r="C149" s="28"/>
      <c r="D149" s="28"/>
      <c r="E149" s="28"/>
      <c r="F149" s="28"/>
      <c r="G149" s="29"/>
      <c r="H149" s="39"/>
      <c r="I149" s="150" t="str">
        <f t="shared" si="3"/>
        <v/>
      </c>
      <c r="J149" s="113"/>
      <c r="K149" s="18"/>
      <c r="L149" s="18"/>
      <c r="Z149" s="152"/>
    </row>
    <row r="150" spans="1:26" x14ac:dyDescent="0.25">
      <c r="A150" s="26"/>
      <c r="B150" s="27"/>
      <c r="C150" s="28"/>
      <c r="D150" s="28"/>
      <c r="E150" s="28"/>
      <c r="F150" s="28"/>
      <c r="G150" s="29"/>
      <c r="H150" s="39"/>
      <c r="I150" s="150" t="str">
        <f t="shared" si="3"/>
        <v/>
      </c>
      <c r="J150" s="113"/>
      <c r="K150" s="18"/>
      <c r="L150" s="18"/>
      <c r="Z150" s="152"/>
    </row>
    <row r="151" spans="1:26" x14ac:dyDescent="0.25">
      <c r="A151" s="26"/>
      <c r="B151" s="27"/>
      <c r="C151" s="28"/>
      <c r="D151" s="28"/>
      <c r="E151" s="28"/>
      <c r="F151" s="28"/>
      <c r="G151" s="29"/>
      <c r="H151" s="39"/>
      <c r="I151" s="150" t="str">
        <f t="shared" si="3"/>
        <v/>
      </c>
      <c r="J151" s="113"/>
      <c r="K151" s="18"/>
      <c r="L151" s="18"/>
      <c r="Z151" s="152"/>
    </row>
    <row r="152" spans="1:26" x14ac:dyDescent="0.25">
      <c r="A152" s="26"/>
      <c r="B152" s="27"/>
      <c r="C152" s="28"/>
      <c r="D152" s="28"/>
      <c r="E152" s="28"/>
      <c r="F152" s="28"/>
      <c r="G152" s="29"/>
      <c r="H152" s="39"/>
      <c r="I152" s="150" t="str">
        <f t="shared" si="3"/>
        <v/>
      </c>
      <c r="J152" s="113"/>
      <c r="K152" s="18"/>
      <c r="L152" s="18"/>
      <c r="Z152" s="152"/>
    </row>
    <row r="153" spans="1:26" x14ac:dyDescent="0.25">
      <c r="A153" s="26"/>
      <c r="B153" s="27"/>
      <c r="C153" s="28"/>
      <c r="D153" s="28"/>
      <c r="E153" s="28"/>
      <c r="F153" s="28"/>
      <c r="G153" s="29"/>
      <c r="H153" s="39"/>
      <c r="I153" s="150" t="str">
        <f t="shared" si="3"/>
        <v/>
      </c>
      <c r="J153" s="113"/>
      <c r="K153" s="18"/>
      <c r="L153" s="18"/>
      <c r="Z153" s="152"/>
    </row>
    <row r="154" spans="1:26" x14ac:dyDescent="0.25">
      <c r="A154" s="26"/>
      <c r="B154" s="27"/>
      <c r="C154" s="28"/>
      <c r="D154" s="28"/>
      <c r="E154" s="28"/>
      <c r="F154" s="28"/>
      <c r="G154" s="29"/>
      <c r="H154" s="39"/>
      <c r="I154" s="150" t="str">
        <f t="shared" si="3"/>
        <v/>
      </c>
      <c r="J154" s="113"/>
      <c r="K154" s="18"/>
      <c r="L154" s="18"/>
      <c r="Z154" s="152"/>
    </row>
    <row r="155" spans="1:26" x14ac:dyDescent="0.25">
      <c r="A155" s="26"/>
      <c r="B155" s="27"/>
      <c r="C155" s="28"/>
      <c r="D155" s="28"/>
      <c r="E155" s="28"/>
      <c r="F155" s="28"/>
      <c r="G155" s="29"/>
      <c r="H155" s="39"/>
      <c r="I155" s="150" t="str">
        <f t="shared" si="3"/>
        <v/>
      </c>
      <c r="J155" s="113"/>
      <c r="K155" s="18"/>
      <c r="L155" s="18"/>
      <c r="Z155" s="152"/>
    </row>
    <row r="156" spans="1:26" x14ac:dyDescent="0.25">
      <c r="A156" s="26"/>
      <c r="B156" s="27"/>
      <c r="C156" s="28"/>
      <c r="D156" s="28"/>
      <c r="E156" s="28"/>
      <c r="F156" s="28"/>
      <c r="G156" s="29"/>
      <c r="H156" s="39"/>
      <c r="I156" s="150" t="str">
        <f t="shared" si="3"/>
        <v/>
      </c>
      <c r="J156" s="113"/>
      <c r="K156" s="18"/>
      <c r="L156" s="18"/>
      <c r="Z156" s="152"/>
    </row>
    <row r="157" spans="1:26" x14ac:dyDescent="0.25">
      <c r="A157" s="26"/>
      <c r="B157" s="27"/>
      <c r="C157" s="28"/>
      <c r="D157" s="28"/>
      <c r="E157" s="28"/>
      <c r="F157" s="28"/>
      <c r="G157" s="29"/>
      <c r="H157" s="39"/>
      <c r="I157" s="150" t="str">
        <f t="shared" si="3"/>
        <v/>
      </c>
      <c r="J157" s="113"/>
      <c r="K157" s="18"/>
      <c r="L157" s="18"/>
      <c r="Z157" s="152"/>
    </row>
    <row r="158" spans="1:26" x14ac:dyDescent="0.25">
      <c r="A158" s="26"/>
      <c r="B158" s="27"/>
      <c r="C158" s="28"/>
      <c r="D158" s="28"/>
      <c r="E158" s="28"/>
      <c r="F158" s="28"/>
      <c r="G158" s="29"/>
      <c r="H158" s="39"/>
      <c r="I158" s="150" t="str">
        <f t="shared" si="3"/>
        <v/>
      </c>
      <c r="J158" s="113"/>
      <c r="K158" s="18"/>
      <c r="L158" s="18"/>
      <c r="Z158" s="152"/>
    </row>
    <row r="159" spans="1:26" x14ac:dyDescent="0.25">
      <c r="A159" s="26"/>
      <c r="B159" s="27"/>
      <c r="C159" s="28"/>
      <c r="D159" s="28"/>
      <c r="E159" s="28"/>
      <c r="F159" s="28"/>
      <c r="G159" s="29"/>
      <c r="H159" s="39"/>
      <c r="I159" s="150" t="str">
        <f t="shared" si="3"/>
        <v/>
      </c>
      <c r="J159" s="113"/>
      <c r="K159" s="18"/>
      <c r="L159" s="18"/>
      <c r="Z159" s="152"/>
    </row>
    <row r="160" spans="1:26" x14ac:dyDescent="0.25">
      <c r="A160" s="26"/>
      <c r="B160" s="27"/>
      <c r="C160" s="28"/>
      <c r="D160" s="28"/>
      <c r="E160" s="28"/>
      <c r="F160" s="28"/>
      <c r="G160" s="29"/>
      <c r="H160" s="39"/>
      <c r="I160" s="150" t="str">
        <f t="shared" si="3"/>
        <v/>
      </c>
      <c r="J160" s="113"/>
      <c r="K160" s="18"/>
      <c r="L160" s="18"/>
      <c r="Z160" s="152"/>
    </row>
    <row r="161" spans="1:26" x14ac:dyDescent="0.25">
      <c r="A161" s="26"/>
      <c r="B161" s="27"/>
      <c r="C161" s="28"/>
      <c r="D161" s="28"/>
      <c r="E161" s="28"/>
      <c r="F161" s="28"/>
      <c r="G161" s="29"/>
      <c r="H161" s="39"/>
      <c r="I161" s="150" t="str">
        <f t="shared" si="3"/>
        <v/>
      </c>
      <c r="J161" s="113"/>
      <c r="K161" s="18"/>
      <c r="L161" s="18"/>
      <c r="Z161" s="152"/>
    </row>
    <row r="162" spans="1:26" x14ac:dyDescent="0.25">
      <c r="A162" s="26"/>
      <c r="B162" s="27"/>
      <c r="C162" s="28"/>
      <c r="D162" s="28"/>
      <c r="E162" s="28"/>
      <c r="F162" s="28"/>
      <c r="G162" s="29"/>
      <c r="H162" s="39"/>
      <c r="I162" s="150" t="str">
        <f t="shared" si="3"/>
        <v/>
      </c>
      <c r="J162" s="113"/>
      <c r="K162" s="18"/>
      <c r="L162" s="18"/>
      <c r="Z162" s="152"/>
    </row>
    <row r="163" spans="1:26" x14ac:dyDescent="0.25">
      <c r="A163" s="26"/>
      <c r="B163" s="27"/>
      <c r="C163" s="28"/>
      <c r="D163" s="28"/>
      <c r="E163" s="28"/>
      <c r="F163" s="28"/>
      <c r="G163" s="29"/>
      <c r="H163" s="39"/>
      <c r="I163" s="150" t="str">
        <f t="shared" si="3"/>
        <v/>
      </c>
      <c r="J163" s="113"/>
      <c r="K163" s="18"/>
      <c r="L163" s="18"/>
      <c r="Z163" s="152"/>
    </row>
    <row r="164" spans="1:26" x14ac:dyDescent="0.25">
      <c r="A164" s="26"/>
      <c r="B164" s="27"/>
      <c r="C164" s="28"/>
      <c r="D164" s="28"/>
      <c r="E164" s="28"/>
      <c r="F164" s="28"/>
      <c r="G164" s="29"/>
      <c r="H164" s="39"/>
      <c r="I164" s="150" t="str">
        <f t="shared" si="3"/>
        <v/>
      </c>
      <c r="J164" s="113"/>
      <c r="K164" s="18"/>
      <c r="L164" s="18"/>
      <c r="Z164" s="152"/>
    </row>
    <row r="165" spans="1:26" x14ac:dyDescent="0.25">
      <c r="A165" s="26"/>
      <c r="B165" s="27"/>
      <c r="C165" s="28"/>
      <c r="D165" s="28"/>
      <c r="E165" s="28"/>
      <c r="F165" s="28"/>
      <c r="G165" s="29"/>
      <c r="H165" s="39"/>
      <c r="I165" s="150" t="str">
        <f t="shared" si="3"/>
        <v/>
      </c>
      <c r="J165" s="113"/>
      <c r="K165" s="18"/>
      <c r="L165" s="18"/>
      <c r="Z165" s="152"/>
    </row>
    <row r="166" spans="1:26" x14ac:dyDescent="0.25">
      <c r="A166" s="26"/>
      <c r="B166" s="27"/>
      <c r="C166" s="28"/>
      <c r="D166" s="28"/>
      <c r="E166" s="28"/>
      <c r="F166" s="28"/>
      <c r="G166" s="29"/>
      <c r="H166" s="39"/>
      <c r="I166" s="150" t="str">
        <f t="shared" si="3"/>
        <v/>
      </c>
      <c r="J166" s="113"/>
      <c r="K166" s="18"/>
      <c r="L166" s="18"/>
      <c r="Z166" s="152"/>
    </row>
    <row r="167" spans="1:26" x14ac:dyDescent="0.25">
      <c r="A167" s="26"/>
      <c r="B167" s="27"/>
      <c r="C167" s="28"/>
      <c r="D167" s="28"/>
      <c r="E167" s="28"/>
      <c r="F167" s="28"/>
      <c r="G167" s="29"/>
      <c r="H167" s="39"/>
      <c r="I167" s="150" t="str">
        <f t="shared" si="3"/>
        <v/>
      </c>
      <c r="J167" s="113"/>
      <c r="K167" s="18"/>
      <c r="L167" s="18"/>
      <c r="Z167" s="152"/>
    </row>
    <row r="168" spans="1:26" x14ac:dyDescent="0.25">
      <c r="A168" s="26"/>
      <c r="B168" s="27"/>
      <c r="C168" s="28"/>
      <c r="D168" s="28"/>
      <c r="E168" s="28"/>
      <c r="F168" s="28"/>
      <c r="G168" s="29"/>
      <c r="H168" s="39"/>
      <c r="I168" s="150" t="str">
        <f t="shared" si="3"/>
        <v/>
      </c>
      <c r="J168" s="113"/>
      <c r="K168" s="18"/>
      <c r="L168" s="18"/>
      <c r="Z168" s="152"/>
    </row>
    <row r="169" spans="1:26" x14ac:dyDescent="0.25">
      <c r="A169" s="26"/>
      <c r="B169" s="27"/>
      <c r="C169" s="28"/>
      <c r="D169" s="28"/>
      <c r="E169" s="28"/>
      <c r="F169" s="28"/>
      <c r="G169" s="29"/>
      <c r="H169" s="39"/>
      <c r="I169" s="150" t="str">
        <f t="shared" si="3"/>
        <v/>
      </c>
      <c r="J169" s="113"/>
      <c r="K169" s="18"/>
      <c r="L169" s="18"/>
      <c r="Z169" s="152"/>
    </row>
    <row r="170" spans="1:26" x14ac:dyDescent="0.25">
      <c r="A170" s="26"/>
      <c r="B170" s="27"/>
      <c r="C170" s="28"/>
      <c r="D170" s="28"/>
      <c r="E170" s="28"/>
      <c r="F170" s="28"/>
      <c r="G170" s="29"/>
      <c r="H170" s="39"/>
      <c r="I170" s="150" t="str">
        <f t="shared" si="3"/>
        <v/>
      </c>
      <c r="J170" s="113"/>
      <c r="K170" s="18"/>
      <c r="L170" s="18"/>
      <c r="Z170" s="152"/>
    </row>
    <row r="171" spans="1:26" x14ac:dyDescent="0.25">
      <c r="A171" s="26"/>
      <c r="B171" s="27"/>
      <c r="C171" s="28"/>
      <c r="D171" s="28"/>
      <c r="E171" s="28"/>
      <c r="F171" s="28"/>
      <c r="G171" s="29"/>
      <c r="H171" s="39"/>
      <c r="I171" s="150" t="str">
        <f t="shared" si="3"/>
        <v/>
      </c>
      <c r="J171" s="113"/>
      <c r="K171" s="18"/>
      <c r="L171" s="18"/>
      <c r="Z171" s="152"/>
    </row>
    <row r="172" spans="1:26" x14ac:dyDescent="0.25">
      <c r="A172" s="26"/>
      <c r="B172" s="27"/>
      <c r="C172" s="28"/>
      <c r="D172" s="28"/>
      <c r="E172" s="28"/>
      <c r="F172" s="28"/>
      <c r="G172" s="29"/>
      <c r="H172" s="39"/>
      <c r="I172" s="150" t="str">
        <f t="shared" si="3"/>
        <v/>
      </c>
      <c r="J172" s="113"/>
      <c r="K172" s="18"/>
      <c r="L172" s="18"/>
      <c r="Z172" s="152"/>
    </row>
    <row r="173" spans="1:26" x14ac:dyDescent="0.25">
      <c r="A173" s="26"/>
      <c r="B173" s="27"/>
      <c r="C173" s="28"/>
      <c r="D173" s="28"/>
      <c r="E173" s="28"/>
      <c r="F173" s="28"/>
      <c r="G173" s="29"/>
      <c r="H173" s="39"/>
      <c r="I173" s="150" t="str">
        <f t="shared" si="3"/>
        <v/>
      </c>
      <c r="J173" s="113"/>
      <c r="K173" s="18"/>
      <c r="L173" s="18"/>
      <c r="Z173" s="152"/>
    </row>
    <row r="174" spans="1:26" x14ac:dyDescent="0.25">
      <c r="A174" s="26"/>
      <c r="B174" s="27"/>
      <c r="C174" s="28"/>
      <c r="D174" s="28"/>
      <c r="E174" s="28"/>
      <c r="F174" s="28"/>
      <c r="G174" s="29"/>
      <c r="H174" s="39"/>
      <c r="I174" s="150" t="str">
        <f t="shared" si="3"/>
        <v/>
      </c>
      <c r="J174" s="113"/>
      <c r="K174" s="18"/>
      <c r="L174" s="18"/>
      <c r="Z174" s="152"/>
    </row>
    <row r="175" spans="1:26" x14ac:dyDescent="0.25">
      <c r="A175" s="26"/>
      <c r="B175" s="27"/>
      <c r="C175" s="28"/>
      <c r="D175" s="28"/>
      <c r="E175" s="28"/>
      <c r="F175" s="28"/>
      <c r="G175" s="29"/>
      <c r="H175" s="39"/>
      <c r="I175" s="150" t="str">
        <f t="shared" si="3"/>
        <v/>
      </c>
      <c r="J175" s="113"/>
      <c r="K175" s="18"/>
      <c r="L175" s="18"/>
      <c r="Z175" s="152"/>
    </row>
    <row r="176" spans="1:26" x14ac:dyDescent="0.25">
      <c r="A176" s="26"/>
      <c r="B176" s="27"/>
      <c r="C176" s="28"/>
      <c r="D176" s="28"/>
      <c r="E176" s="28"/>
      <c r="F176" s="28"/>
      <c r="G176" s="29"/>
      <c r="H176" s="39"/>
      <c r="I176" s="150" t="str">
        <f t="shared" si="3"/>
        <v/>
      </c>
      <c r="J176" s="113"/>
      <c r="K176" s="18"/>
      <c r="L176" s="18"/>
      <c r="Z176" s="152"/>
    </row>
    <row r="177" spans="1:26" x14ac:dyDescent="0.25">
      <c r="A177" s="26"/>
      <c r="B177" s="27"/>
      <c r="C177" s="28"/>
      <c r="D177" s="28"/>
      <c r="E177" s="28"/>
      <c r="F177" s="28"/>
      <c r="G177" s="29"/>
      <c r="H177" s="39"/>
      <c r="I177" s="150" t="str">
        <f t="shared" si="3"/>
        <v/>
      </c>
      <c r="J177" s="113"/>
      <c r="K177" s="18"/>
      <c r="L177" s="18"/>
      <c r="Z177" s="152"/>
    </row>
    <row r="178" spans="1:26" x14ac:dyDescent="0.25">
      <c r="A178" s="26"/>
      <c r="B178" s="27"/>
      <c r="C178" s="28"/>
      <c r="D178" s="28"/>
      <c r="E178" s="28"/>
      <c r="F178" s="28"/>
      <c r="G178" s="29"/>
      <c r="H178" s="39"/>
      <c r="I178" s="150" t="str">
        <f t="shared" si="3"/>
        <v/>
      </c>
      <c r="J178" s="113"/>
      <c r="K178" s="18"/>
      <c r="L178" s="18"/>
      <c r="Z178" s="152"/>
    </row>
    <row r="179" spans="1:26" x14ac:dyDescent="0.25">
      <c r="A179" s="26"/>
      <c r="B179" s="27"/>
      <c r="C179" s="28"/>
      <c r="D179" s="28"/>
      <c r="E179" s="28"/>
      <c r="F179" s="28"/>
      <c r="G179" s="29"/>
      <c r="H179" s="39"/>
      <c r="I179" s="150" t="str">
        <f t="shared" si="3"/>
        <v/>
      </c>
      <c r="J179" s="113"/>
      <c r="K179" s="18"/>
      <c r="L179" s="18"/>
      <c r="Z179" s="152"/>
    </row>
    <row r="180" spans="1:26" x14ac:dyDescent="0.25">
      <c r="A180" s="26"/>
      <c r="B180" s="27"/>
      <c r="C180" s="28"/>
      <c r="D180" s="28"/>
      <c r="E180" s="28"/>
      <c r="F180" s="28"/>
      <c r="G180" s="29"/>
      <c r="H180" s="39"/>
      <c r="I180" s="150" t="str">
        <f t="shared" si="3"/>
        <v/>
      </c>
      <c r="J180" s="113"/>
      <c r="K180" s="18"/>
      <c r="L180" s="18"/>
      <c r="Z180" s="152"/>
    </row>
    <row r="181" spans="1:26" x14ac:dyDescent="0.25">
      <c r="A181" s="26"/>
      <c r="B181" s="27"/>
      <c r="C181" s="28"/>
      <c r="D181" s="28"/>
      <c r="E181" s="28"/>
      <c r="F181" s="28"/>
      <c r="G181" s="29"/>
      <c r="H181" s="39"/>
      <c r="I181" s="150" t="str">
        <f t="shared" si="3"/>
        <v/>
      </c>
      <c r="J181" s="113"/>
      <c r="K181" s="18"/>
      <c r="L181" s="18"/>
      <c r="Z181" s="152"/>
    </row>
    <row r="182" spans="1:26" x14ac:dyDescent="0.25">
      <c r="A182" s="26"/>
      <c r="B182" s="27"/>
      <c r="C182" s="28"/>
      <c r="D182" s="28"/>
      <c r="E182" s="28"/>
      <c r="F182" s="28"/>
      <c r="G182" s="29"/>
      <c r="H182" s="39"/>
      <c r="I182" s="150" t="str">
        <f t="shared" si="3"/>
        <v/>
      </c>
      <c r="J182" s="113"/>
      <c r="K182" s="18"/>
      <c r="L182" s="18"/>
      <c r="Z182" s="152"/>
    </row>
    <row r="183" spans="1:26" x14ac:dyDescent="0.25">
      <c r="A183" s="26"/>
      <c r="B183" s="27"/>
      <c r="C183" s="28"/>
      <c r="D183" s="28"/>
      <c r="E183" s="28"/>
      <c r="F183" s="28"/>
      <c r="G183" s="29"/>
      <c r="H183" s="39"/>
      <c r="I183" s="150" t="str">
        <f t="shared" si="3"/>
        <v/>
      </c>
      <c r="J183" s="113"/>
      <c r="K183" s="18"/>
      <c r="L183" s="18"/>
      <c r="Z183" s="152"/>
    </row>
    <row r="184" spans="1:26" x14ac:dyDescent="0.25">
      <c r="A184" s="26"/>
      <c r="B184" s="27"/>
      <c r="C184" s="28"/>
      <c r="D184" s="28"/>
      <c r="E184" s="28"/>
      <c r="F184" s="28"/>
      <c r="G184" s="29"/>
      <c r="H184" s="39"/>
      <c r="I184" s="150" t="str">
        <f t="shared" si="3"/>
        <v/>
      </c>
      <c r="J184" s="113"/>
      <c r="K184" s="18"/>
      <c r="L184" s="18"/>
      <c r="Z184" s="152"/>
    </row>
    <row r="185" spans="1:26" x14ac:dyDescent="0.25">
      <c r="A185" s="26"/>
      <c r="B185" s="27"/>
      <c r="C185" s="28"/>
      <c r="D185" s="28"/>
      <c r="E185" s="28"/>
      <c r="F185" s="28"/>
      <c r="G185" s="29"/>
      <c r="H185" s="39"/>
      <c r="I185" s="150" t="str">
        <f t="shared" si="3"/>
        <v/>
      </c>
      <c r="J185" s="113"/>
      <c r="K185" s="18"/>
      <c r="L185" s="18"/>
      <c r="Z185" s="152"/>
    </row>
    <row r="186" spans="1:26" x14ac:dyDescent="0.25">
      <c r="A186" s="26"/>
      <c r="B186" s="27"/>
      <c r="C186" s="28"/>
      <c r="D186" s="28"/>
      <c r="E186" s="28"/>
      <c r="F186" s="28"/>
      <c r="G186" s="29"/>
      <c r="H186" s="39"/>
      <c r="I186" s="150" t="str">
        <f t="shared" si="3"/>
        <v/>
      </c>
      <c r="J186" s="113"/>
      <c r="K186" s="18"/>
      <c r="L186" s="18"/>
      <c r="Z186" s="152"/>
    </row>
    <row r="187" spans="1:26" x14ac:dyDescent="0.25">
      <c r="A187" s="26"/>
      <c r="B187" s="27"/>
      <c r="C187" s="28"/>
      <c r="D187" s="28"/>
      <c r="E187" s="28"/>
      <c r="F187" s="28"/>
      <c r="G187" s="29"/>
      <c r="H187" s="39"/>
      <c r="I187" s="150" t="str">
        <f t="shared" si="3"/>
        <v/>
      </c>
      <c r="J187" s="113"/>
      <c r="K187" s="18"/>
      <c r="L187" s="18"/>
      <c r="Z187" s="152"/>
    </row>
    <row r="188" spans="1:26" x14ac:dyDescent="0.25">
      <c r="A188" s="26"/>
      <c r="B188" s="27"/>
      <c r="C188" s="28"/>
      <c r="D188" s="28"/>
      <c r="E188" s="28"/>
      <c r="F188" s="28"/>
      <c r="G188" s="29"/>
      <c r="H188" s="39"/>
      <c r="I188" s="150" t="str">
        <f t="shared" si="3"/>
        <v/>
      </c>
      <c r="J188" s="113"/>
      <c r="K188" s="18"/>
      <c r="L188" s="18"/>
      <c r="Z188" s="152"/>
    </row>
    <row r="189" spans="1:26" x14ac:dyDescent="0.25">
      <c r="A189" s="26"/>
      <c r="B189" s="27"/>
      <c r="C189" s="28"/>
      <c r="D189" s="28"/>
      <c r="E189" s="28"/>
      <c r="F189" s="28"/>
      <c r="G189" s="29"/>
      <c r="H189" s="39"/>
      <c r="I189" s="150" t="str">
        <f t="shared" si="3"/>
        <v/>
      </c>
      <c r="J189" s="113"/>
      <c r="K189" s="18"/>
      <c r="L189" s="18"/>
      <c r="Z189" s="152"/>
    </row>
    <row r="190" spans="1:26" x14ac:dyDescent="0.25">
      <c r="A190" s="26"/>
      <c r="B190" s="27"/>
      <c r="C190" s="28"/>
      <c r="D190" s="28"/>
      <c r="E190" s="28"/>
      <c r="F190" s="28"/>
      <c r="G190" s="29"/>
      <c r="H190" s="39"/>
      <c r="I190" s="150" t="str">
        <f t="shared" si="3"/>
        <v/>
      </c>
      <c r="J190" s="113"/>
      <c r="K190" s="18"/>
      <c r="L190" s="18"/>
      <c r="Z190" s="152"/>
    </row>
    <row r="191" spans="1:26" x14ac:dyDescent="0.25">
      <c r="A191" s="26"/>
      <c r="B191" s="27"/>
      <c r="C191" s="28"/>
      <c r="D191" s="28"/>
      <c r="E191" s="28"/>
      <c r="F191" s="28"/>
      <c r="G191" s="29"/>
      <c r="H191" s="39"/>
      <c r="I191" s="150" t="str">
        <f t="shared" si="3"/>
        <v/>
      </c>
      <c r="J191" s="113"/>
      <c r="K191" s="18"/>
      <c r="L191" s="18"/>
      <c r="Z191" s="152"/>
    </row>
    <row r="192" spans="1:26" x14ac:dyDescent="0.25">
      <c r="A192" s="26"/>
      <c r="B192" s="27"/>
      <c r="C192" s="28"/>
      <c r="D192" s="28"/>
      <c r="E192" s="28"/>
      <c r="F192" s="28"/>
      <c r="G192" s="29"/>
      <c r="H192" s="39"/>
      <c r="I192" s="150" t="str">
        <f t="shared" si="3"/>
        <v/>
      </c>
      <c r="J192" s="113"/>
      <c r="K192" s="18"/>
      <c r="L192" s="18"/>
      <c r="Z192" s="152"/>
    </row>
    <row r="193" spans="1:26" x14ac:dyDescent="0.25">
      <c r="A193" s="26"/>
      <c r="B193" s="27"/>
      <c r="C193" s="28"/>
      <c r="D193" s="28"/>
      <c r="E193" s="28"/>
      <c r="F193" s="28"/>
      <c r="G193" s="29"/>
      <c r="H193" s="39"/>
      <c r="I193" s="150" t="str">
        <f t="shared" si="3"/>
        <v/>
      </c>
      <c r="J193" s="113"/>
      <c r="K193" s="18"/>
      <c r="L193" s="18"/>
      <c r="Z193" s="152"/>
    </row>
    <row r="194" spans="1:26" x14ac:dyDescent="0.25">
      <c r="A194" s="26"/>
      <c r="B194" s="27"/>
      <c r="C194" s="28"/>
      <c r="D194" s="28"/>
      <c r="E194" s="28"/>
      <c r="F194" s="28"/>
      <c r="G194" s="29"/>
      <c r="H194" s="39"/>
      <c r="I194" s="150" t="str">
        <f t="shared" si="3"/>
        <v/>
      </c>
      <c r="J194" s="113"/>
      <c r="K194" s="18"/>
      <c r="L194" s="18"/>
      <c r="Z194" s="152"/>
    </row>
    <row r="195" spans="1:26" x14ac:dyDescent="0.25">
      <c r="A195" s="26"/>
      <c r="B195" s="27"/>
      <c r="C195" s="28"/>
      <c r="D195" s="28"/>
      <c r="E195" s="28"/>
      <c r="F195" s="28"/>
      <c r="G195" s="29"/>
      <c r="H195" s="39"/>
      <c r="I195" s="150" t="str">
        <f t="shared" si="3"/>
        <v/>
      </c>
      <c r="J195" s="113"/>
      <c r="K195" s="18"/>
      <c r="L195" s="18"/>
      <c r="Z195" s="152"/>
    </row>
    <row r="196" spans="1:26" x14ac:dyDescent="0.25">
      <c r="A196" s="26"/>
      <c r="B196" s="27"/>
      <c r="C196" s="28"/>
      <c r="D196" s="28"/>
      <c r="E196" s="28"/>
      <c r="F196" s="28"/>
      <c r="G196" s="29"/>
      <c r="H196" s="39"/>
      <c r="I196" s="150" t="str">
        <f t="shared" si="3"/>
        <v/>
      </c>
      <c r="J196" s="113"/>
      <c r="K196" s="18"/>
      <c r="L196" s="18"/>
      <c r="Z196" s="152"/>
    </row>
    <row r="197" spans="1:26" x14ac:dyDescent="0.25">
      <c r="A197" s="26"/>
      <c r="B197" s="27"/>
      <c r="C197" s="28"/>
      <c r="D197" s="28"/>
      <c r="E197" s="28"/>
      <c r="F197" s="28"/>
      <c r="G197" s="29"/>
      <c r="H197" s="39"/>
      <c r="I197" s="150" t="str">
        <f t="shared" ref="I197:I260" si="4">IF(G197="","",I196+G197)</f>
        <v/>
      </c>
      <c r="J197" s="113"/>
      <c r="K197" s="18"/>
      <c r="L197" s="18"/>
      <c r="Z197" s="152"/>
    </row>
    <row r="198" spans="1:26" x14ac:dyDescent="0.25">
      <c r="A198" s="26"/>
      <c r="B198" s="27"/>
      <c r="C198" s="28"/>
      <c r="D198" s="28"/>
      <c r="E198" s="28"/>
      <c r="F198" s="28"/>
      <c r="G198" s="29"/>
      <c r="H198" s="39"/>
      <c r="I198" s="150" t="str">
        <f t="shared" si="4"/>
        <v/>
      </c>
      <c r="J198" s="113"/>
      <c r="K198" s="18"/>
      <c r="L198" s="18"/>
      <c r="Z198" s="152"/>
    </row>
    <row r="199" spans="1:26" x14ac:dyDescent="0.25">
      <c r="A199" s="26"/>
      <c r="B199" s="27"/>
      <c r="C199" s="28"/>
      <c r="D199" s="28"/>
      <c r="E199" s="28"/>
      <c r="F199" s="28"/>
      <c r="G199" s="29"/>
      <c r="H199" s="39"/>
      <c r="I199" s="150" t="str">
        <f t="shared" si="4"/>
        <v/>
      </c>
      <c r="J199" s="113"/>
      <c r="K199" s="18"/>
      <c r="L199" s="18"/>
      <c r="Z199" s="152"/>
    </row>
    <row r="200" spans="1:26" x14ac:dyDescent="0.25">
      <c r="A200" s="26"/>
      <c r="B200" s="27"/>
      <c r="C200" s="28"/>
      <c r="D200" s="28"/>
      <c r="E200" s="28"/>
      <c r="F200" s="28"/>
      <c r="G200" s="29"/>
      <c r="H200" s="39"/>
      <c r="I200" s="150" t="str">
        <f t="shared" si="4"/>
        <v/>
      </c>
      <c r="J200" s="113"/>
      <c r="K200" s="18"/>
      <c r="L200" s="18"/>
      <c r="Z200" s="152"/>
    </row>
    <row r="201" spans="1:26" x14ac:dyDescent="0.25">
      <c r="A201" s="26"/>
      <c r="B201" s="27"/>
      <c r="C201" s="28"/>
      <c r="D201" s="28"/>
      <c r="E201" s="28"/>
      <c r="F201" s="28"/>
      <c r="G201" s="29"/>
      <c r="H201" s="39"/>
      <c r="I201" s="150" t="str">
        <f t="shared" si="4"/>
        <v/>
      </c>
      <c r="J201" s="113"/>
      <c r="K201" s="18"/>
      <c r="L201" s="18"/>
      <c r="Z201" s="152"/>
    </row>
    <row r="202" spans="1:26" x14ac:dyDescent="0.25">
      <c r="A202" s="26"/>
      <c r="B202" s="27"/>
      <c r="C202" s="28"/>
      <c r="D202" s="28"/>
      <c r="E202" s="28"/>
      <c r="F202" s="28"/>
      <c r="G202" s="29"/>
      <c r="H202" s="39"/>
      <c r="I202" s="150" t="str">
        <f t="shared" si="4"/>
        <v/>
      </c>
      <c r="J202" s="113"/>
      <c r="K202" s="18"/>
      <c r="L202" s="18"/>
      <c r="Z202" s="152"/>
    </row>
    <row r="203" spans="1:26" x14ac:dyDescent="0.25">
      <c r="A203" s="26"/>
      <c r="B203" s="27"/>
      <c r="C203" s="28"/>
      <c r="D203" s="28"/>
      <c r="E203" s="28"/>
      <c r="F203" s="28"/>
      <c r="G203" s="29"/>
      <c r="H203" s="39"/>
      <c r="I203" s="150" t="str">
        <f t="shared" si="4"/>
        <v/>
      </c>
      <c r="J203" s="113"/>
      <c r="K203" s="18"/>
      <c r="L203" s="18"/>
      <c r="Z203" s="152"/>
    </row>
    <row r="204" spans="1:26" x14ac:dyDescent="0.25">
      <c r="A204" s="26"/>
      <c r="B204" s="27"/>
      <c r="C204" s="28"/>
      <c r="D204" s="28"/>
      <c r="E204" s="28"/>
      <c r="F204" s="28"/>
      <c r="G204" s="29"/>
      <c r="H204" s="39"/>
      <c r="I204" s="150" t="str">
        <f t="shared" si="4"/>
        <v/>
      </c>
      <c r="J204" s="113"/>
      <c r="K204" s="18"/>
      <c r="L204" s="18"/>
      <c r="Z204" s="152"/>
    </row>
    <row r="205" spans="1:26" x14ac:dyDescent="0.25">
      <c r="A205" s="26"/>
      <c r="B205" s="27"/>
      <c r="C205" s="28"/>
      <c r="D205" s="28"/>
      <c r="E205" s="28"/>
      <c r="F205" s="28"/>
      <c r="G205" s="29"/>
      <c r="H205" s="39"/>
      <c r="I205" s="150" t="str">
        <f t="shared" si="4"/>
        <v/>
      </c>
      <c r="J205" s="113"/>
      <c r="K205" s="18"/>
      <c r="L205" s="18"/>
      <c r="Z205" s="152"/>
    </row>
    <row r="206" spans="1:26" x14ac:dyDescent="0.25">
      <c r="A206" s="26"/>
      <c r="B206" s="27"/>
      <c r="C206" s="28"/>
      <c r="D206" s="28"/>
      <c r="E206" s="28"/>
      <c r="F206" s="28"/>
      <c r="G206" s="29"/>
      <c r="H206" s="39"/>
      <c r="I206" s="150" t="str">
        <f t="shared" si="4"/>
        <v/>
      </c>
      <c r="J206" s="113"/>
      <c r="K206" s="18"/>
      <c r="L206" s="18"/>
      <c r="Z206" s="152"/>
    </row>
    <row r="207" spans="1:26" x14ac:dyDescent="0.25">
      <c r="A207" s="26"/>
      <c r="B207" s="27"/>
      <c r="C207" s="28"/>
      <c r="D207" s="28"/>
      <c r="E207" s="28"/>
      <c r="F207" s="28"/>
      <c r="G207" s="29"/>
      <c r="H207" s="39"/>
      <c r="I207" s="150" t="str">
        <f t="shared" si="4"/>
        <v/>
      </c>
      <c r="J207" s="113"/>
      <c r="K207" s="18"/>
      <c r="L207" s="18"/>
      <c r="Z207" s="152"/>
    </row>
    <row r="208" spans="1:26" x14ac:dyDescent="0.25">
      <c r="A208" s="26"/>
      <c r="B208" s="27"/>
      <c r="C208" s="28"/>
      <c r="D208" s="28"/>
      <c r="E208" s="28"/>
      <c r="F208" s="28"/>
      <c r="G208" s="29"/>
      <c r="H208" s="39"/>
      <c r="I208" s="150" t="str">
        <f t="shared" si="4"/>
        <v/>
      </c>
      <c r="J208" s="113"/>
      <c r="K208" s="18"/>
      <c r="L208" s="18"/>
      <c r="Z208" s="152"/>
    </row>
    <row r="209" spans="1:26" x14ac:dyDescent="0.25">
      <c r="A209" s="26"/>
      <c r="B209" s="27"/>
      <c r="C209" s="28"/>
      <c r="D209" s="28"/>
      <c r="E209" s="28"/>
      <c r="F209" s="28"/>
      <c r="G209" s="29"/>
      <c r="H209" s="39"/>
      <c r="I209" s="150" t="str">
        <f t="shared" si="4"/>
        <v/>
      </c>
      <c r="J209" s="113"/>
      <c r="K209" s="18"/>
      <c r="L209" s="18"/>
      <c r="Z209" s="152"/>
    </row>
    <row r="210" spans="1:26" x14ac:dyDescent="0.25">
      <c r="A210" s="26"/>
      <c r="B210" s="27"/>
      <c r="C210" s="28"/>
      <c r="D210" s="28"/>
      <c r="E210" s="28"/>
      <c r="F210" s="28"/>
      <c r="G210" s="29"/>
      <c r="H210" s="39"/>
      <c r="I210" s="150" t="str">
        <f t="shared" si="4"/>
        <v/>
      </c>
      <c r="J210" s="113"/>
      <c r="K210" s="18"/>
      <c r="L210" s="18"/>
      <c r="Z210" s="152"/>
    </row>
    <row r="211" spans="1:26" x14ac:dyDescent="0.25">
      <c r="A211" s="26"/>
      <c r="B211" s="27"/>
      <c r="C211" s="28"/>
      <c r="D211" s="28"/>
      <c r="E211" s="28"/>
      <c r="F211" s="28"/>
      <c r="G211" s="29"/>
      <c r="H211" s="39"/>
      <c r="I211" s="150" t="str">
        <f t="shared" si="4"/>
        <v/>
      </c>
      <c r="J211" s="113"/>
      <c r="K211" s="18"/>
      <c r="L211" s="18"/>
      <c r="Z211" s="152"/>
    </row>
    <row r="212" spans="1:26" x14ac:dyDescent="0.25">
      <c r="A212" s="26"/>
      <c r="B212" s="27"/>
      <c r="C212" s="28"/>
      <c r="D212" s="28"/>
      <c r="E212" s="28"/>
      <c r="F212" s="28"/>
      <c r="G212" s="29"/>
      <c r="H212" s="39"/>
      <c r="I212" s="150" t="str">
        <f t="shared" si="4"/>
        <v/>
      </c>
      <c r="J212" s="113"/>
      <c r="K212" s="18"/>
      <c r="L212" s="18"/>
      <c r="Z212" s="152"/>
    </row>
    <row r="213" spans="1:26" x14ac:dyDescent="0.25">
      <c r="A213" s="26"/>
      <c r="B213" s="27"/>
      <c r="C213" s="28"/>
      <c r="D213" s="28"/>
      <c r="E213" s="28"/>
      <c r="F213" s="28"/>
      <c r="G213" s="29"/>
      <c r="H213" s="39"/>
      <c r="I213" s="150" t="str">
        <f t="shared" si="4"/>
        <v/>
      </c>
      <c r="J213" s="113"/>
      <c r="K213" s="18"/>
      <c r="L213" s="18"/>
      <c r="Z213" s="152"/>
    </row>
    <row r="214" spans="1:26" x14ac:dyDescent="0.25">
      <c r="A214" s="26"/>
      <c r="B214" s="27"/>
      <c r="C214" s="28"/>
      <c r="D214" s="28"/>
      <c r="E214" s="28"/>
      <c r="F214" s="28"/>
      <c r="G214" s="29"/>
      <c r="H214" s="39"/>
      <c r="I214" s="150" t="str">
        <f t="shared" si="4"/>
        <v/>
      </c>
      <c r="J214" s="113"/>
      <c r="K214" s="18"/>
      <c r="L214" s="18"/>
      <c r="Z214" s="152"/>
    </row>
    <row r="215" spans="1:26" x14ac:dyDescent="0.25">
      <c r="A215" s="26"/>
      <c r="B215" s="27"/>
      <c r="C215" s="28"/>
      <c r="D215" s="28"/>
      <c r="E215" s="28"/>
      <c r="F215" s="28"/>
      <c r="G215" s="29"/>
      <c r="H215" s="39"/>
      <c r="I215" s="150" t="str">
        <f t="shared" si="4"/>
        <v/>
      </c>
      <c r="J215" s="113"/>
      <c r="K215" s="18"/>
      <c r="L215" s="18"/>
      <c r="Z215" s="152"/>
    </row>
    <row r="216" spans="1:26" x14ac:dyDescent="0.25">
      <c r="A216" s="26"/>
      <c r="B216" s="27"/>
      <c r="C216" s="28"/>
      <c r="D216" s="28"/>
      <c r="E216" s="28"/>
      <c r="F216" s="28"/>
      <c r="G216" s="29"/>
      <c r="H216" s="39"/>
      <c r="I216" s="150" t="str">
        <f t="shared" si="4"/>
        <v/>
      </c>
      <c r="J216" s="113"/>
      <c r="K216" s="18"/>
      <c r="L216" s="18"/>
      <c r="Z216" s="152"/>
    </row>
    <row r="217" spans="1:26" x14ac:dyDescent="0.25">
      <c r="A217" s="26"/>
      <c r="B217" s="27"/>
      <c r="C217" s="28"/>
      <c r="D217" s="28"/>
      <c r="E217" s="28"/>
      <c r="F217" s="28"/>
      <c r="G217" s="29"/>
      <c r="H217" s="39"/>
      <c r="I217" s="150" t="str">
        <f t="shared" si="4"/>
        <v/>
      </c>
      <c r="J217" s="113"/>
      <c r="K217" s="18"/>
      <c r="L217" s="18"/>
      <c r="Z217" s="152"/>
    </row>
    <row r="218" spans="1:26" x14ac:dyDescent="0.25">
      <c r="A218" s="26"/>
      <c r="B218" s="27"/>
      <c r="C218" s="28"/>
      <c r="D218" s="28"/>
      <c r="E218" s="28"/>
      <c r="F218" s="28"/>
      <c r="G218" s="29"/>
      <c r="H218" s="39"/>
      <c r="I218" s="150" t="str">
        <f t="shared" si="4"/>
        <v/>
      </c>
      <c r="J218" s="113"/>
      <c r="K218" s="18"/>
      <c r="L218" s="18"/>
      <c r="Z218" s="152"/>
    </row>
    <row r="219" spans="1:26" x14ac:dyDescent="0.25">
      <c r="A219" s="26"/>
      <c r="B219" s="27"/>
      <c r="C219" s="28"/>
      <c r="D219" s="28"/>
      <c r="E219" s="28"/>
      <c r="F219" s="28"/>
      <c r="G219" s="29"/>
      <c r="H219" s="39"/>
      <c r="I219" s="150" t="str">
        <f t="shared" si="4"/>
        <v/>
      </c>
      <c r="J219" s="113"/>
      <c r="K219" s="18"/>
      <c r="L219" s="18"/>
      <c r="Z219" s="152"/>
    </row>
    <row r="220" spans="1:26" x14ac:dyDescent="0.25">
      <c r="A220" s="26"/>
      <c r="B220" s="27"/>
      <c r="C220" s="28"/>
      <c r="D220" s="28"/>
      <c r="E220" s="28"/>
      <c r="F220" s="28"/>
      <c r="G220" s="29"/>
      <c r="H220" s="39"/>
      <c r="I220" s="150" t="str">
        <f t="shared" si="4"/>
        <v/>
      </c>
      <c r="J220" s="113"/>
      <c r="K220" s="18"/>
      <c r="L220" s="18"/>
      <c r="Z220" s="152"/>
    </row>
    <row r="221" spans="1:26" x14ac:dyDescent="0.25">
      <c r="A221" s="26"/>
      <c r="B221" s="27"/>
      <c r="C221" s="28"/>
      <c r="D221" s="28"/>
      <c r="E221" s="28"/>
      <c r="F221" s="28"/>
      <c r="G221" s="29"/>
      <c r="H221" s="39"/>
      <c r="I221" s="150" t="str">
        <f t="shared" si="4"/>
        <v/>
      </c>
      <c r="J221" s="113"/>
      <c r="K221" s="18"/>
      <c r="L221" s="18"/>
      <c r="Z221" s="152"/>
    </row>
    <row r="222" spans="1:26" x14ac:dyDescent="0.25">
      <c r="A222" s="26"/>
      <c r="B222" s="27"/>
      <c r="C222" s="28"/>
      <c r="D222" s="28"/>
      <c r="E222" s="28"/>
      <c r="F222" s="28"/>
      <c r="G222" s="29"/>
      <c r="H222" s="39"/>
      <c r="I222" s="150" t="str">
        <f t="shared" si="4"/>
        <v/>
      </c>
      <c r="J222" s="113"/>
      <c r="K222" s="18"/>
      <c r="L222" s="18"/>
      <c r="Z222" s="152"/>
    </row>
    <row r="223" spans="1:26" x14ac:dyDescent="0.25">
      <c r="A223" s="26"/>
      <c r="B223" s="27"/>
      <c r="C223" s="28"/>
      <c r="D223" s="28"/>
      <c r="E223" s="28"/>
      <c r="F223" s="28"/>
      <c r="G223" s="29"/>
      <c r="H223" s="39"/>
      <c r="I223" s="150" t="str">
        <f t="shared" si="4"/>
        <v/>
      </c>
      <c r="J223" s="113"/>
      <c r="K223" s="18"/>
      <c r="L223" s="18"/>
      <c r="Z223" s="152"/>
    </row>
    <row r="224" spans="1:26" x14ac:dyDescent="0.25">
      <c r="A224" s="26"/>
      <c r="B224" s="27"/>
      <c r="C224" s="28"/>
      <c r="D224" s="28"/>
      <c r="E224" s="28"/>
      <c r="F224" s="28"/>
      <c r="G224" s="29"/>
      <c r="H224" s="39"/>
      <c r="I224" s="150" t="str">
        <f t="shared" si="4"/>
        <v/>
      </c>
      <c r="J224" s="113"/>
      <c r="K224" s="18"/>
      <c r="L224" s="18"/>
      <c r="Z224" s="152"/>
    </row>
    <row r="225" spans="1:26" x14ac:dyDescent="0.25">
      <c r="A225" s="26"/>
      <c r="B225" s="27"/>
      <c r="C225" s="28"/>
      <c r="D225" s="28"/>
      <c r="E225" s="28"/>
      <c r="F225" s="28"/>
      <c r="G225" s="29"/>
      <c r="H225" s="39"/>
      <c r="I225" s="150" t="str">
        <f t="shared" si="4"/>
        <v/>
      </c>
      <c r="J225" s="113"/>
      <c r="K225" s="18"/>
      <c r="L225" s="18"/>
      <c r="Z225" s="152"/>
    </row>
    <row r="226" spans="1:26" x14ac:dyDescent="0.25">
      <c r="A226" s="26"/>
      <c r="B226" s="27"/>
      <c r="C226" s="28"/>
      <c r="D226" s="28"/>
      <c r="E226" s="28"/>
      <c r="F226" s="28"/>
      <c r="G226" s="29"/>
      <c r="H226" s="39"/>
      <c r="I226" s="150" t="str">
        <f t="shared" si="4"/>
        <v/>
      </c>
      <c r="J226" s="113"/>
      <c r="K226" s="18"/>
      <c r="L226" s="18"/>
      <c r="Z226" s="152"/>
    </row>
    <row r="227" spans="1:26" x14ac:dyDescent="0.25">
      <c r="A227" s="26"/>
      <c r="B227" s="27"/>
      <c r="C227" s="28"/>
      <c r="D227" s="28"/>
      <c r="E227" s="28"/>
      <c r="F227" s="28"/>
      <c r="G227" s="29"/>
      <c r="H227" s="39"/>
      <c r="I227" s="150" t="str">
        <f t="shared" si="4"/>
        <v/>
      </c>
      <c r="J227" s="113"/>
      <c r="K227" s="18"/>
      <c r="L227" s="18"/>
      <c r="Z227" s="152"/>
    </row>
    <row r="228" spans="1:26" x14ac:dyDescent="0.25">
      <c r="A228" s="26"/>
      <c r="B228" s="27"/>
      <c r="C228" s="28"/>
      <c r="D228" s="28"/>
      <c r="E228" s="28"/>
      <c r="F228" s="28"/>
      <c r="G228" s="29"/>
      <c r="H228" s="39"/>
      <c r="I228" s="150" t="str">
        <f t="shared" si="4"/>
        <v/>
      </c>
      <c r="J228" s="113"/>
      <c r="K228" s="18"/>
      <c r="L228" s="18"/>
      <c r="Z228" s="152"/>
    </row>
    <row r="229" spans="1:26" x14ac:dyDescent="0.25">
      <c r="A229" s="26"/>
      <c r="B229" s="27"/>
      <c r="C229" s="28"/>
      <c r="D229" s="28"/>
      <c r="E229" s="28"/>
      <c r="F229" s="28"/>
      <c r="G229" s="29"/>
      <c r="H229" s="39"/>
      <c r="I229" s="150" t="str">
        <f t="shared" si="4"/>
        <v/>
      </c>
      <c r="J229" s="113"/>
      <c r="K229" s="18"/>
      <c r="L229" s="18"/>
      <c r="Z229" s="152"/>
    </row>
    <row r="230" spans="1:26" x14ac:dyDescent="0.25">
      <c r="A230" s="26"/>
      <c r="B230" s="27"/>
      <c r="C230" s="28"/>
      <c r="D230" s="28"/>
      <c r="E230" s="28"/>
      <c r="F230" s="28"/>
      <c r="G230" s="29"/>
      <c r="H230" s="39"/>
      <c r="I230" s="150" t="str">
        <f t="shared" si="4"/>
        <v/>
      </c>
      <c r="J230" s="113"/>
      <c r="K230" s="18"/>
      <c r="L230" s="18"/>
      <c r="Z230" s="152"/>
    </row>
    <row r="231" spans="1:26" x14ac:dyDescent="0.25">
      <c r="A231" s="26"/>
      <c r="B231" s="27"/>
      <c r="C231" s="28"/>
      <c r="D231" s="28"/>
      <c r="E231" s="28"/>
      <c r="F231" s="28"/>
      <c r="G231" s="29"/>
      <c r="H231" s="39"/>
      <c r="I231" s="150" t="str">
        <f t="shared" si="4"/>
        <v/>
      </c>
      <c r="J231" s="113"/>
      <c r="K231" s="18"/>
      <c r="L231" s="18"/>
      <c r="Z231" s="152"/>
    </row>
    <row r="232" spans="1:26" x14ac:dyDescent="0.25">
      <c r="A232" s="26"/>
      <c r="B232" s="27"/>
      <c r="C232" s="28"/>
      <c r="D232" s="28"/>
      <c r="E232" s="28"/>
      <c r="F232" s="28"/>
      <c r="G232" s="29"/>
      <c r="H232" s="39"/>
      <c r="I232" s="150" t="str">
        <f t="shared" si="4"/>
        <v/>
      </c>
      <c r="J232" s="113"/>
      <c r="K232" s="18"/>
      <c r="L232" s="18"/>
      <c r="Z232" s="152"/>
    </row>
    <row r="233" spans="1:26" x14ac:dyDescent="0.25">
      <c r="A233" s="26"/>
      <c r="B233" s="27"/>
      <c r="C233" s="28"/>
      <c r="D233" s="28"/>
      <c r="E233" s="28"/>
      <c r="F233" s="28"/>
      <c r="G233" s="29"/>
      <c r="H233" s="39"/>
      <c r="I233" s="150" t="str">
        <f t="shared" si="4"/>
        <v/>
      </c>
      <c r="J233" s="113"/>
      <c r="K233" s="18"/>
      <c r="L233" s="18"/>
      <c r="Z233" s="152"/>
    </row>
    <row r="234" spans="1:26" x14ac:dyDescent="0.25">
      <c r="A234" s="26"/>
      <c r="B234" s="27"/>
      <c r="C234" s="28"/>
      <c r="D234" s="28"/>
      <c r="E234" s="28"/>
      <c r="F234" s="28"/>
      <c r="G234" s="29"/>
      <c r="H234" s="39"/>
      <c r="I234" s="150" t="str">
        <f t="shared" si="4"/>
        <v/>
      </c>
      <c r="J234" s="113"/>
      <c r="K234" s="18"/>
      <c r="L234" s="18"/>
      <c r="Z234" s="152"/>
    </row>
    <row r="235" spans="1:26" x14ac:dyDescent="0.25">
      <c r="A235" s="26"/>
      <c r="B235" s="27"/>
      <c r="C235" s="28"/>
      <c r="D235" s="28"/>
      <c r="E235" s="28"/>
      <c r="F235" s="28"/>
      <c r="G235" s="29"/>
      <c r="H235" s="39"/>
      <c r="I235" s="150" t="str">
        <f t="shared" si="4"/>
        <v/>
      </c>
      <c r="J235" s="113"/>
      <c r="K235" s="18"/>
      <c r="L235" s="18"/>
      <c r="Z235" s="152"/>
    </row>
    <row r="236" spans="1:26" x14ac:dyDescent="0.25">
      <c r="A236" s="26"/>
      <c r="B236" s="27"/>
      <c r="C236" s="28"/>
      <c r="D236" s="28"/>
      <c r="E236" s="28"/>
      <c r="F236" s="28"/>
      <c r="G236" s="29"/>
      <c r="H236" s="39"/>
      <c r="I236" s="150" t="str">
        <f t="shared" si="4"/>
        <v/>
      </c>
      <c r="J236" s="113"/>
      <c r="K236" s="18"/>
      <c r="L236" s="18"/>
      <c r="Z236" s="152"/>
    </row>
    <row r="237" spans="1:26" x14ac:dyDescent="0.25">
      <c r="A237" s="26"/>
      <c r="B237" s="27"/>
      <c r="C237" s="28"/>
      <c r="D237" s="28"/>
      <c r="E237" s="28"/>
      <c r="F237" s="28"/>
      <c r="G237" s="29"/>
      <c r="H237" s="39"/>
      <c r="I237" s="150" t="str">
        <f t="shared" si="4"/>
        <v/>
      </c>
      <c r="J237" s="113"/>
      <c r="K237" s="18"/>
      <c r="L237" s="18"/>
      <c r="Z237" s="152"/>
    </row>
    <row r="238" spans="1:26" x14ac:dyDescent="0.25">
      <c r="A238" s="26"/>
      <c r="B238" s="27"/>
      <c r="C238" s="28"/>
      <c r="D238" s="28"/>
      <c r="E238" s="28"/>
      <c r="F238" s="28"/>
      <c r="G238" s="29"/>
      <c r="H238" s="39"/>
      <c r="I238" s="150" t="str">
        <f t="shared" si="4"/>
        <v/>
      </c>
      <c r="J238" s="113"/>
      <c r="K238" s="18"/>
      <c r="L238" s="18"/>
      <c r="Z238" s="152"/>
    </row>
    <row r="239" spans="1:26" x14ac:dyDescent="0.25">
      <c r="A239" s="26"/>
      <c r="B239" s="27"/>
      <c r="C239" s="28"/>
      <c r="D239" s="28"/>
      <c r="E239" s="28"/>
      <c r="F239" s="28"/>
      <c r="G239" s="29"/>
      <c r="H239" s="39"/>
      <c r="I239" s="150" t="str">
        <f t="shared" si="4"/>
        <v/>
      </c>
      <c r="J239" s="113"/>
      <c r="K239" s="18"/>
      <c r="L239" s="18"/>
      <c r="Z239" s="152"/>
    </row>
    <row r="240" spans="1:26" x14ac:dyDescent="0.25">
      <c r="A240" s="26"/>
      <c r="B240" s="27"/>
      <c r="C240" s="28"/>
      <c r="D240" s="28"/>
      <c r="E240" s="28"/>
      <c r="F240" s="28"/>
      <c r="G240" s="29"/>
      <c r="H240" s="39"/>
      <c r="I240" s="150" t="str">
        <f t="shared" si="4"/>
        <v/>
      </c>
      <c r="J240" s="113"/>
      <c r="K240" s="18"/>
      <c r="L240" s="18"/>
      <c r="Z240" s="152"/>
    </row>
    <row r="241" spans="1:26" x14ac:dyDescent="0.25">
      <c r="A241" s="26"/>
      <c r="B241" s="27"/>
      <c r="C241" s="28"/>
      <c r="D241" s="28"/>
      <c r="E241" s="28"/>
      <c r="F241" s="28"/>
      <c r="G241" s="29"/>
      <c r="H241" s="39"/>
      <c r="I241" s="150" t="str">
        <f t="shared" si="4"/>
        <v/>
      </c>
      <c r="J241" s="113"/>
      <c r="K241" s="18"/>
      <c r="L241" s="18"/>
      <c r="Z241" s="152"/>
    </row>
    <row r="242" spans="1:26" x14ac:dyDescent="0.25">
      <c r="A242" s="26"/>
      <c r="B242" s="27"/>
      <c r="C242" s="28"/>
      <c r="D242" s="28"/>
      <c r="E242" s="28"/>
      <c r="F242" s="28"/>
      <c r="G242" s="29"/>
      <c r="H242" s="39"/>
      <c r="I242" s="150" t="str">
        <f t="shared" si="4"/>
        <v/>
      </c>
      <c r="J242" s="113"/>
      <c r="K242" s="18"/>
      <c r="L242" s="18"/>
      <c r="Z242" s="152"/>
    </row>
    <row r="243" spans="1:26" x14ac:dyDescent="0.25">
      <c r="A243" s="26"/>
      <c r="B243" s="27"/>
      <c r="C243" s="28"/>
      <c r="D243" s="28"/>
      <c r="E243" s="28"/>
      <c r="F243" s="28"/>
      <c r="G243" s="29"/>
      <c r="H243" s="39"/>
      <c r="I243" s="150" t="str">
        <f t="shared" si="4"/>
        <v/>
      </c>
      <c r="J243" s="113"/>
      <c r="K243" s="18"/>
      <c r="L243" s="18"/>
      <c r="Z243" s="152"/>
    </row>
    <row r="244" spans="1:26" x14ac:dyDescent="0.25">
      <c r="A244" s="26"/>
      <c r="B244" s="27"/>
      <c r="C244" s="28"/>
      <c r="D244" s="28"/>
      <c r="E244" s="28"/>
      <c r="F244" s="28"/>
      <c r="G244" s="29"/>
      <c r="H244" s="39"/>
      <c r="I244" s="150" t="str">
        <f t="shared" si="4"/>
        <v/>
      </c>
      <c r="J244" s="113"/>
      <c r="K244" s="18"/>
      <c r="L244" s="18"/>
      <c r="Z244" s="152"/>
    </row>
    <row r="245" spans="1:26" x14ac:dyDescent="0.25">
      <c r="A245" s="26"/>
      <c r="B245" s="27"/>
      <c r="C245" s="28"/>
      <c r="D245" s="28"/>
      <c r="E245" s="28"/>
      <c r="F245" s="28"/>
      <c r="G245" s="29"/>
      <c r="H245" s="39"/>
      <c r="I245" s="150" t="str">
        <f t="shared" si="4"/>
        <v/>
      </c>
      <c r="J245" s="113"/>
      <c r="K245" s="18"/>
      <c r="L245" s="18"/>
      <c r="Z245" s="152"/>
    </row>
    <row r="246" spans="1:26" x14ac:dyDescent="0.25">
      <c r="A246" s="26"/>
      <c r="B246" s="27"/>
      <c r="C246" s="28"/>
      <c r="D246" s="28"/>
      <c r="E246" s="28"/>
      <c r="F246" s="28"/>
      <c r="G246" s="29"/>
      <c r="H246" s="39"/>
      <c r="I246" s="150" t="str">
        <f t="shared" si="4"/>
        <v/>
      </c>
      <c r="J246" s="113"/>
      <c r="K246" s="18"/>
      <c r="L246" s="18"/>
      <c r="Z246" s="152"/>
    </row>
    <row r="247" spans="1:26" x14ac:dyDescent="0.25">
      <c r="A247" s="26"/>
      <c r="B247" s="27"/>
      <c r="C247" s="28"/>
      <c r="D247" s="28"/>
      <c r="E247" s="28"/>
      <c r="F247" s="28"/>
      <c r="G247" s="29"/>
      <c r="H247" s="39"/>
      <c r="I247" s="150" t="str">
        <f t="shared" si="4"/>
        <v/>
      </c>
      <c r="J247" s="113"/>
      <c r="K247" s="18"/>
      <c r="L247" s="18"/>
      <c r="Z247" s="152"/>
    </row>
    <row r="248" spans="1:26" x14ac:dyDescent="0.25">
      <c r="A248" s="26"/>
      <c r="B248" s="27"/>
      <c r="C248" s="28"/>
      <c r="D248" s="28"/>
      <c r="E248" s="28"/>
      <c r="F248" s="28"/>
      <c r="G248" s="29"/>
      <c r="H248" s="39"/>
      <c r="I248" s="150" t="str">
        <f t="shared" si="4"/>
        <v/>
      </c>
      <c r="J248" s="113"/>
      <c r="K248" s="18"/>
      <c r="L248" s="18"/>
      <c r="Z248" s="152"/>
    </row>
    <row r="249" spans="1:26" x14ac:dyDescent="0.25">
      <c r="A249" s="26"/>
      <c r="B249" s="27"/>
      <c r="C249" s="28"/>
      <c r="D249" s="28"/>
      <c r="E249" s="28"/>
      <c r="F249" s="28"/>
      <c r="G249" s="29"/>
      <c r="H249" s="39"/>
      <c r="I249" s="150" t="str">
        <f t="shared" si="4"/>
        <v/>
      </c>
      <c r="J249" s="113"/>
      <c r="K249" s="18"/>
      <c r="L249" s="18"/>
      <c r="Z249" s="152"/>
    </row>
    <row r="250" spans="1:26" x14ac:dyDescent="0.25">
      <c r="A250" s="26"/>
      <c r="B250" s="27"/>
      <c r="C250" s="28"/>
      <c r="D250" s="28"/>
      <c r="E250" s="28"/>
      <c r="F250" s="28"/>
      <c r="G250" s="29"/>
      <c r="H250" s="39"/>
      <c r="I250" s="150" t="str">
        <f t="shared" si="4"/>
        <v/>
      </c>
      <c r="J250" s="113"/>
      <c r="K250" s="18"/>
      <c r="L250" s="18"/>
      <c r="Z250" s="152"/>
    </row>
    <row r="251" spans="1:26" x14ac:dyDescent="0.25">
      <c r="A251" s="26"/>
      <c r="B251" s="27"/>
      <c r="C251" s="28"/>
      <c r="D251" s="28"/>
      <c r="E251" s="28"/>
      <c r="F251" s="28"/>
      <c r="G251" s="29"/>
      <c r="H251" s="39"/>
      <c r="I251" s="150" t="str">
        <f t="shared" si="4"/>
        <v/>
      </c>
      <c r="J251" s="113"/>
      <c r="K251" s="18"/>
      <c r="L251" s="18"/>
      <c r="Z251" s="152"/>
    </row>
    <row r="252" spans="1:26" x14ac:dyDescent="0.25">
      <c r="A252" s="26"/>
      <c r="B252" s="27"/>
      <c r="C252" s="28"/>
      <c r="D252" s="28"/>
      <c r="E252" s="28"/>
      <c r="F252" s="28"/>
      <c r="G252" s="29"/>
      <c r="H252" s="39"/>
      <c r="I252" s="150" t="str">
        <f t="shared" si="4"/>
        <v/>
      </c>
      <c r="J252" s="113"/>
      <c r="K252" s="18"/>
      <c r="L252" s="18"/>
      <c r="Z252" s="152"/>
    </row>
    <row r="253" spans="1:26" x14ac:dyDescent="0.25">
      <c r="A253" s="26"/>
      <c r="B253" s="27"/>
      <c r="C253" s="28"/>
      <c r="D253" s="28"/>
      <c r="E253" s="28"/>
      <c r="F253" s="28"/>
      <c r="G253" s="29"/>
      <c r="H253" s="39"/>
      <c r="I253" s="150" t="str">
        <f t="shared" si="4"/>
        <v/>
      </c>
      <c r="J253" s="113"/>
      <c r="K253" s="18"/>
      <c r="L253" s="18"/>
      <c r="Z253" s="152"/>
    </row>
    <row r="254" spans="1:26" x14ac:dyDescent="0.25">
      <c r="A254" s="26"/>
      <c r="B254" s="27"/>
      <c r="C254" s="28"/>
      <c r="D254" s="28"/>
      <c r="E254" s="28"/>
      <c r="F254" s="28"/>
      <c r="G254" s="29"/>
      <c r="H254" s="39"/>
      <c r="I254" s="150" t="str">
        <f t="shared" si="4"/>
        <v/>
      </c>
      <c r="J254" s="113"/>
      <c r="K254" s="18"/>
      <c r="L254" s="18"/>
      <c r="Z254" s="152"/>
    </row>
    <row r="255" spans="1:26" x14ac:dyDescent="0.25">
      <c r="A255" s="26"/>
      <c r="B255" s="27"/>
      <c r="C255" s="28"/>
      <c r="D255" s="28"/>
      <c r="E255" s="28"/>
      <c r="F255" s="28"/>
      <c r="G255" s="29"/>
      <c r="H255" s="39"/>
      <c r="I255" s="150" t="str">
        <f t="shared" si="4"/>
        <v/>
      </c>
      <c r="J255" s="113"/>
      <c r="K255" s="18"/>
      <c r="L255" s="18"/>
      <c r="Z255" s="152"/>
    </row>
    <row r="256" spans="1:26" x14ac:dyDescent="0.25">
      <c r="A256" s="26"/>
      <c r="B256" s="27"/>
      <c r="C256" s="28"/>
      <c r="D256" s="28"/>
      <c r="E256" s="28"/>
      <c r="F256" s="28"/>
      <c r="G256" s="29"/>
      <c r="H256" s="39"/>
      <c r="I256" s="150" t="str">
        <f t="shared" si="4"/>
        <v/>
      </c>
      <c r="J256" s="113"/>
      <c r="K256" s="18"/>
      <c r="L256" s="18"/>
      <c r="Z256" s="152"/>
    </row>
    <row r="257" spans="1:26" x14ac:dyDescent="0.25">
      <c r="A257" s="26"/>
      <c r="B257" s="27"/>
      <c r="C257" s="28"/>
      <c r="D257" s="28"/>
      <c r="E257" s="28"/>
      <c r="F257" s="28"/>
      <c r="G257" s="29"/>
      <c r="H257" s="39"/>
      <c r="I257" s="150" t="str">
        <f t="shared" si="4"/>
        <v/>
      </c>
      <c r="J257" s="113"/>
      <c r="K257" s="18"/>
      <c r="L257" s="18"/>
      <c r="Z257" s="152"/>
    </row>
    <row r="258" spans="1:26" x14ac:dyDescent="0.25">
      <c r="A258" s="26"/>
      <c r="B258" s="27"/>
      <c r="C258" s="28"/>
      <c r="D258" s="28"/>
      <c r="E258" s="28"/>
      <c r="F258" s="28"/>
      <c r="G258" s="29"/>
      <c r="H258" s="39"/>
      <c r="I258" s="150" t="str">
        <f t="shared" si="4"/>
        <v/>
      </c>
      <c r="J258" s="113"/>
      <c r="K258" s="18"/>
      <c r="L258" s="18"/>
      <c r="Z258" s="152"/>
    </row>
    <row r="259" spans="1:26" x14ac:dyDescent="0.25">
      <c r="A259" s="26"/>
      <c r="B259" s="27"/>
      <c r="C259" s="28"/>
      <c r="D259" s="28"/>
      <c r="E259" s="28"/>
      <c r="F259" s="28"/>
      <c r="G259" s="29"/>
      <c r="H259" s="39"/>
      <c r="I259" s="150" t="str">
        <f t="shared" si="4"/>
        <v/>
      </c>
      <c r="J259" s="113"/>
      <c r="K259" s="18"/>
      <c r="L259" s="18"/>
      <c r="Z259" s="152"/>
    </row>
    <row r="260" spans="1:26" x14ac:dyDescent="0.25">
      <c r="A260" s="26"/>
      <c r="B260" s="27"/>
      <c r="C260" s="28"/>
      <c r="D260" s="28"/>
      <c r="E260" s="28"/>
      <c r="F260" s="28"/>
      <c r="G260" s="29"/>
      <c r="H260" s="39"/>
      <c r="I260" s="150" t="str">
        <f t="shared" si="4"/>
        <v/>
      </c>
      <c r="J260" s="113"/>
      <c r="K260" s="18"/>
      <c r="L260" s="18"/>
      <c r="Z260" s="152"/>
    </row>
    <row r="261" spans="1:26" x14ac:dyDescent="0.25">
      <c r="A261" s="26"/>
      <c r="B261" s="27"/>
      <c r="C261" s="28"/>
      <c r="D261" s="28"/>
      <c r="E261" s="28"/>
      <c r="F261" s="28"/>
      <c r="G261" s="29"/>
      <c r="H261" s="39"/>
      <c r="I261" s="150" t="str">
        <f t="shared" ref="I261:I324" si="5">IF(G261="","",I260+G261)</f>
        <v/>
      </c>
      <c r="J261" s="113"/>
      <c r="K261" s="18"/>
      <c r="L261" s="18"/>
      <c r="Z261" s="152"/>
    </row>
    <row r="262" spans="1:26" x14ac:dyDescent="0.25">
      <c r="A262" s="26"/>
      <c r="B262" s="27"/>
      <c r="C262" s="28"/>
      <c r="D262" s="28"/>
      <c r="E262" s="28"/>
      <c r="F262" s="28"/>
      <c r="G262" s="29"/>
      <c r="H262" s="39"/>
      <c r="I262" s="150" t="str">
        <f t="shared" si="5"/>
        <v/>
      </c>
      <c r="J262" s="113"/>
      <c r="K262" s="18"/>
      <c r="L262" s="18"/>
      <c r="Z262" s="152"/>
    </row>
    <row r="263" spans="1:26" x14ac:dyDescent="0.25">
      <c r="A263" s="26"/>
      <c r="B263" s="27"/>
      <c r="C263" s="28"/>
      <c r="D263" s="28"/>
      <c r="E263" s="28"/>
      <c r="F263" s="28"/>
      <c r="G263" s="29"/>
      <c r="H263" s="39"/>
      <c r="I263" s="150" t="str">
        <f t="shared" si="5"/>
        <v/>
      </c>
      <c r="J263" s="113"/>
      <c r="K263" s="18"/>
      <c r="L263" s="18"/>
      <c r="Z263" s="152"/>
    </row>
    <row r="264" spans="1:26" x14ac:dyDescent="0.25">
      <c r="A264" s="26"/>
      <c r="B264" s="27"/>
      <c r="C264" s="28"/>
      <c r="D264" s="28"/>
      <c r="E264" s="28"/>
      <c r="F264" s="28"/>
      <c r="G264" s="29"/>
      <c r="H264" s="39"/>
      <c r="I264" s="150" t="str">
        <f t="shared" si="5"/>
        <v/>
      </c>
      <c r="J264" s="113"/>
      <c r="K264" s="18"/>
      <c r="L264" s="18"/>
      <c r="Z264" s="152"/>
    </row>
    <row r="265" spans="1:26" x14ac:dyDescent="0.25">
      <c r="A265" s="26"/>
      <c r="B265" s="27"/>
      <c r="C265" s="28"/>
      <c r="D265" s="28"/>
      <c r="E265" s="28"/>
      <c r="F265" s="28"/>
      <c r="G265" s="29"/>
      <c r="H265" s="39"/>
      <c r="I265" s="150" t="str">
        <f t="shared" si="5"/>
        <v/>
      </c>
      <c r="J265" s="113"/>
      <c r="K265" s="18"/>
      <c r="L265" s="18"/>
      <c r="Z265" s="152"/>
    </row>
    <row r="266" spans="1:26" x14ac:dyDescent="0.25">
      <c r="A266" s="26"/>
      <c r="B266" s="27"/>
      <c r="C266" s="28"/>
      <c r="D266" s="28"/>
      <c r="E266" s="28"/>
      <c r="F266" s="28"/>
      <c r="G266" s="29"/>
      <c r="H266" s="39"/>
      <c r="I266" s="150" t="str">
        <f t="shared" si="5"/>
        <v/>
      </c>
      <c r="J266" s="113"/>
      <c r="K266" s="18"/>
      <c r="L266" s="18"/>
      <c r="Z266" s="152"/>
    </row>
    <row r="267" spans="1:26" x14ac:dyDescent="0.25">
      <c r="A267" s="26"/>
      <c r="B267" s="27"/>
      <c r="C267" s="28"/>
      <c r="D267" s="28"/>
      <c r="E267" s="28"/>
      <c r="F267" s="28"/>
      <c r="G267" s="29"/>
      <c r="H267" s="39"/>
      <c r="I267" s="150" t="str">
        <f t="shared" si="5"/>
        <v/>
      </c>
      <c r="J267" s="113"/>
      <c r="K267" s="18"/>
      <c r="L267" s="18"/>
      <c r="Z267" s="152"/>
    </row>
    <row r="268" spans="1:26" x14ac:dyDescent="0.25">
      <c r="A268" s="26"/>
      <c r="B268" s="27"/>
      <c r="C268" s="28"/>
      <c r="D268" s="28"/>
      <c r="E268" s="28"/>
      <c r="F268" s="28"/>
      <c r="G268" s="29"/>
      <c r="H268" s="39"/>
      <c r="I268" s="150" t="str">
        <f t="shared" si="5"/>
        <v/>
      </c>
      <c r="J268" s="113"/>
      <c r="K268" s="18"/>
      <c r="L268" s="18"/>
      <c r="Z268" s="152"/>
    </row>
    <row r="269" spans="1:26" x14ac:dyDescent="0.25">
      <c r="A269" s="26"/>
      <c r="B269" s="27"/>
      <c r="C269" s="28"/>
      <c r="D269" s="28"/>
      <c r="E269" s="28"/>
      <c r="F269" s="28"/>
      <c r="G269" s="29"/>
      <c r="H269" s="39"/>
      <c r="I269" s="150" t="str">
        <f t="shared" si="5"/>
        <v/>
      </c>
      <c r="J269" s="113"/>
      <c r="K269" s="18"/>
      <c r="L269" s="18"/>
      <c r="Z269" s="152"/>
    </row>
    <row r="270" spans="1:26" x14ac:dyDescent="0.25">
      <c r="A270" s="26"/>
      <c r="B270" s="27"/>
      <c r="C270" s="28"/>
      <c r="D270" s="28"/>
      <c r="E270" s="28"/>
      <c r="F270" s="28"/>
      <c r="G270" s="29"/>
      <c r="H270" s="39"/>
      <c r="I270" s="150" t="str">
        <f t="shared" si="5"/>
        <v/>
      </c>
      <c r="J270" s="113"/>
      <c r="K270" s="18"/>
      <c r="L270" s="18"/>
      <c r="Z270" s="152"/>
    </row>
    <row r="271" spans="1:26" x14ac:dyDescent="0.25">
      <c r="A271" s="26"/>
      <c r="B271" s="27"/>
      <c r="C271" s="28"/>
      <c r="D271" s="28"/>
      <c r="E271" s="28"/>
      <c r="F271" s="28"/>
      <c r="G271" s="29"/>
      <c r="H271" s="39"/>
      <c r="I271" s="150" t="str">
        <f t="shared" si="5"/>
        <v/>
      </c>
      <c r="J271" s="113"/>
      <c r="K271" s="18"/>
      <c r="L271" s="18"/>
      <c r="Z271" s="152"/>
    </row>
    <row r="272" spans="1:26" x14ac:dyDescent="0.25">
      <c r="A272" s="26"/>
      <c r="B272" s="27"/>
      <c r="C272" s="28"/>
      <c r="D272" s="28"/>
      <c r="E272" s="28"/>
      <c r="F272" s="28"/>
      <c r="G272" s="29"/>
      <c r="H272" s="39"/>
      <c r="I272" s="150" t="str">
        <f t="shared" si="5"/>
        <v/>
      </c>
      <c r="J272" s="113"/>
      <c r="K272" s="18"/>
      <c r="L272" s="18"/>
      <c r="Z272" s="152"/>
    </row>
    <row r="273" spans="1:26" x14ac:dyDescent="0.25">
      <c r="A273" s="26"/>
      <c r="B273" s="27"/>
      <c r="C273" s="28"/>
      <c r="D273" s="28"/>
      <c r="E273" s="28"/>
      <c r="F273" s="28"/>
      <c r="G273" s="29"/>
      <c r="H273" s="39"/>
      <c r="I273" s="150" t="str">
        <f t="shared" si="5"/>
        <v/>
      </c>
      <c r="J273" s="113"/>
      <c r="K273" s="18"/>
      <c r="L273" s="18"/>
      <c r="Z273" s="152"/>
    </row>
    <row r="274" spans="1:26" x14ac:dyDescent="0.25">
      <c r="A274" s="26"/>
      <c r="B274" s="27"/>
      <c r="C274" s="28"/>
      <c r="D274" s="28"/>
      <c r="E274" s="28"/>
      <c r="F274" s="28"/>
      <c r="G274" s="29"/>
      <c r="H274" s="39"/>
      <c r="I274" s="150" t="str">
        <f t="shared" si="5"/>
        <v/>
      </c>
      <c r="J274" s="113"/>
      <c r="K274" s="18"/>
      <c r="L274" s="18"/>
      <c r="Z274" s="152"/>
    </row>
    <row r="275" spans="1:26" x14ac:dyDescent="0.25">
      <c r="A275" s="26"/>
      <c r="B275" s="27"/>
      <c r="C275" s="28"/>
      <c r="D275" s="28"/>
      <c r="E275" s="28"/>
      <c r="F275" s="28"/>
      <c r="G275" s="29"/>
      <c r="H275" s="39"/>
      <c r="I275" s="150" t="str">
        <f t="shared" si="5"/>
        <v/>
      </c>
      <c r="J275" s="113"/>
      <c r="K275" s="18"/>
      <c r="L275" s="18"/>
      <c r="Z275" s="152"/>
    </row>
    <row r="276" spans="1:26" x14ac:dyDescent="0.25">
      <c r="A276" s="26"/>
      <c r="B276" s="27"/>
      <c r="C276" s="28"/>
      <c r="D276" s="28"/>
      <c r="E276" s="28"/>
      <c r="F276" s="28"/>
      <c r="G276" s="29"/>
      <c r="H276" s="39"/>
      <c r="I276" s="150" t="str">
        <f t="shared" si="5"/>
        <v/>
      </c>
      <c r="J276" s="113"/>
      <c r="K276" s="18"/>
      <c r="L276" s="18"/>
      <c r="Z276" s="152"/>
    </row>
    <row r="277" spans="1:26" x14ac:dyDescent="0.25">
      <c r="A277" s="26"/>
      <c r="B277" s="27"/>
      <c r="C277" s="28"/>
      <c r="D277" s="28"/>
      <c r="E277" s="28"/>
      <c r="F277" s="28"/>
      <c r="G277" s="29"/>
      <c r="H277" s="39"/>
      <c r="I277" s="150" t="str">
        <f t="shared" si="5"/>
        <v/>
      </c>
      <c r="J277" s="113"/>
      <c r="K277" s="18"/>
      <c r="L277" s="18"/>
      <c r="Z277" s="152"/>
    </row>
    <row r="278" spans="1:26" x14ac:dyDescent="0.25">
      <c r="A278" s="26"/>
      <c r="B278" s="27"/>
      <c r="C278" s="28"/>
      <c r="D278" s="28"/>
      <c r="E278" s="28"/>
      <c r="F278" s="28"/>
      <c r="G278" s="29"/>
      <c r="H278" s="39"/>
      <c r="I278" s="150" t="str">
        <f t="shared" si="5"/>
        <v/>
      </c>
      <c r="J278" s="113"/>
      <c r="K278" s="18"/>
      <c r="L278" s="18"/>
      <c r="Z278" s="152"/>
    </row>
    <row r="279" spans="1:26" x14ac:dyDescent="0.25">
      <c r="A279" s="26"/>
      <c r="B279" s="27"/>
      <c r="C279" s="28"/>
      <c r="D279" s="28"/>
      <c r="E279" s="28"/>
      <c r="F279" s="28"/>
      <c r="G279" s="29"/>
      <c r="H279" s="39"/>
      <c r="I279" s="150" t="str">
        <f t="shared" si="5"/>
        <v/>
      </c>
      <c r="J279" s="113"/>
      <c r="K279" s="18"/>
      <c r="L279" s="18"/>
      <c r="Z279" s="152"/>
    </row>
    <row r="280" spans="1:26" x14ac:dyDescent="0.25">
      <c r="A280" s="26"/>
      <c r="B280" s="27"/>
      <c r="C280" s="28"/>
      <c r="D280" s="28"/>
      <c r="E280" s="28"/>
      <c r="F280" s="28"/>
      <c r="G280" s="29"/>
      <c r="H280" s="39"/>
      <c r="I280" s="150" t="str">
        <f t="shared" si="5"/>
        <v/>
      </c>
      <c r="J280" s="113"/>
      <c r="K280" s="18"/>
      <c r="L280" s="18"/>
      <c r="Z280" s="152"/>
    </row>
    <row r="281" spans="1:26" x14ac:dyDescent="0.25">
      <c r="A281" s="26"/>
      <c r="B281" s="27"/>
      <c r="C281" s="28"/>
      <c r="D281" s="28"/>
      <c r="E281" s="28"/>
      <c r="F281" s="28"/>
      <c r="G281" s="29"/>
      <c r="H281" s="39"/>
      <c r="I281" s="150" t="str">
        <f t="shared" si="5"/>
        <v/>
      </c>
      <c r="J281" s="113"/>
      <c r="K281" s="18"/>
      <c r="L281" s="18"/>
      <c r="Z281" s="152"/>
    </row>
    <row r="282" spans="1:26" x14ac:dyDescent="0.25">
      <c r="A282" s="26"/>
      <c r="B282" s="27"/>
      <c r="C282" s="28"/>
      <c r="D282" s="28"/>
      <c r="E282" s="28"/>
      <c r="F282" s="28"/>
      <c r="G282" s="29"/>
      <c r="H282" s="39"/>
      <c r="I282" s="150" t="str">
        <f t="shared" si="5"/>
        <v/>
      </c>
      <c r="J282" s="113"/>
      <c r="K282" s="18"/>
      <c r="L282" s="18"/>
      <c r="Z282" s="152"/>
    </row>
    <row r="283" spans="1:26" x14ac:dyDescent="0.25">
      <c r="A283" s="26"/>
      <c r="B283" s="27"/>
      <c r="C283" s="28"/>
      <c r="D283" s="28"/>
      <c r="E283" s="28"/>
      <c r="F283" s="28"/>
      <c r="G283" s="29"/>
      <c r="H283" s="39"/>
      <c r="I283" s="150" t="str">
        <f t="shared" si="5"/>
        <v/>
      </c>
      <c r="J283" s="113"/>
      <c r="K283" s="18"/>
      <c r="L283" s="18"/>
      <c r="Z283" s="152"/>
    </row>
    <row r="284" spans="1:26" x14ac:dyDescent="0.25">
      <c r="A284" s="26"/>
      <c r="B284" s="27"/>
      <c r="C284" s="28"/>
      <c r="D284" s="28"/>
      <c r="E284" s="28"/>
      <c r="F284" s="28"/>
      <c r="G284" s="29"/>
      <c r="H284" s="39"/>
      <c r="I284" s="150" t="str">
        <f t="shared" si="5"/>
        <v/>
      </c>
      <c r="J284" s="113"/>
      <c r="K284" s="18"/>
      <c r="L284" s="18"/>
      <c r="Z284" s="152"/>
    </row>
    <row r="285" spans="1:26" x14ac:dyDescent="0.25">
      <c r="A285" s="26"/>
      <c r="B285" s="27"/>
      <c r="C285" s="28"/>
      <c r="D285" s="28"/>
      <c r="E285" s="28"/>
      <c r="F285" s="28"/>
      <c r="G285" s="29"/>
      <c r="H285" s="39"/>
      <c r="I285" s="150" t="str">
        <f t="shared" si="5"/>
        <v/>
      </c>
      <c r="J285" s="113"/>
      <c r="K285" s="18"/>
      <c r="L285" s="18"/>
      <c r="Z285" s="152"/>
    </row>
    <row r="286" spans="1:26" x14ac:dyDescent="0.25">
      <c r="A286" s="26"/>
      <c r="B286" s="27"/>
      <c r="C286" s="28"/>
      <c r="D286" s="28"/>
      <c r="E286" s="28"/>
      <c r="F286" s="28"/>
      <c r="G286" s="29"/>
      <c r="H286" s="39"/>
      <c r="I286" s="150" t="str">
        <f t="shared" si="5"/>
        <v/>
      </c>
      <c r="J286" s="113"/>
      <c r="K286" s="18"/>
      <c r="L286" s="18"/>
      <c r="Z286" s="152"/>
    </row>
    <row r="287" spans="1:26" x14ac:dyDescent="0.25">
      <c r="A287" s="26"/>
      <c r="B287" s="27"/>
      <c r="C287" s="28"/>
      <c r="D287" s="28"/>
      <c r="E287" s="28"/>
      <c r="F287" s="28"/>
      <c r="G287" s="29"/>
      <c r="H287" s="39"/>
      <c r="I287" s="150" t="str">
        <f t="shared" si="5"/>
        <v/>
      </c>
      <c r="J287" s="113"/>
      <c r="K287" s="18"/>
      <c r="L287" s="18"/>
      <c r="Z287" s="152"/>
    </row>
    <row r="288" spans="1:26" x14ac:dyDescent="0.25">
      <c r="A288" s="26"/>
      <c r="B288" s="27"/>
      <c r="C288" s="28"/>
      <c r="D288" s="28"/>
      <c r="E288" s="28"/>
      <c r="F288" s="28"/>
      <c r="G288" s="29"/>
      <c r="H288" s="39"/>
      <c r="I288" s="150" t="str">
        <f t="shared" si="5"/>
        <v/>
      </c>
      <c r="J288" s="113"/>
      <c r="K288" s="18"/>
      <c r="L288" s="18"/>
      <c r="Z288" s="152"/>
    </row>
    <row r="289" spans="1:26" x14ac:dyDescent="0.25">
      <c r="A289" s="26"/>
      <c r="B289" s="27"/>
      <c r="C289" s="28"/>
      <c r="D289" s="28"/>
      <c r="E289" s="28"/>
      <c r="F289" s="28"/>
      <c r="G289" s="29"/>
      <c r="H289" s="39"/>
      <c r="I289" s="150" t="str">
        <f t="shared" si="5"/>
        <v/>
      </c>
      <c r="J289" s="113"/>
      <c r="K289" s="18"/>
      <c r="L289" s="18"/>
      <c r="Z289" s="152"/>
    </row>
    <row r="290" spans="1:26" x14ac:dyDescent="0.25">
      <c r="A290" s="26"/>
      <c r="B290" s="27"/>
      <c r="C290" s="28"/>
      <c r="D290" s="28"/>
      <c r="E290" s="28"/>
      <c r="F290" s="28"/>
      <c r="G290" s="29"/>
      <c r="H290" s="39"/>
      <c r="I290" s="150" t="str">
        <f t="shared" si="5"/>
        <v/>
      </c>
      <c r="J290" s="113"/>
      <c r="K290" s="18"/>
      <c r="L290" s="18"/>
      <c r="Z290" s="152"/>
    </row>
    <row r="291" spans="1:26" x14ac:dyDescent="0.25">
      <c r="A291" s="26"/>
      <c r="B291" s="27"/>
      <c r="C291" s="28"/>
      <c r="D291" s="28"/>
      <c r="E291" s="28"/>
      <c r="F291" s="28"/>
      <c r="G291" s="29"/>
      <c r="H291" s="39"/>
      <c r="I291" s="150" t="str">
        <f t="shared" si="5"/>
        <v/>
      </c>
      <c r="J291" s="113"/>
      <c r="K291" s="18"/>
      <c r="L291" s="18"/>
      <c r="Z291" s="152"/>
    </row>
    <row r="292" spans="1:26" x14ac:dyDescent="0.25">
      <c r="A292" s="26"/>
      <c r="B292" s="27"/>
      <c r="C292" s="28"/>
      <c r="D292" s="28"/>
      <c r="E292" s="28"/>
      <c r="F292" s="28"/>
      <c r="G292" s="29"/>
      <c r="H292" s="39"/>
      <c r="I292" s="150" t="str">
        <f t="shared" si="5"/>
        <v/>
      </c>
      <c r="J292" s="113"/>
      <c r="K292" s="18"/>
      <c r="L292" s="18"/>
      <c r="Z292" s="152"/>
    </row>
    <row r="293" spans="1:26" x14ac:dyDescent="0.25">
      <c r="A293" s="26"/>
      <c r="B293" s="27"/>
      <c r="C293" s="28"/>
      <c r="D293" s="28"/>
      <c r="E293" s="28"/>
      <c r="F293" s="28"/>
      <c r="G293" s="29"/>
      <c r="H293" s="39"/>
      <c r="I293" s="150" t="str">
        <f t="shared" si="5"/>
        <v/>
      </c>
      <c r="J293" s="113"/>
      <c r="K293" s="18"/>
      <c r="L293" s="18"/>
      <c r="Z293" s="152"/>
    </row>
    <row r="294" spans="1:26" x14ac:dyDescent="0.25">
      <c r="A294" s="26"/>
      <c r="B294" s="27"/>
      <c r="C294" s="28"/>
      <c r="D294" s="28"/>
      <c r="E294" s="28"/>
      <c r="F294" s="28"/>
      <c r="G294" s="29"/>
      <c r="H294" s="39"/>
      <c r="I294" s="150" t="str">
        <f t="shared" si="5"/>
        <v/>
      </c>
      <c r="J294" s="113"/>
      <c r="K294" s="18"/>
      <c r="L294" s="18"/>
      <c r="Z294" s="152"/>
    </row>
    <row r="295" spans="1:26" x14ac:dyDescent="0.25">
      <c r="A295" s="26"/>
      <c r="B295" s="27"/>
      <c r="C295" s="28"/>
      <c r="D295" s="28"/>
      <c r="E295" s="28"/>
      <c r="F295" s="28"/>
      <c r="G295" s="29"/>
      <c r="H295" s="39"/>
      <c r="I295" s="150" t="str">
        <f t="shared" si="5"/>
        <v/>
      </c>
      <c r="J295" s="113"/>
      <c r="K295" s="18"/>
      <c r="L295" s="18"/>
      <c r="Z295" s="152"/>
    </row>
    <row r="296" spans="1:26" x14ac:dyDescent="0.25">
      <c r="A296" s="26"/>
      <c r="B296" s="27"/>
      <c r="C296" s="28"/>
      <c r="D296" s="28"/>
      <c r="E296" s="28"/>
      <c r="F296" s="28"/>
      <c r="G296" s="29"/>
      <c r="H296" s="39"/>
      <c r="I296" s="150" t="str">
        <f t="shared" si="5"/>
        <v/>
      </c>
      <c r="J296" s="113"/>
      <c r="K296" s="18"/>
      <c r="L296" s="18"/>
      <c r="Z296" s="152"/>
    </row>
    <row r="297" spans="1:26" x14ac:dyDescent="0.25">
      <c r="A297" s="26"/>
      <c r="B297" s="27"/>
      <c r="C297" s="28"/>
      <c r="D297" s="28"/>
      <c r="E297" s="28"/>
      <c r="F297" s="28"/>
      <c r="G297" s="29"/>
      <c r="H297" s="39"/>
      <c r="I297" s="150" t="str">
        <f t="shared" si="5"/>
        <v/>
      </c>
      <c r="J297" s="113"/>
      <c r="K297" s="18"/>
      <c r="L297" s="18"/>
      <c r="Z297" s="152"/>
    </row>
    <row r="298" spans="1:26" x14ac:dyDescent="0.25">
      <c r="A298" s="26"/>
      <c r="B298" s="27"/>
      <c r="C298" s="28"/>
      <c r="D298" s="28"/>
      <c r="E298" s="28"/>
      <c r="F298" s="28"/>
      <c r="G298" s="29"/>
      <c r="H298" s="39"/>
      <c r="I298" s="150" t="str">
        <f t="shared" si="5"/>
        <v/>
      </c>
      <c r="J298" s="113"/>
      <c r="K298" s="18"/>
      <c r="L298" s="18"/>
      <c r="Z298" s="152"/>
    </row>
    <row r="299" spans="1:26" x14ac:dyDescent="0.25">
      <c r="A299" s="26"/>
      <c r="B299" s="27"/>
      <c r="C299" s="28"/>
      <c r="D299" s="28"/>
      <c r="E299" s="28"/>
      <c r="F299" s="28"/>
      <c r="G299" s="29"/>
      <c r="H299" s="39"/>
      <c r="I299" s="150" t="str">
        <f t="shared" si="5"/>
        <v/>
      </c>
      <c r="J299" s="113"/>
      <c r="K299" s="18"/>
      <c r="L299" s="18"/>
      <c r="Z299" s="152"/>
    </row>
    <row r="300" spans="1:26" x14ac:dyDescent="0.25">
      <c r="A300" s="26"/>
      <c r="B300" s="27"/>
      <c r="C300" s="28"/>
      <c r="D300" s="28"/>
      <c r="E300" s="28"/>
      <c r="F300" s="28"/>
      <c r="G300" s="29"/>
      <c r="H300" s="39"/>
      <c r="I300" s="150" t="str">
        <f t="shared" si="5"/>
        <v/>
      </c>
      <c r="J300" s="113"/>
      <c r="K300" s="18"/>
      <c r="L300" s="18"/>
      <c r="Z300" s="152"/>
    </row>
    <row r="301" spans="1:26" x14ac:dyDescent="0.25">
      <c r="A301" s="26"/>
      <c r="B301" s="27"/>
      <c r="C301" s="28"/>
      <c r="D301" s="28"/>
      <c r="E301" s="28"/>
      <c r="F301" s="28"/>
      <c r="G301" s="29"/>
      <c r="H301" s="39"/>
      <c r="I301" s="150" t="str">
        <f t="shared" si="5"/>
        <v/>
      </c>
      <c r="J301" s="113"/>
      <c r="K301" s="18"/>
      <c r="L301" s="18"/>
      <c r="Z301" s="152"/>
    </row>
    <row r="302" spans="1:26" x14ac:dyDescent="0.25">
      <c r="A302" s="26"/>
      <c r="B302" s="27"/>
      <c r="C302" s="28"/>
      <c r="D302" s="28"/>
      <c r="E302" s="28"/>
      <c r="F302" s="28"/>
      <c r="G302" s="29"/>
      <c r="H302" s="39"/>
      <c r="I302" s="150" t="str">
        <f t="shared" si="5"/>
        <v/>
      </c>
      <c r="J302" s="113"/>
      <c r="K302" s="18"/>
      <c r="L302" s="18"/>
      <c r="Z302" s="152"/>
    </row>
    <row r="303" spans="1:26" x14ac:dyDescent="0.25">
      <c r="A303" s="26"/>
      <c r="B303" s="27"/>
      <c r="C303" s="28"/>
      <c r="D303" s="28"/>
      <c r="E303" s="28"/>
      <c r="F303" s="28"/>
      <c r="G303" s="29"/>
      <c r="H303" s="39"/>
      <c r="I303" s="150" t="str">
        <f t="shared" si="5"/>
        <v/>
      </c>
      <c r="J303" s="113"/>
      <c r="K303" s="18"/>
      <c r="L303" s="18"/>
      <c r="Z303" s="152"/>
    </row>
    <row r="304" spans="1:26" x14ac:dyDescent="0.25">
      <c r="A304" s="26"/>
      <c r="B304" s="27"/>
      <c r="C304" s="28"/>
      <c r="D304" s="28"/>
      <c r="E304" s="28"/>
      <c r="F304" s="28"/>
      <c r="G304" s="29"/>
      <c r="H304" s="39"/>
      <c r="I304" s="150" t="str">
        <f t="shared" si="5"/>
        <v/>
      </c>
      <c r="J304" s="113"/>
      <c r="K304" s="18"/>
      <c r="L304" s="18"/>
      <c r="Z304" s="152"/>
    </row>
    <row r="305" spans="1:26" x14ac:dyDescent="0.25">
      <c r="A305" s="26"/>
      <c r="B305" s="27"/>
      <c r="C305" s="28"/>
      <c r="D305" s="28"/>
      <c r="E305" s="28"/>
      <c r="F305" s="28"/>
      <c r="G305" s="29"/>
      <c r="H305" s="39"/>
      <c r="I305" s="150" t="str">
        <f t="shared" si="5"/>
        <v/>
      </c>
      <c r="J305" s="113"/>
      <c r="K305" s="18"/>
      <c r="L305" s="18"/>
      <c r="Z305" s="152"/>
    </row>
    <row r="306" spans="1:26" x14ac:dyDescent="0.25">
      <c r="A306" s="26"/>
      <c r="B306" s="27"/>
      <c r="C306" s="28"/>
      <c r="D306" s="28"/>
      <c r="E306" s="28"/>
      <c r="F306" s="28"/>
      <c r="G306" s="29"/>
      <c r="H306" s="39"/>
      <c r="I306" s="150" t="str">
        <f t="shared" si="5"/>
        <v/>
      </c>
      <c r="J306" s="113"/>
      <c r="K306" s="18"/>
      <c r="L306" s="18"/>
      <c r="Z306" s="152"/>
    </row>
    <row r="307" spans="1:26" x14ac:dyDescent="0.25">
      <c r="A307" s="26"/>
      <c r="B307" s="27"/>
      <c r="C307" s="28"/>
      <c r="D307" s="28"/>
      <c r="E307" s="28"/>
      <c r="F307" s="28"/>
      <c r="G307" s="29"/>
      <c r="H307" s="39"/>
      <c r="I307" s="150" t="str">
        <f t="shared" si="5"/>
        <v/>
      </c>
      <c r="J307" s="113"/>
      <c r="K307" s="18"/>
      <c r="L307" s="18"/>
      <c r="Z307" s="152"/>
    </row>
    <row r="308" spans="1:26" x14ac:dyDescent="0.25">
      <c r="A308" s="26"/>
      <c r="B308" s="27"/>
      <c r="C308" s="28"/>
      <c r="D308" s="28"/>
      <c r="E308" s="28"/>
      <c r="F308" s="28"/>
      <c r="G308" s="29"/>
      <c r="H308" s="39"/>
      <c r="I308" s="150" t="str">
        <f t="shared" si="5"/>
        <v/>
      </c>
      <c r="J308" s="113"/>
      <c r="K308" s="18"/>
      <c r="L308" s="18"/>
      <c r="Z308" s="152"/>
    </row>
    <row r="309" spans="1:26" x14ac:dyDescent="0.25">
      <c r="A309" s="26"/>
      <c r="B309" s="27"/>
      <c r="C309" s="28"/>
      <c r="D309" s="28"/>
      <c r="E309" s="28"/>
      <c r="F309" s="28"/>
      <c r="G309" s="29"/>
      <c r="H309" s="39"/>
      <c r="I309" s="150" t="str">
        <f t="shared" si="5"/>
        <v/>
      </c>
      <c r="J309" s="113"/>
      <c r="K309" s="18"/>
      <c r="L309" s="18"/>
      <c r="Z309" s="152"/>
    </row>
    <row r="310" spans="1:26" x14ac:dyDescent="0.25">
      <c r="A310" s="26"/>
      <c r="B310" s="27"/>
      <c r="C310" s="28"/>
      <c r="D310" s="28"/>
      <c r="E310" s="28"/>
      <c r="F310" s="28"/>
      <c r="G310" s="29"/>
      <c r="H310" s="39"/>
      <c r="I310" s="150" t="str">
        <f t="shared" si="5"/>
        <v/>
      </c>
      <c r="J310" s="113"/>
      <c r="K310" s="18"/>
      <c r="L310" s="18"/>
      <c r="Z310" s="152"/>
    </row>
    <row r="311" spans="1:26" x14ac:dyDescent="0.25">
      <c r="A311" s="26"/>
      <c r="B311" s="27"/>
      <c r="C311" s="28"/>
      <c r="D311" s="28"/>
      <c r="E311" s="28"/>
      <c r="F311" s="28"/>
      <c r="G311" s="29"/>
      <c r="H311" s="39"/>
      <c r="I311" s="150" t="str">
        <f t="shared" si="5"/>
        <v/>
      </c>
      <c r="J311" s="113"/>
      <c r="K311" s="18"/>
      <c r="L311" s="18"/>
      <c r="Z311" s="152"/>
    </row>
    <row r="312" spans="1:26" x14ac:dyDescent="0.25">
      <c r="A312" s="26"/>
      <c r="B312" s="27"/>
      <c r="C312" s="28"/>
      <c r="D312" s="28"/>
      <c r="E312" s="28"/>
      <c r="F312" s="28"/>
      <c r="G312" s="29"/>
      <c r="H312" s="39"/>
      <c r="I312" s="150" t="str">
        <f t="shared" si="5"/>
        <v/>
      </c>
      <c r="J312" s="113"/>
      <c r="K312" s="18"/>
      <c r="L312" s="18"/>
      <c r="Z312" s="152"/>
    </row>
    <row r="313" spans="1:26" x14ac:dyDescent="0.25">
      <c r="A313" s="26"/>
      <c r="B313" s="27"/>
      <c r="C313" s="28"/>
      <c r="D313" s="28"/>
      <c r="E313" s="28"/>
      <c r="F313" s="28"/>
      <c r="G313" s="29"/>
      <c r="H313" s="39"/>
      <c r="I313" s="150" t="str">
        <f t="shared" si="5"/>
        <v/>
      </c>
      <c r="J313" s="113"/>
      <c r="K313" s="18"/>
      <c r="L313" s="18"/>
      <c r="Z313" s="152"/>
    </row>
    <row r="314" spans="1:26" x14ac:dyDescent="0.25">
      <c r="A314" s="26"/>
      <c r="B314" s="27"/>
      <c r="C314" s="28"/>
      <c r="D314" s="28"/>
      <c r="E314" s="28"/>
      <c r="F314" s="28"/>
      <c r="G314" s="29"/>
      <c r="H314" s="39"/>
      <c r="I314" s="150" t="str">
        <f t="shared" si="5"/>
        <v/>
      </c>
      <c r="J314" s="113"/>
      <c r="K314" s="18"/>
      <c r="L314" s="18"/>
      <c r="Z314" s="152"/>
    </row>
    <row r="315" spans="1:26" x14ac:dyDescent="0.25">
      <c r="A315" s="26"/>
      <c r="B315" s="27"/>
      <c r="C315" s="28"/>
      <c r="D315" s="28"/>
      <c r="E315" s="28"/>
      <c r="F315" s="28"/>
      <c r="G315" s="29"/>
      <c r="H315" s="39"/>
      <c r="I315" s="150" t="str">
        <f t="shared" si="5"/>
        <v/>
      </c>
      <c r="J315" s="113"/>
      <c r="K315" s="18"/>
      <c r="L315" s="18"/>
      <c r="Z315" s="152"/>
    </row>
    <row r="316" spans="1:26" x14ac:dyDescent="0.25">
      <c r="A316" s="26"/>
      <c r="B316" s="27"/>
      <c r="C316" s="28"/>
      <c r="D316" s="28"/>
      <c r="E316" s="28"/>
      <c r="F316" s="28"/>
      <c r="G316" s="29"/>
      <c r="H316" s="39"/>
      <c r="I316" s="150" t="str">
        <f t="shared" si="5"/>
        <v/>
      </c>
      <c r="J316" s="113"/>
      <c r="K316" s="18"/>
      <c r="L316" s="18"/>
      <c r="Z316" s="152"/>
    </row>
    <row r="317" spans="1:26" x14ac:dyDescent="0.25">
      <c r="A317" s="26"/>
      <c r="B317" s="27"/>
      <c r="C317" s="28"/>
      <c r="D317" s="28"/>
      <c r="E317" s="28"/>
      <c r="F317" s="28"/>
      <c r="G317" s="29"/>
      <c r="H317" s="39"/>
      <c r="I317" s="150" t="str">
        <f t="shared" si="5"/>
        <v/>
      </c>
      <c r="J317" s="113"/>
      <c r="K317" s="18"/>
      <c r="L317" s="18"/>
      <c r="Z317" s="152"/>
    </row>
    <row r="318" spans="1:26" x14ac:dyDescent="0.25">
      <c r="A318" s="26"/>
      <c r="B318" s="27"/>
      <c r="C318" s="28"/>
      <c r="D318" s="28"/>
      <c r="E318" s="28"/>
      <c r="F318" s="28"/>
      <c r="G318" s="29"/>
      <c r="H318" s="39"/>
      <c r="I318" s="150" t="str">
        <f t="shared" si="5"/>
        <v/>
      </c>
      <c r="J318" s="113"/>
      <c r="K318" s="18"/>
      <c r="L318" s="18"/>
      <c r="Z318" s="152"/>
    </row>
    <row r="319" spans="1:26" x14ac:dyDescent="0.25">
      <c r="A319" s="26"/>
      <c r="B319" s="27"/>
      <c r="C319" s="28"/>
      <c r="D319" s="28"/>
      <c r="E319" s="28"/>
      <c r="F319" s="28"/>
      <c r="G319" s="29"/>
      <c r="H319" s="39"/>
      <c r="I319" s="150" t="str">
        <f t="shared" si="5"/>
        <v/>
      </c>
      <c r="J319" s="113"/>
      <c r="K319" s="18"/>
      <c r="L319" s="18"/>
      <c r="Z319" s="152"/>
    </row>
    <row r="320" spans="1:26" x14ac:dyDescent="0.25">
      <c r="A320" s="26"/>
      <c r="B320" s="27"/>
      <c r="C320" s="28"/>
      <c r="D320" s="28"/>
      <c r="E320" s="28"/>
      <c r="F320" s="28"/>
      <c r="G320" s="29"/>
      <c r="H320" s="39"/>
      <c r="I320" s="150" t="str">
        <f t="shared" si="5"/>
        <v/>
      </c>
      <c r="J320" s="113"/>
      <c r="K320" s="18"/>
      <c r="L320" s="18"/>
      <c r="Z320" s="152"/>
    </row>
    <row r="321" spans="1:26" x14ac:dyDescent="0.25">
      <c r="A321" s="26"/>
      <c r="B321" s="27"/>
      <c r="C321" s="28"/>
      <c r="D321" s="28"/>
      <c r="E321" s="28"/>
      <c r="F321" s="28"/>
      <c r="G321" s="29"/>
      <c r="H321" s="39"/>
      <c r="I321" s="150" t="str">
        <f t="shared" si="5"/>
        <v/>
      </c>
      <c r="J321" s="113"/>
      <c r="K321" s="18"/>
      <c r="L321" s="18"/>
      <c r="Z321" s="152"/>
    </row>
    <row r="322" spans="1:26" x14ac:dyDescent="0.25">
      <c r="A322" s="26"/>
      <c r="B322" s="27"/>
      <c r="C322" s="28"/>
      <c r="D322" s="28"/>
      <c r="E322" s="28"/>
      <c r="F322" s="28"/>
      <c r="G322" s="29"/>
      <c r="H322" s="39"/>
      <c r="I322" s="150" t="str">
        <f t="shared" si="5"/>
        <v/>
      </c>
      <c r="J322" s="113"/>
      <c r="K322" s="18"/>
      <c r="L322" s="18"/>
      <c r="Z322" s="152"/>
    </row>
    <row r="323" spans="1:26" x14ac:dyDescent="0.25">
      <c r="A323" s="26"/>
      <c r="B323" s="27"/>
      <c r="C323" s="28"/>
      <c r="D323" s="28"/>
      <c r="E323" s="28"/>
      <c r="F323" s="28"/>
      <c r="G323" s="29"/>
      <c r="H323" s="39"/>
      <c r="I323" s="150" t="str">
        <f t="shared" si="5"/>
        <v/>
      </c>
      <c r="J323" s="113"/>
      <c r="K323" s="18"/>
      <c r="L323" s="18"/>
      <c r="Z323" s="152"/>
    </row>
    <row r="324" spans="1:26" x14ac:dyDescent="0.25">
      <c r="A324" s="26"/>
      <c r="B324" s="27"/>
      <c r="C324" s="28"/>
      <c r="D324" s="28"/>
      <c r="E324" s="28"/>
      <c r="F324" s="28"/>
      <c r="G324" s="29"/>
      <c r="H324" s="39"/>
      <c r="I324" s="150" t="str">
        <f t="shared" si="5"/>
        <v/>
      </c>
      <c r="J324" s="113"/>
      <c r="K324" s="18"/>
      <c r="L324" s="18"/>
      <c r="Z324" s="152"/>
    </row>
    <row r="325" spans="1:26" x14ac:dyDescent="0.25">
      <c r="A325" s="26"/>
      <c r="B325" s="27"/>
      <c r="C325" s="28"/>
      <c r="D325" s="28"/>
      <c r="E325" s="28"/>
      <c r="F325" s="28"/>
      <c r="G325" s="29"/>
      <c r="H325" s="39"/>
      <c r="I325" s="150" t="str">
        <f t="shared" ref="I325:I388" si="6">IF(G325="","",I324+G325)</f>
        <v/>
      </c>
      <c r="J325" s="113"/>
      <c r="K325" s="18"/>
      <c r="L325" s="18"/>
      <c r="Z325" s="152"/>
    </row>
    <row r="326" spans="1:26" x14ac:dyDescent="0.25">
      <c r="A326" s="26"/>
      <c r="B326" s="27"/>
      <c r="C326" s="28"/>
      <c r="D326" s="28"/>
      <c r="E326" s="28"/>
      <c r="F326" s="28"/>
      <c r="G326" s="29"/>
      <c r="H326" s="39"/>
      <c r="I326" s="150" t="str">
        <f t="shared" si="6"/>
        <v/>
      </c>
      <c r="J326" s="113"/>
      <c r="K326" s="18"/>
      <c r="L326" s="18"/>
      <c r="Z326" s="152"/>
    </row>
    <row r="327" spans="1:26" x14ac:dyDescent="0.25">
      <c r="A327" s="26"/>
      <c r="B327" s="27"/>
      <c r="C327" s="28"/>
      <c r="D327" s="28"/>
      <c r="E327" s="28"/>
      <c r="F327" s="28"/>
      <c r="G327" s="29"/>
      <c r="H327" s="39"/>
      <c r="I327" s="150" t="str">
        <f t="shared" si="6"/>
        <v/>
      </c>
      <c r="J327" s="113"/>
      <c r="K327" s="18"/>
      <c r="L327" s="18"/>
      <c r="Z327" s="152"/>
    </row>
    <row r="328" spans="1:26" x14ac:dyDescent="0.25">
      <c r="A328" s="26"/>
      <c r="B328" s="27"/>
      <c r="C328" s="28"/>
      <c r="D328" s="28"/>
      <c r="E328" s="28"/>
      <c r="F328" s="28"/>
      <c r="G328" s="29"/>
      <c r="H328" s="39"/>
      <c r="I328" s="150" t="str">
        <f t="shared" si="6"/>
        <v/>
      </c>
      <c r="J328" s="113"/>
      <c r="K328" s="18"/>
      <c r="L328" s="18"/>
      <c r="Z328" s="152"/>
    </row>
    <row r="329" spans="1:26" x14ac:dyDescent="0.25">
      <c r="A329" s="26"/>
      <c r="B329" s="27"/>
      <c r="C329" s="28"/>
      <c r="D329" s="28"/>
      <c r="E329" s="28"/>
      <c r="F329" s="28"/>
      <c r="G329" s="29"/>
      <c r="H329" s="39"/>
      <c r="I329" s="150" t="str">
        <f t="shared" si="6"/>
        <v/>
      </c>
      <c r="J329" s="113"/>
      <c r="K329" s="18"/>
      <c r="L329" s="18"/>
      <c r="Z329" s="152"/>
    </row>
    <row r="330" spans="1:26" x14ac:dyDescent="0.25">
      <c r="A330" s="26"/>
      <c r="B330" s="27"/>
      <c r="C330" s="28"/>
      <c r="D330" s="28"/>
      <c r="E330" s="28"/>
      <c r="F330" s="28"/>
      <c r="G330" s="29"/>
      <c r="H330" s="39"/>
      <c r="I330" s="150" t="str">
        <f t="shared" si="6"/>
        <v/>
      </c>
      <c r="J330" s="113"/>
      <c r="K330" s="18"/>
      <c r="L330" s="18"/>
      <c r="Z330" s="152"/>
    </row>
    <row r="331" spans="1:26" x14ac:dyDescent="0.25">
      <c r="A331" s="26"/>
      <c r="B331" s="27"/>
      <c r="C331" s="28"/>
      <c r="D331" s="28"/>
      <c r="E331" s="28"/>
      <c r="F331" s="28"/>
      <c r="G331" s="29"/>
      <c r="H331" s="39"/>
      <c r="I331" s="150" t="str">
        <f t="shared" si="6"/>
        <v/>
      </c>
      <c r="J331" s="113"/>
      <c r="K331" s="18"/>
      <c r="L331" s="18"/>
      <c r="Z331" s="152"/>
    </row>
    <row r="332" spans="1:26" x14ac:dyDescent="0.25">
      <c r="A332" s="26"/>
      <c r="B332" s="27"/>
      <c r="C332" s="28"/>
      <c r="D332" s="28"/>
      <c r="E332" s="28"/>
      <c r="F332" s="28"/>
      <c r="G332" s="29"/>
      <c r="H332" s="39"/>
      <c r="I332" s="150" t="str">
        <f t="shared" si="6"/>
        <v/>
      </c>
      <c r="J332" s="113"/>
      <c r="K332" s="18"/>
      <c r="L332" s="18"/>
      <c r="Z332" s="152"/>
    </row>
    <row r="333" spans="1:26" x14ac:dyDescent="0.25">
      <c r="A333" s="26"/>
      <c r="B333" s="27"/>
      <c r="C333" s="28"/>
      <c r="D333" s="28"/>
      <c r="E333" s="28"/>
      <c r="F333" s="28"/>
      <c r="G333" s="29"/>
      <c r="H333" s="39"/>
      <c r="I333" s="150" t="str">
        <f t="shared" si="6"/>
        <v/>
      </c>
      <c r="J333" s="113"/>
      <c r="K333" s="18"/>
      <c r="L333" s="18"/>
      <c r="Z333" s="152"/>
    </row>
    <row r="334" spans="1:26" x14ac:dyDescent="0.25">
      <c r="A334" s="26"/>
      <c r="B334" s="27"/>
      <c r="C334" s="28"/>
      <c r="D334" s="28"/>
      <c r="E334" s="28"/>
      <c r="F334" s="28"/>
      <c r="G334" s="29"/>
      <c r="H334" s="39"/>
      <c r="I334" s="150" t="str">
        <f t="shared" si="6"/>
        <v/>
      </c>
      <c r="J334" s="113"/>
      <c r="K334" s="18"/>
      <c r="L334" s="18"/>
      <c r="Z334" s="152"/>
    </row>
    <row r="335" spans="1:26" x14ac:dyDescent="0.25">
      <c r="A335" s="26"/>
      <c r="B335" s="27"/>
      <c r="C335" s="28"/>
      <c r="D335" s="28"/>
      <c r="E335" s="28"/>
      <c r="F335" s="28"/>
      <c r="G335" s="29"/>
      <c r="H335" s="39"/>
      <c r="I335" s="150" t="str">
        <f t="shared" si="6"/>
        <v/>
      </c>
      <c r="J335" s="113"/>
      <c r="K335" s="18"/>
      <c r="L335" s="18"/>
      <c r="Z335" s="152"/>
    </row>
    <row r="336" spans="1:26" x14ac:dyDescent="0.25">
      <c r="A336" s="26"/>
      <c r="B336" s="27"/>
      <c r="C336" s="28"/>
      <c r="D336" s="28"/>
      <c r="E336" s="28"/>
      <c r="F336" s="28"/>
      <c r="G336" s="29"/>
      <c r="H336" s="39"/>
      <c r="I336" s="150" t="str">
        <f t="shared" si="6"/>
        <v/>
      </c>
      <c r="J336" s="113"/>
      <c r="K336" s="18"/>
      <c r="L336" s="18"/>
      <c r="Z336" s="152"/>
    </row>
    <row r="337" spans="1:26" x14ac:dyDescent="0.25">
      <c r="A337" s="26"/>
      <c r="B337" s="27"/>
      <c r="C337" s="28"/>
      <c r="D337" s="28"/>
      <c r="E337" s="28"/>
      <c r="F337" s="28"/>
      <c r="G337" s="29"/>
      <c r="H337" s="39"/>
      <c r="I337" s="150" t="str">
        <f t="shared" si="6"/>
        <v/>
      </c>
      <c r="J337" s="113"/>
      <c r="K337" s="18"/>
      <c r="L337" s="18"/>
      <c r="Z337" s="152"/>
    </row>
    <row r="338" spans="1:26" x14ac:dyDescent="0.25">
      <c r="A338" s="26"/>
      <c r="B338" s="27"/>
      <c r="C338" s="28"/>
      <c r="D338" s="28"/>
      <c r="E338" s="28"/>
      <c r="F338" s="28"/>
      <c r="G338" s="29"/>
      <c r="H338" s="39"/>
      <c r="I338" s="150" t="str">
        <f t="shared" si="6"/>
        <v/>
      </c>
      <c r="J338" s="113"/>
      <c r="K338" s="18"/>
      <c r="L338" s="18"/>
      <c r="Z338" s="152"/>
    </row>
    <row r="339" spans="1:26" x14ac:dyDescent="0.25">
      <c r="A339" s="26"/>
      <c r="B339" s="27"/>
      <c r="C339" s="28"/>
      <c r="D339" s="28"/>
      <c r="E339" s="28"/>
      <c r="F339" s="28"/>
      <c r="G339" s="29"/>
      <c r="H339" s="39"/>
      <c r="I339" s="150" t="str">
        <f t="shared" si="6"/>
        <v/>
      </c>
      <c r="J339" s="113"/>
      <c r="K339" s="18"/>
      <c r="L339" s="18"/>
      <c r="Z339" s="152"/>
    </row>
    <row r="340" spans="1:26" x14ac:dyDescent="0.25">
      <c r="A340" s="26"/>
      <c r="B340" s="27"/>
      <c r="C340" s="28"/>
      <c r="D340" s="28"/>
      <c r="E340" s="28"/>
      <c r="F340" s="28"/>
      <c r="G340" s="29"/>
      <c r="H340" s="39"/>
      <c r="I340" s="150" t="str">
        <f t="shared" si="6"/>
        <v/>
      </c>
      <c r="J340" s="113"/>
      <c r="K340" s="18"/>
      <c r="L340" s="18"/>
      <c r="Z340" s="152"/>
    </row>
    <row r="341" spans="1:26" x14ac:dyDescent="0.25">
      <c r="A341" s="26"/>
      <c r="B341" s="27"/>
      <c r="C341" s="28"/>
      <c r="D341" s="28"/>
      <c r="E341" s="28"/>
      <c r="F341" s="28"/>
      <c r="G341" s="29"/>
      <c r="H341" s="39"/>
      <c r="I341" s="150" t="str">
        <f t="shared" si="6"/>
        <v/>
      </c>
      <c r="J341" s="113"/>
      <c r="K341" s="18"/>
      <c r="L341" s="18"/>
      <c r="Z341" s="152"/>
    </row>
    <row r="342" spans="1:26" x14ac:dyDescent="0.25">
      <c r="A342" s="26"/>
      <c r="B342" s="27"/>
      <c r="C342" s="28"/>
      <c r="D342" s="28"/>
      <c r="E342" s="28"/>
      <c r="F342" s="28"/>
      <c r="G342" s="29"/>
      <c r="H342" s="39"/>
      <c r="I342" s="150" t="str">
        <f t="shared" si="6"/>
        <v/>
      </c>
      <c r="J342" s="113"/>
      <c r="K342" s="18"/>
      <c r="L342" s="18"/>
      <c r="Z342" s="152"/>
    </row>
    <row r="343" spans="1:26" x14ac:dyDescent="0.25">
      <c r="A343" s="26"/>
      <c r="B343" s="27"/>
      <c r="C343" s="28"/>
      <c r="D343" s="28"/>
      <c r="E343" s="28"/>
      <c r="F343" s="28"/>
      <c r="G343" s="29"/>
      <c r="H343" s="39"/>
      <c r="I343" s="150" t="str">
        <f t="shared" si="6"/>
        <v/>
      </c>
      <c r="J343" s="113"/>
      <c r="K343" s="18"/>
      <c r="L343" s="18"/>
      <c r="Z343" s="152"/>
    </row>
    <row r="344" spans="1:26" x14ac:dyDescent="0.25">
      <c r="A344" s="26"/>
      <c r="B344" s="27"/>
      <c r="C344" s="28"/>
      <c r="D344" s="28"/>
      <c r="E344" s="28"/>
      <c r="F344" s="28"/>
      <c r="G344" s="29"/>
      <c r="H344" s="39"/>
      <c r="I344" s="150" t="str">
        <f t="shared" si="6"/>
        <v/>
      </c>
      <c r="J344" s="113"/>
      <c r="K344" s="18"/>
      <c r="L344" s="18"/>
      <c r="Z344" s="152"/>
    </row>
    <row r="345" spans="1:26" x14ac:dyDescent="0.25">
      <c r="A345" s="26"/>
      <c r="B345" s="27"/>
      <c r="C345" s="28"/>
      <c r="D345" s="28"/>
      <c r="E345" s="28"/>
      <c r="F345" s="28"/>
      <c r="G345" s="29"/>
      <c r="H345" s="39"/>
      <c r="I345" s="150" t="str">
        <f t="shared" si="6"/>
        <v/>
      </c>
      <c r="J345" s="113"/>
      <c r="K345" s="18"/>
      <c r="L345" s="18"/>
      <c r="Z345" s="152"/>
    </row>
    <row r="346" spans="1:26" x14ac:dyDescent="0.25">
      <c r="A346" s="26"/>
      <c r="B346" s="27"/>
      <c r="C346" s="28"/>
      <c r="D346" s="28"/>
      <c r="E346" s="28"/>
      <c r="F346" s="28"/>
      <c r="G346" s="29"/>
      <c r="H346" s="39"/>
      <c r="I346" s="150" t="str">
        <f t="shared" si="6"/>
        <v/>
      </c>
      <c r="J346" s="113"/>
      <c r="K346" s="18"/>
      <c r="L346" s="18"/>
      <c r="Z346" s="152"/>
    </row>
    <row r="347" spans="1:26" x14ac:dyDescent="0.25">
      <c r="A347" s="26"/>
      <c r="B347" s="27"/>
      <c r="C347" s="28"/>
      <c r="D347" s="28"/>
      <c r="E347" s="28"/>
      <c r="F347" s="28"/>
      <c r="G347" s="29"/>
      <c r="H347" s="39"/>
      <c r="I347" s="150" t="str">
        <f t="shared" si="6"/>
        <v/>
      </c>
      <c r="J347" s="113"/>
      <c r="K347" s="18"/>
      <c r="L347" s="18"/>
      <c r="Z347" s="152"/>
    </row>
    <row r="348" spans="1:26" x14ac:dyDescent="0.25">
      <c r="A348" s="26"/>
      <c r="B348" s="27"/>
      <c r="C348" s="28"/>
      <c r="D348" s="28"/>
      <c r="E348" s="28"/>
      <c r="F348" s="28"/>
      <c r="G348" s="29"/>
      <c r="H348" s="39"/>
      <c r="I348" s="150" t="str">
        <f t="shared" si="6"/>
        <v/>
      </c>
      <c r="J348" s="113"/>
      <c r="K348" s="18"/>
      <c r="L348" s="18"/>
      <c r="Z348" s="152"/>
    </row>
    <row r="349" spans="1:26" x14ac:dyDescent="0.25">
      <c r="A349" s="26"/>
      <c r="B349" s="27"/>
      <c r="C349" s="28"/>
      <c r="D349" s="28"/>
      <c r="E349" s="28"/>
      <c r="F349" s="28"/>
      <c r="G349" s="29"/>
      <c r="H349" s="39"/>
      <c r="I349" s="150" t="str">
        <f t="shared" si="6"/>
        <v/>
      </c>
      <c r="J349" s="113"/>
      <c r="K349" s="18"/>
      <c r="L349" s="18"/>
      <c r="Z349" s="152"/>
    </row>
    <row r="350" spans="1:26" x14ac:dyDescent="0.25">
      <c r="A350" s="26"/>
      <c r="B350" s="27"/>
      <c r="C350" s="28"/>
      <c r="D350" s="28"/>
      <c r="E350" s="28"/>
      <c r="F350" s="28"/>
      <c r="G350" s="29"/>
      <c r="H350" s="39"/>
      <c r="I350" s="150" t="str">
        <f t="shared" si="6"/>
        <v/>
      </c>
      <c r="J350" s="113"/>
      <c r="K350" s="18"/>
      <c r="L350" s="18"/>
      <c r="Z350" s="152"/>
    </row>
    <row r="351" spans="1:26" x14ac:dyDescent="0.25">
      <c r="A351" s="26"/>
      <c r="B351" s="27"/>
      <c r="C351" s="28"/>
      <c r="D351" s="28"/>
      <c r="E351" s="28"/>
      <c r="F351" s="28"/>
      <c r="G351" s="29"/>
      <c r="H351" s="39"/>
      <c r="I351" s="150" t="str">
        <f t="shared" si="6"/>
        <v/>
      </c>
      <c r="J351" s="113"/>
      <c r="K351" s="18"/>
      <c r="L351" s="18"/>
      <c r="Z351" s="152"/>
    </row>
    <row r="352" spans="1:26" x14ac:dyDescent="0.25">
      <c r="A352" s="26"/>
      <c r="B352" s="27"/>
      <c r="C352" s="28"/>
      <c r="D352" s="28"/>
      <c r="E352" s="28"/>
      <c r="F352" s="28"/>
      <c r="G352" s="29"/>
      <c r="H352" s="39"/>
      <c r="I352" s="150" t="str">
        <f t="shared" si="6"/>
        <v/>
      </c>
      <c r="J352" s="113"/>
      <c r="K352" s="18"/>
      <c r="L352" s="18"/>
      <c r="Z352" s="152"/>
    </row>
    <row r="353" spans="1:26" x14ac:dyDescent="0.25">
      <c r="A353" s="26"/>
      <c r="B353" s="27"/>
      <c r="C353" s="28"/>
      <c r="D353" s="28"/>
      <c r="E353" s="28"/>
      <c r="F353" s="28"/>
      <c r="G353" s="29"/>
      <c r="H353" s="39"/>
      <c r="I353" s="150" t="str">
        <f t="shared" si="6"/>
        <v/>
      </c>
      <c r="J353" s="113"/>
      <c r="K353" s="18"/>
      <c r="L353" s="18"/>
      <c r="Z353" s="152"/>
    </row>
    <row r="354" spans="1:26" x14ac:dyDescent="0.25">
      <c r="A354" s="26"/>
      <c r="B354" s="27"/>
      <c r="C354" s="28"/>
      <c r="D354" s="28"/>
      <c r="E354" s="28"/>
      <c r="F354" s="28"/>
      <c r="G354" s="29"/>
      <c r="H354" s="39"/>
      <c r="I354" s="150" t="str">
        <f t="shared" si="6"/>
        <v/>
      </c>
      <c r="J354" s="113"/>
      <c r="K354" s="18"/>
      <c r="L354" s="18"/>
      <c r="Z354" s="152"/>
    </row>
    <row r="355" spans="1:26" x14ac:dyDescent="0.25">
      <c r="A355" s="26"/>
      <c r="B355" s="27"/>
      <c r="C355" s="28"/>
      <c r="D355" s="28"/>
      <c r="E355" s="28"/>
      <c r="F355" s="28"/>
      <c r="G355" s="29"/>
      <c r="H355" s="39"/>
      <c r="I355" s="150" t="str">
        <f t="shared" si="6"/>
        <v/>
      </c>
      <c r="J355" s="113"/>
      <c r="K355" s="18"/>
      <c r="L355" s="18"/>
      <c r="Z355" s="152"/>
    </row>
    <row r="356" spans="1:26" x14ac:dyDescent="0.25">
      <c r="A356" s="26"/>
      <c r="B356" s="27"/>
      <c r="C356" s="28"/>
      <c r="D356" s="28"/>
      <c r="E356" s="28"/>
      <c r="F356" s="28"/>
      <c r="G356" s="29"/>
      <c r="H356" s="39"/>
      <c r="I356" s="150" t="str">
        <f t="shared" si="6"/>
        <v/>
      </c>
      <c r="J356" s="113"/>
      <c r="K356" s="18"/>
      <c r="L356" s="18"/>
      <c r="Z356" s="152"/>
    </row>
    <row r="357" spans="1:26" x14ac:dyDescent="0.25">
      <c r="A357" s="26"/>
      <c r="B357" s="27"/>
      <c r="C357" s="28"/>
      <c r="D357" s="28"/>
      <c r="E357" s="28"/>
      <c r="F357" s="28"/>
      <c r="G357" s="29"/>
      <c r="H357" s="39"/>
      <c r="I357" s="150" t="str">
        <f t="shared" si="6"/>
        <v/>
      </c>
      <c r="J357" s="113"/>
      <c r="K357" s="18"/>
      <c r="L357" s="18"/>
      <c r="Z357" s="152"/>
    </row>
    <row r="358" spans="1:26" x14ac:dyDescent="0.25">
      <c r="A358" s="26"/>
      <c r="B358" s="27"/>
      <c r="C358" s="28"/>
      <c r="D358" s="28"/>
      <c r="E358" s="28"/>
      <c r="F358" s="28"/>
      <c r="G358" s="29"/>
      <c r="H358" s="39"/>
      <c r="I358" s="150" t="str">
        <f t="shared" si="6"/>
        <v/>
      </c>
      <c r="J358" s="113"/>
      <c r="K358" s="18"/>
      <c r="L358" s="18"/>
      <c r="Z358" s="152"/>
    </row>
    <row r="359" spans="1:26" x14ac:dyDescent="0.25">
      <c r="A359" s="26"/>
      <c r="B359" s="27"/>
      <c r="C359" s="28"/>
      <c r="D359" s="28"/>
      <c r="E359" s="28"/>
      <c r="F359" s="28"/>
      <c r="G359" s="29"/>
      <c r="H359" s="39"/>
      <c r="I359" s="150" t="str">
        <f t="shared" si="6"/>
        <v/>
      </c>
      <c r="J359" s="113"/>
      <c r="K359" s="18"/>
      <c r="L359" s="18"/>
      <c r="Z359" s="152"/>
    </row>
    <row r="360" spans="1:26" x14ac:dyDescent="0.25">
      <c r="A360" s="26"/>
      <c r="B360" s="27"/>
      <c r="C360" s="28"/>
      <c r="D360" s="28"/>
      <c r="E360" s="28"/>
      <c r="F360" s="28"/>
      <c r="G360" s="29"/>
      <c r="H360" s="39"/>
      <c r="I360" s="150" t="str">
        <f t="shared" si="6"/>
        <v/>
      </c>
      <c r="J360" s="113"/>
      <c r="K360" s="18"/>
      <c r="L360" s="18"/>
      <c r="Z360" s="152"/>
    </row>
    <row r="361" spans="1:26" x14ac:dyDescent="0.25">
      <c r="A361" s="26"/>
      <c r="B361" s="27"/>
      <c r="C361" s="28"/>
      <c r="D361" s="28"/>
      <c r="E361" s="28"/>
      <c r="F361" s="28"/>
      <c r="G361" s="29"/>
      <c r="H361" s="39"/>
      <c r="I361" s="150" t="str">
        <f t="shared" si="6"/>
        <v/>
      </c>
      <c r="J361" s="113"/>
      <c r="K361" s="18"/>
      <c r="L361" s="18"/>
      <c r="Z361" s="152"/>
    </row>
    <row r="362" spans="1:26" x14ac:dyDescent="0.25">
      <c r="A362" s="26"/>
      <c r="B362" s="27"/>
      <c r="C362" s="28"/>
      <c r="D362" s="28"/>
      <c r="E362" s="28"/>
      <c r="F362" s="28"/>
      <c r="G362" s="29"/>
      <c r="H362" s="39"/>
      <c r="I362" s="150" t="str">
        <f t="shared" si="6"/>
        <v/>
      </c>
      <c r="J362" s="113"/>
      <c r="K362" s="18"/>
      <c r="L362" s="18"/>
      <c r="Z362" s="152"/>
    </row>
    <row r="363" spans="1:26" x14ac:dyDescent="0.25">
      <c r="A363" s="26"/>
      <c r="B363" s="27"/>
      <c r="C363" s="28"/>
      <c r="D363" s="28"/>
      <c r="E363" s="28"/>
      <c r="F363" s="28"/>
      <c r="G363" s="29"/>
      <c r="H363" s="39"/>
      <c r="I363" s="150" t="str">
        <f t="shared" si="6"/>
        <v/>
      </c>
      <c r="J363" s="113"/>
      <c r="K363" s="18"/>
      <c r="L363" s="18"/>
      <c r="Z363" s="152"/>
    </row>
    <row r="364" spans="1:26" x14ac:dyDescent="0.25">
      <c r="A364" s="26"/>
      <c r="B364" s="27"/>
      <c r="C364" s="28"/>
      <c r="D364" s="28"/>
      <c r="E364" s="28"/>
      <c r="F364" s="28"/>
      <c r="G364" s="29"/>
      <c r="H364" s="39"/>
      <c r="I364" s="150" t="str">
        <f t="shared" si="6"/>
        <v/>
      </c>
      <c r="J364" s="113"/>
      <c r="K364" s="18"/>
      <c r="L364" s="18"/>
      <c r="Z364" s="152"/>
    </row>
    <row r="365" spans="1:26" x14ac:dyDescent="0.25">
      <c r="A365" s="26"/>
      <c r="B365" s="27"/>
      <c r="C365" s="28"/>
      <c r="D365" s="28"/>
      <c r="E365" s="28"/>
      <c r="F365" s="28"/>
      <c r="G365" s="29"/>
      <c r="H365" s="39"/>
      <c r="I365" s="150" t="str">
        <f t="shared" si="6"/>
        <v/>
      </c>
      <c r="J365" s="113"/>
      <c r="K365" s="18"/>
      <c r="L365" s="18"/>
      <c r="Z365" s="152"/>
    </row>
    <row r="366" spans="1:26" x14ac:dyDescent="0.25">
      <c r="A366" s="26"/>
      <c r="B366" s="27"/>
      <c r="C366" s="28"/>
      <c r="D366" s="28"/>
      <c r="E366" s="28"/>
      <c r="F366" s="28"/>
      <c r="G366" s="29"/>
      <c r="H366" s="39"/>
      <c r="I366" s="150" t="str">
        <f t="shared" si="6"/>
        <v/>
      </c>
      <c r="J366" s="113"/>
      <c r="K366" s="18"/>
      <c r="L366" s="18"/>
      <c r="Z366" s="152"/>
    </row>
    <row r="367" spans="1:26" x14ac:dyDescent="0.25">
      <c r="A367" s="26"/>
      <c r="B367" s="27"/>
      <c r="C367" s="28"/>
      <c r="D367" s="28"/>
      <c r="E367" s="28"/>
      <c r="F367" s="28"/>
      <c r="G367" s="29"/>
      <c r="H367" s="39"/>
      <c r="I367" s="150" t="str">
        <f t="shared" si="6"/>
        <v/>
      </c>
      <c r="J367" s="113"/>
      <c r="K367" s="18"/>
      <c r="L367" s="18"/>
      <c r="Z367" s="152"/>
    </row>
    <row r="368" spans="1:26" x14ac:dyDescent="0.25">
      <c r="A368" s="26"/>
      <c r="B368" s="27"/>
      <c r="C368" s="28"/>
      <c r="D368" s="28"/>
      <c r="E368" s="28"/>
      <c r="F368" s="28"/>
      <c r="G368" s="29"/>
      <c r="H368" s="39"/>
      <c r="I368" s="150" t="str">
        <f t="shared" si="6"/>
        <v/>
      </c>
      <c r="J368" s="113"/>
      <c r="K368" s="18"/>
      <c r="L368" s="18"/>
      <c r="Z368" s="152"/>
    </row>
    <row r="369" spans="1:26" x14ac:dyDescent="0.25">
      <c r="A369" s="26"/>
      <c r="B369" s="27"/>
      <c r="C369" s="28"/>
      <c r="D369" s="28"/>
      <c r="E369" s="28"/>
      <c r="F369" s="28"/>
      <c r="G369" s="29"/>
      <c r="H369" s="39"/>
      <c r="I369" s="150" t="str">
        <f t="shared" si="6"/>
        <v/>
      </c>
      <c r="J369" s="113"/>
      <c r="K369" s="18"/>
      <c r="L369" s="18"/>
      <c r="Z369" s="152"/>
    </row>
    <row r="370" spans="1:26" x14ac:dyDescent="0.25">
      <c r="A370" s="26"/>
      <c r="B370" s="27"/>
      <c r="C370" s="28"/>
      <c r="D370" s="28"/>
      <c r="E370" s="28"/>
      <c r="F370" s="28"/>
      <c r="G370" s="29"/>
      <c r="H370" s="39"/>
      <c r="I370" s="150" t="str">
        <f t="shared" si="6"/>
        <v/>
      </c>
      <c r="J370" s="113"/>
      <c r="K370" s="18"/>
      <c r="L370" s="18"/>
      <c r="Z370" s="152"/>
    </row>
    <row r="371" spans="1:26" x14ac:dyDescent="0.25">
      <c r="A371" s="26"/>
      <c r="B371" s="27"/>
      <c r="C371" s="28"/>
      <c r="D371" s="28"/>
      <c r="E371" s="28"/>
      <c r="F371" s="28"/>
      <c r="G371" s="29"/>
      <c r="H371" s="39"/>
      <c r="I371" s="150" t="str">
        <f t="shared" si="6"/>
        <v/>
      </c>
      <c r="J371" s="113"/>
      <c r="K371" s="18"/>
      <c r="L371" s="18"/>
      <c r="Z371" s="152"/>
    </row>
    <row r="372" spans="1:26" x14ac:dyDescent="0.25">
      <c r="A372" s="26"/>
      <c r="B372" s="27"/>
      <c r="C372" s="28"/>
      <c r="D372" s="28"/>
      <c r="E372" s="28"/>
      <c r="F372" s="28"/>
      <c r="G372" s="29"/>
      <c r="H372" s="39"/>
      <c r="I372" s="150" t="str">
        <f t="shared" si="6"/>
        <v/>
      </c>
      <c r="J372" s="113"/>
      <c r="K372" s="18"/>
      <c r="L372" s="18"/>
      <c r="Z372" s="152"/>
    </row>
    <row r="373" spans="1:26" x14ac:dyDescent="0.25">
      <c r="A373" s="26"/>
      <c r="B373" s="27"/>
      <c r="C373" s="28"/>
      <c r="D373" s="28"/>
      <c r="E373" s="28"/>
      <c r="F373" s="28"/>
      <c r="G373" s="29"/>
      <c r="H373" s="39"/>
      <c r="I373" s="150" t="str">
        <f t="shared" si="6"/>
        <v/>
      </c>
      <c r="J373" s="113"/>
      <c r="K373" s="18"/>
      <c r="L373" s="18"/>
      <c r="Z373" s="152"/>
    </row>
    <row r="374" spans="1:26" x14ac:dyDescent="0.25">
      <c r="A374" s="26"/>
      <c r="B374" s="27"/>
      <c r="C374" s="28"/>
      <c r="D374" s="28"/>
      <c r="E374" s="28"/>
      <c r="F374" s="28"/>
      <c r="G374" s="29"/>
      <c r="H374" s="39"/>
      <c r="I374" s="150" t="str">
        <f t="shared" si="6"/>
        <v/>
      </c>
      <c r="J374" s="113"/>
      <c r="K374" s="18"/>
      <c r="L374" s="18"/>
      <c r="Z374" s="152"/>
    </row>
    <row r="375" spans="1:26" x14ac:dyDescent="0.25">
      <c r="A375" s="26"/>
      <c r="B375" s="27"/>
      <c r="C375" s="28"/>
      <c r="D375" s="28"/>
      <c r="E375" s="28"/>
      <c r="F375" s="28"/>
      <c r="G375" s="29"/>
      <c r="H375" s="39"/>
      <c r="I375" s="150" t="str">
        <f t="shared" si="6"/>
        <v/>
      </c>
      <c r="J375" s="113"/>
      <c r="K375" s="18"/>
      <c r="L375" s="18"/>
      <c r="Z375" s="152"/>
    </row>
    <row r="376" spans="1:26" x14ac:dyDescent="0.25">
      <c r="A376" s="26"/>
      <c r="B376" s="27"/>
      <c r="C376" s="28"/>
      <c r="D376" s="28"/>
      <c r="E376" s="28"/>
      <c r="F376" s="28"/>
      <c r="G376" s="29"/>
      <c r="H376" s="39"/>
      <c r="I376" s="150" t="str">
        <f t="shared" si="6"/>
        <v/>
      </c>
      <c r="J376" s="113"/>
      <c r="K376" s="18"/>
      <c r="L376" s="18"/>
      <c r="Z376" s="152"/>
    </row>
    <row r="377" spans="1:26" x14ac:dyDescent="0.25">
      <c r="A377" s="26"/>
      <c r="B377" s="27"/>
      <c r="C377" s="28"/>
      <c r="D377" s="28"/>
      <c r="E377" s="28"/>
      <c r="F377" s="28"/>
      <c r="G377" s="29"/>
      <c r="H377" s="39"/>
      <c r="I377" s="150" t="str">
        <f t="shared" si="6"/>
        <v/>
      </c>
      <c r="J377" s="113"/>
      <c r="K377" s="18"/>
      <c r="L377" s="18"/>
      <c r="Z377" s="152"/>
    </row>
    <row r="378" spans="1:26" x14ac:dyDescent="0.25">
      <c r="A378" s="26"/>
      <c r="B378" s="27"/>
      <c r="C378" s="28"/>
      <c r="D378" s="28"/>
      <c r="E378" s="28"/>
      <c r="F378" s="28"/>
      <c r="G378" s="29"/>
      <c r="H378" s="39"/>
      <c r="I378" s="150" t="str">
        <f t="shared" si="6"/>
        <v/>
      </c>
      <c r="J378" s="113"/>
      <c r="K378" s="18"/>
      <c r="L378" s="18"/>
      <c r="Z378" s="152"/>
    </row>
    <row r="379" spans="1:26" x14ac:dyDescent="0.25">
      <c r="A379" s="26"/>
      <c r="B379" s="27"/>
      <c r="C379" s="28"/>
      <c r="D379" s="28"/>
      <c r="E379" s="28"/>
      <c r="F379" s="28"/>
      <c r="G379" s="29"/>
      <c r="H379" s="39"/>
      <c r="I379" s="150" t="str">
        <f t="shared" si="6"/>
        <v/>
      </c>
      <c r="J379" s="113"/>
      <c r="K379" s="18"/>
      <c r="L379" s="18"/>
      <c r="Z379" s="152"/>
    </row>
    <row r="380" spans="1:26" x14ac:dyDescent="0.25">
      <c r="A380" s="26"/>
      <c r="B380" s="27"/>
      <c r="C380" s="28"/>
      <c r="D380" s="28"/>
      <c r="E380" s="28"/>
      <c r="F380" s="28"/>
      <c r="G380" s="29"/>
      <c r="H380" s="39"/>
      <c r="I380" s="150" t="str">
        <f t="shared" si="6"/>
        <v/>
      </c>
      <c r="J380" s="113"/>
      <c r="K380" s="18"/>
      <c r="L380" s="18"/>
      <c r="Z380" s="152"/>
    </row>
    <row r="381" spans="1:26" x14ac:dyDescent="0.25">
      <c r="A381" s="26"/>
      <c r="B381" s="27"/>
      <c r="C381" s="28"/>
      <c r="D381" s="28"/>
      <c r="E381" s="28"/>
      <c r="F381" s="28"/>
      <c r="G381" s="29"/>
      <c r="H381" s="39"/>
      <c r="I381" s="150" t="str">
        <f t="shared" si="6"/>
        <v/>
      </c>
      <c r="J381" s="113"/>
      <c r="K381" s="18"/>
      <c r="L381" s="18"/>
      <c r="Z381" s="152"/>
    </row>
    <row r="382" spans="1:26" x14ac:dyDescent="0.25">
      <c r="A382" s="26"/>
      <c r="B382" s="27"/>
      <c r="C382" s="28"/>
      <c r="D382" s="28"/>
      <c r="E382" s="28"/>
      <c r="F382" s="28"/>
      <c r="G382" s="29"/>
      <c r="H382" s="39"/>
      <c r="I382" s="150" t="str">
        <f t="shared" si="6"/>
        <v/>
      </c>
      <c r="J382" s="113"/>
      <c r="K382" s="18"/>
      <c r="L382" s="18"/>
      <c r="Z382" s="152"/>
    </row>
    <row r="383" spans="1:26" x14ac:dyDescent="0.25">
      <c r="A383" s="26"/>
      <c r="B383" s="27"/>
      <c r="C383" s="28"/>
      <c r="D383" s="28"/>
      <c r="E383" s="28"/>
      <c r="F383" s="28"/>
      <c r="G383" s="29"/>
      <c r="H383" s="39"/>
      <c r="I383" s="150" t="str">
        <f t="shared" si="6"/>
        <v/>
      </c>
      <c r="J383" s="113"/>
      <c r="K383" s="18"/>
      <c r="L383" s="18"/>
      <c r="Z383" s="152"/>
    </row>
    <row r="384" spans="1:26" x14ac:dyDescent="0.25">
      <c r="A384" s="26"/>
      <c r="B384" s="27"/>
      <c r="C384" s="28"/>
      <c r="D384" s="28"/>
      <c r="E384" s="28"/>
      <c r="F384" s="28"/>
      <c r="G384" s="29"/>
      <c r="H384" s="39"/>
      <c r="I384" s="150" t="str">
        <f t="shared" si="6"/>
        <v/>
      </c>
      <c r="J384" s="113"/>
      <c r="K384" s="18"/>
      <c r="L384" s="18"/>
      <c r="Z384" s="152"/>
    </row>
    <row r="385" spans="1:26" x14ac:dyDescent="0.25">
      <c r="A385" s="26"/>
      <c r="B385" s="27"/>
      <c r="C385" s="28"/>
      <c r="D385" s="28"/>
      <c r="E385" s="28"/>
      <c r="F385" s="28"/>
      <c r="G385" s="29"/>
      <c r="H385" s="39"/>
      <c r="I385" s="150" t="str">
        <f t="shared" si="6"/>
        <v/>
      </c>
      <c r="J385" s="113"/>
      <c r="K385" s="18"/>
      <c r="L385" s="18"/>
      <c r="Z385" s="152"/>
    </row>
    <row r="386" spans="1:26" x14ac:dyDescent="0.25">
      <c r="A386" s="26"/>
      <c r="B386" s="27"/>
      <c r="C386" s="28"/>
      <c r="D386" s="28"/>
      <c r="E386" s="28"/>
      <c r="F386" s="28"/>
      <c r="G386" s="29"/>
      <c r="H386" s="39"/>
      <c r="I386" s="150" t="str">
        <f t="shared" si="6"/>
        <v/>
      </c>
      <c r="J386" s="113"/>
      <c r="K386" s="18"/>
      <c r="L386" s="18"/>
      <c r="Z386" s="152"/>
    </row>
    <row r="387" spans="1:26" x14ac:dyDescent="0.25">
      <c r="A387" s="26"/>
      <c r="B387" s="27"/>
      <c r="C387" s="28"/>
      <c r="D387" s="28"/>
      <c r="E387" s="28"/>
      <c r="F387" s="28"/>
      <c r="G387" s="29"/>
      <c r="H387" s="39"/>
      <c r="I387" s="150" t="str">
        <f t="shared" si="6"/>
        <v/>
      </c>
      <c r="J387" s="113"/>
      <c r="K387" s="18"/>
      <c r="L387" s="18"/>
      <c r="Z387" s="152"/>
    </row>
    <row r="388" spans="1:26" x14ac:dyDescent="0.25">
      <c r="A388" s="26"/>
      <c r="B388" s="27"/>
      <c r="C388" s="28"/>
      <c r="D388" s="28"/>
      <c r="E388" s="28"/>
      <c r="F388" s="28"/>
      <c r="G388" s="29"/>
      <c r="H388" s="39"/>
      <c r="I388" s="150" t="str">
        <f t="shared" si="6"/>
        <v/>
      </c>
      <c r="J388" s="113"/>
      <c r="K388" s="18"/>
      <c r="L388" s="18"/>
      <c r="Z388" s="152"/>
    </row>
    <row r="389" spans="1:26" x14ac:dyDescent="0.25">
      <c r="A389" s="26"/>
      <c r="B389" s="27"/>
      <c r="C389" s="28"/>
      <c r="D389" s="28"/>
      <c r="E389" s="28"/>
      <c r="F389" s="28"/>
      <c r="G389" s="29"/>
      <c r="H389" s="39"/>
      <c r="I389" s="150" t="str">
        <f t="shared" ref="I389:I452" si="7">IF(G389="","",I388+G389)</f>
        <v/>
      </c>
      <c r="J389" s="113"/>
      <c r="K389" s="18"/>
      <c r="L389" s="18"/>
      <c r="Z389" s="152"/>
    </row>
    <row r="390" spans="1:26" x14ac:dyDescent="0.25">
      <c r="A390" s="26"/>
      <c r="B390" s="27"/>
      <c r="C390" s="28"/>
      <c r="D390" s="28"/>
      <c r="E390" s="28"/>
      <c r="F390" s="28"/>
      <c r="G390" s="29"/>
      <c r="H390" s="39"/>
      <c r="I390" s="150" t="str">
        <f t="shared" si="7"/>
        <v/>
      </c>
      <c r="J390" s="113"/>
      <c r="K390" s="18"/>
      <c r="L390" s="18"/>
      <c r="Z390" s="152"/>
    </row>
    <row r="391" spans="1:26" x14ac:dyDescent="0.25">
      <c r="A391" s="26"/>
      <c r="B391" s="27"/>
      <c r="C391" s="28"/>
      <c r="D391" s="28"/>
      <c r="E391" s="28"/>
      <c r="F391" s="28"/>
      <c r="G391" s="29"/>
      <c r="H391" s="39"/>
      <c r="I391" s="150" t="str">
        <f t="shared" si="7"/>
        <v/>
      </c>
      <c r="J391" s="113"/>
      <c r="K391" s="18"/>
      <c r="L391" s="18"/>
      <c r="Z391" s="152"/>
    </row>
    <row r="392" spans="1:26" x14ac:dyDescent="0.25">
      <c r="A392" s="26"/>
      <c r="B392" s="27"/>
      <c r="C392" s="28"/>
      <c r="D392" s="28"/>
      <c r="E392" s="28"/>
      <c r="F392" s="28"/>
      <c r="G392" s="29"/>
      <c r="H392" s="39"/>
      <c r="I392" s="150" t="str">
        <f t="shared" si="7"/>
        <v/>
      </c>
      <c r="J392" s="113"/>
      <c r="K392" s="18"/>
      <c r="L392" s="18"/>
      <c r="Z392" s="152"/>
    </row>
    <row r="393" spans="1:26" x14ac:dyDescent="0.25">
      <c r="A393" s="26"/>
      <c r="B393" s="27"/>
      <c r="C393" s="28"/>
      <c r="D393" s="28"/>
      <c r="E393" s="28"/>
      <c r="F393" s="28"/>
      <c r="G393" s="29"/>
      <c r="H393" s="39"/>
      <c r="I393" s="150" t="str">
        <f t="shared" si="7"/>
        <v/>
      </c>
      <c r="J393" s="113"/>
      <c r="K393" s="18"/>
      <c r="L393" s="18"/>
      <c r="Z393" s="152"/>
    </row>
    <row r="394" spans="1:26" x14ac:dyDescent="0.25">
      <c r="A394" s="26"/>
      <c r="B394" s="27"/>
      <c r="C394" s="28"/>
      <c r="D394" s="28"/>
      <c r="E394" s="28"/>
      <c r="F394" s="28"/>
      <c r="G394" s="29"/>
      <c r="H394" s="39"/>
      <c r="I394" s="150" t="str">
        <f t="shared" si="7"/>
        <v/>
      </c>
      <c r="J394" s="113"/>
      <c r="K394" s="18"/>
      <c r="L394" s="18"/>
      <c r="Z394" s="152"/>
    </row>
    <row r="395" spans="1:26" x14ac:dyDescent="0.25">
      <c r="A395" s="26"/>
      <c r="B395" s="27"/>
      <c r="C395" s="28"/>
      <c r="D395" s="28"/>
      <c r="E395" s="28"/>
      <c r="F395" s="28"/>
      <c r="G395" s="29"/>
      <c r="H395" s="39"/>
      <c r="I395" s="150" t="str">
        <f t="shared" si="7"/>
        <v/>
      </c>
      <c r="J395" s="113"/>
      <c r="K395" s="18"/>
      <c r="L395" s="18"/>
      <c r="Z395" s="152"/>
    </row>
    <row r="396" spans="1:26" x14ac:dyDescent="0.25">
      <c r="A396" s="26"/>
      <c r="B396" s="27"/>
      <c r="C396" s="28"/>
      <c r="D396" s="28"/>
      <c r="E396" s="28"/>
      <c r="F396" s="28"/>
      <c r="G396" s="29"/>
      <c r="H396" s="39"/>
      <c r="I396" s="150" t="str">
        <f t="shared" si="7"/>
        <v/>
      </c>
      <c r="J396" s="113"/>
      <c r="K396" s="18"/>
      <c r="L396" s="18"/>
      <c r="Z396" s="152"/>
    </row>
    <row r="397" spans="1:26" x14ac:dyDescent="0.25">
      <c r="A397" s="26"/>
      <c r="B397" s="27"/>
      <c r="C397" s="28"/>
      <c r="D397" s="28"/>
      <c r="E397" s="28"/>
      <c r="F397" s="28"/>
      <c r="G397" s="29"/>
      <c r="H397" s="39"/>
      <c r="I397" s="150" t="str">
        <f t="shared" si="7"/>
        <v/>
      </c>
      <c r="J397" s="113"/>
      <c r="K397" s="18"/>
      <c r="L397" s="18"/>
      <c r="Z397" s="152"/>
    </row>
    <row r="398" spans="1:26" x14ac:dyDescent="0.25">
      <c r="A398" s="26"/>
      <c r="B398" s="27"/>
      <c r="C398" s="28"/>
      <c r="D398" s="28"/>
      <c r="E398" s="28"/>
      <c r="F398" s="28"/>
      <c r="G398" s="29"/>
      <c r="H398" s="39"/>
      <c r="I398" s="150" t="str">
        <f t="shared" si="7"/>
        <v/>
      </c>
      <c r="J398" s="113"/>
      <c r="K398" s="18"/>
      <c r="L398" s="18"/>
      <c r="Z398" s="152"/>
    </row>
    <row r="399" spans="1:26" x14ac:dyDescent="0.25">
      <c r="A399" s="26"/>
      <c r="B399" s="27"/>
      <c r="C399" s="28"/>
      <c r="D399" s="28"/>
      <c r="E399" s="28"/>
      <c r="F399" s="28"/>
      <c r="G399" s="29"/>
      <c r="H399" s="39"/>
      <c r="I399" s="150" t="str">
        <f t="shared" si="7"/>
        <v/>
      </c>
      <c r="J399" s="113"/>
      <c r="K399" s="18"/>
      <c r="L399" s="18"/>
      <c r="Z399" s="152"/>
    </row>
    <row r="400" spans="1:26" x14ac:dyDescent="0.25">
      <c r="A400" s="26"/>
      <c r="B400" s="27"/>
      <c r="C400" s="28"/>
      <c r="D400" s="28"/>
      <c r="E400" s="28"/>
      <c r="F400" s="28"/>
      <c r="G400" s="29"/>
      <c r="H400" s="39"/>
      <c r="I400" s="150" t="str">
        <f t="shared" si="7"/>
        <v/>
      </c>
      <c r="J400" s="113"/>
      <c r="K400" s="18"/>
      <c r="L400" s="18"/>
      <c r="Z400" s="152"/>
    </row>
    <row r="401" spans="1:26" x14ac:dyDescent="0.25">
      <c r="A401" s="26"/>
      <c r="B401" s="27"/>
      <c r="C401" s="28"/>
      <c r="D401" s="28"/>
      <c r="E401" s="28"/>
      <c r="F401" s="28"/>
      <c r="G401" s="29"/>
      <c r="H401" s="39"/>
      <c r="I401" s="150" t="str">
        <f t="shared" si="7"/>
        <v/>
      </c>
      <c r="J401" s="113"/>
      <c r="K401" s="18"/>
      <c r="L401" s="18"/>
      <c r="Z401" s="152"/>
    </row>
    <row r="402" spans="1:26" x14ac:dyDescent="0.25">
      <c r="A402" s="26"/>
      <c r="B402" s="27"/>
      <c r="C402" s="28"/>
      <c r="D402" s="28"/>
      <c r="E402" s="28"/>
      <c r="F402" s="28"/>
      <c r="G402" s="29"/>
      <c r="H402" s="39"/>
      <c r="I402" s="150" t="str">
        <f t="shared" si="7"/>
        <v/>
      </c>
      <c r="J402" s="113"/>
      <c r="K402" s="18"/>
      <c r="L402" s="18"/>
      <c r="Z402" s="152"/>
    </row>
    <row r="403" spans="1:26" x14ac:dyDescent="0.25">
      <c r="A403" s="26"/>
      <c r="B403" s="27"/>
      <c r="C403" s="28"/>
      <c r="D403" s="28"/>
      <c r="E403" s="28"/>
      <c r="F403" s="28"/>
      <c r="G403" s="29"/>
      <c r="H403" s="39"/>
      <c r="I403" s="150" t="str">
        <f t="shared" si="7"/>
        <v/>
      </c>
      <c r="J403" s="113"/>
      <c r="K403" s="18"/>
      <c r="L403" s="18"/>
      <c r="Z403" s="152"/>
    </row>
    <row r="404" spans="1:26" x14ac:dyDescent="0.25">
      <c r="A404" s="26"/>
      <c r="B404" s="27"/>
      <c r="C404" s="28"/>
      <c r="D404" s="28"/>
      <c r="E404" s="28"/>
      <c r="F404" s="28"/>
      <c r="G404" s="29"/>
      <c r="H404" s="39"/>
      <c r="I404" s="150" t="str">
        <f t="shared" si="7"/>
        <v/>
      </c>
      <c r="J404" s="113"/>
      <c r="K404" s="18"/>
      <c r="L404" s="18"/>
      <c r="Z404" s="152"/>
    </row>
    <row r="405" spans="1:26" x14ac:dyDescent="0.25">
      <c r="A405" s="26"/>
      <c r="B405" s="27"/>
      <c r="C405" s="28"/>
      <c r="D405" s="28"/>
      <c r="E405" s="28"/>
      <c r="F405" s="28"/>
      <c r="G405" s="29"/>
      <c r="H405" s="39"/>
      <c r="I405" s="150" t="str">
        <f t="shared" si="7"/>
        <v/>
      </c>
      <c r="J405" s="113"/>
      <c r="K405" s="18"/>
      <c r="L405" s="18"/>
      <c r="Z405" s="152"/>
    </row>
    <row r="406" spans="1:26" x14ac:dyDescent="0.25">
      <c r="A406" s="26"/>
      <c r="B406" s="27"/>
      <c r="C406" s="28"/>
      <c r="D406" s="28"/>
      <c r="E406" s="28"/>
      <c r="F406" s="28"/>
      <c r="G406" s="29"/>
      <c r="H406" s="39"/>
      <c r="I406" s="150" t="str">
        <f t="shared" si="7"/>
        <v/>
      </c>
      <c r="J406" s="113"/>
      <c r="K406" s="18"/>
      <c r="L406" s="18"/>
      <c r="Z406" s="152"/>
    </row>
    <row r="407" spans="1:26" x14ac:dyDescent="0.25">
      <c r="A407" s="26"/>
      <c r="B407" s="27"/>
      <c r="C407" s="28"/>
      <c r="D407" s="28"/>
      <c r="E407" s="28"/>
      <c r="F407" s="28"/>
      <c r="G407" s="29"/>
      <c r="H407" s="39"/>
      <c r="I407" s="150" t="str">
        <f t="shared" si="7"/>
        <v/>
      </c>
      <c r="J407" s="113"/>
      <c r="K407" s="18"/>
      <c r="L407" s="18"/>
      <c r="Z407" s="152"/>
    </row>
    <row r="408" spans="1:26" x14ac:dyDescent="0.25">
      <c r="A408" s="26"/>
      <c r="B408" s="27"/>
      <c r="C408" s="28"/>
      <c r="D408" s="28"/>
      <c r="E408" s="28"/>
      <c r="F408" s="28"/>
      <c r="G408" s="29"/>
      <c r="H408" s="39"/>
      <c r="I408" s="150" t="str">
        <f t="shared" si="7"/>
        <v/>
      </c>
      <c r="J408" s="113"/>
      <c r="K408" s="18"/>
      <c r="L408" s="18"/>
      <c r="Z408" s="152"/>
    </row>
    <row r="409" spans="1:26" x14ac:dyDescent="0.25">
      <c r="A409" s="26"/>
      <c r="B409" s="27"/>
      <c r="C409" s="28"/>
      <c r="D409" s="28"/>
      <c r="E409" s="28"/>
      <c r="F409" s="28"/>
      <c r="G409" s="29"/>
      <c r="H409" s="39"/>
      <c r="I409" s="150" t="str">
        <f t="shared" si="7"/>
        <v/>
      </c>
      <c r="J409" s="113"/>
      <c r="K409" s="18"/>
      <c r="L409" s="18"/>
      <c r="Z409" s="152"/>
    </row>
    <row r="410" spans="1:26" x14ac:dyDescent="0.25">
      <c r="A410" s="26"/>
      <c r="B410" s="27"/>
      <c r="C410" s="28"/>
      <c r="D410" s="28"/>
      <c r="E410" s="28"/>
      <c r="F410" s="28"/>
      <c r="G410" s="29"/>
      <c r="H410" s="39"/>
      <c r="I410" s="150" t="str">
        <f t="shared" si="7"/>
        <v/>
      </c>
      <c r="J410" s="113"/>
      <c r="K410" s="18"/>
      <c r="L410" s="18"/>
      <c r="Z410" s="152"/>
    </row>
    <row r="411" spans="1:26" x14ac:dyDescent="0.25">
      <c r="A411" s="26"/>
      <c r="B411" s="27"/>
      <c r="C411" s="28"/>
      <c r="D411" s="28"/>
      <c r="E411" s="28"/>
      <c r="F411" s="28"/>
      <c r="G411" s="29"/>
      <c r="H411" s="39"/>
      <c r="I411" s="150" t="str">
        <f t="shared" si="7"/>
        <v/>
      </c>
      <c r="J411" s="113"/>
      <c r="K411" s="18"/>
      <c r="L411" s="18"/>
      <c r="Z411" s="152"/>
    </row>
    <row r="412" spans="1:26" x14ac:dyDescent="0.25">
      <c r="A412" s="26"/>
      <c r="B412" s="27"/>
      <c r="C412" s="28"/>
      <c r="D412" s="28"/>
      <c r="E412" s="28"/>
      <c r="F412" s="28"/>
      <c r="G412" s="29"/>
      <c r="H412" s="39"/>
      <c r="I412" s="150" t="str">
        <f t="shared" si="7"/>
        <v/>
      </c>
      <c r="J412" s="113"/>
      <c r="K412" s="18"/>
      <c r="L412" s="18"/>
      <c r="Z412" s="152"/>
    </row>
    <row r="413" spans="1:26" x14ac:dyDescent="0.25">
      <c r="A413" s="26"/>
      <c r="B413" s="27"/>
      <c r="C413" s="28"/>
      <c r="D413" s="28"/>
      <c r="E413" s="28"/>
      <c r="F413" s="28"/>
      <c r="G413" s="29"/>
      <c r="H413" s="39"/>
      <c r="I413" s="150" t="str">
        <f t="shared" si="7"/>
        <v/>
      </c>
      <c r="J413" s="113"/>
      <c r="K413" s="18"/>
      <c r="L413" s="18"/>
      <c r="Z413" s="152"/>
    </row>
    <row r="414" spans="1:26" x14ac:dyDescent="0.25">
      <c r="A414" s="26"/>
      <c r="B414" s="27"/>
      <c r="C414" s="28"/>
      <c r="D414" s="28"/>
      <c r="E414" s="28"/>
      <c r="F414" s="28"/>
      <c r="G414" s="29"/>
      <c r="H414" s="39"/>
      <c r="I414" s="150" t="str">
        <f t="shared" si="7"/>
        <v/>
      </c>
      <c r="J414" s="113"/>
      <c r="K414" s="18"/>
      <c r="L414" s="18"/>
      <c r="Z414" s="152"/>
    </row>
    <row r="415" spans="1:26" x14ac:dyDescent="0.25">
      <c r="A415" s="26"/>
      <c r="B415" s="27"/>
      <c r="C415" s="28"/>
      <c r="D415" s="28"/>
      <c r="E415" s="28"/>
      <c r="F415" s="28"/>
      <c r="G415" s="29"/>
      <c r="H415" s="39"/>
      <c r="I415" s="150" t="str">
        <f t="shared" si="7"/>
        <v/>
      </c>
      <c r="J415" s="113"/>
      <c r="K415" s="18"/>
      <c r="L415" s="18"/>
      <c r="Z415" s="152"/>
    </row>
    <row r="416" spans="1:26" x14ac:dyDescent="0.25">
      <c r="A416" s="26"/>
      <c r="B416" s="27"/>
      <c r="C416" s="28"/>
      <c r="D416" s="28"/>
      <c r="E416" s="28"/>
      <c r="F416" s="28"/>
      <c r="G416" s="29"/>
      <c r="H416" s="39"/>
      <c r="I416" s="150" t="str">
        <f t="shared" si="7"/>
        <v/>
      </c>
      <c r="J416" s="113"/>
      <c r="K416" s="18"/>
      <c r="L416" s="18"/>
      <c r="Z416" s="152"/>
    </row>
    <row r="417" spans="1:26" x14ac:dyDescent="0.25">
      <c r="A417" s="26"/>
      <c r="B417" s="27"/>
      <c r="C417" s="28"/>
      <c r="D417" s="28"/>
      <c r="E417" s="28"/>
      <c r="F417" s="28"/>
      <c r="G417" s="29"/>
      <c r="H417" s="39"/>
      <c r="I417" s="150" t="str">
        <f t="shared" si="7"/>
        <v/>
      </c>
      <c r="J417" s="113"/>
      <c r="K417" s="18"/>
      <c r="L417" s="18"/>
      <c r="Z417" s="152"/>
    </row>
    <row r="418" spans="1:26" x14ac:dyDescent="0.25">
      <c r="A418" s="26"/>
      <c r="B418" s="27"/>
      <c r="C418" s="28"/>
      <c r="D418" s="28"/>
      <c r="E418" s="28"/>
      <c r="F418" s="28"/>
      <c r="G418" s="29"/>
      <c r="H418" s="39"/>
      <c r="I418" s="150" t="str">
        <f t="shared" si="7"/>
        <v/>
      </c>
      <c r="J418" s="113"/>
      <c r="K418" s="18"/>
      <c r="L418" s="18"/>
      <c r="Z418" s="152"/>
    </row>
    <row r="419" spans="1:26" x14ac:dyDescent="0.25">
      <c r="A419" s="26"/>
      <c r="B419" s="27"/>
      <c r="C419" s="28"/>
      <c r="D419" s="28"/>
      <c r="E419" s="28"/>
      <c r="F419" s="28"/>
      <c r="G419" s="29"/>
      <c r="H419" s="39"/>
      <c r="I419" s="150" t="str">
        <f t="shared" si="7"/>
        <v/>
      </c>
      <c r="J419" s="113"/>
      <c r="K419" s="18"/>
      <c r="L419" s="18"/>
      <c r="Z419" s="152"/>
    </row>
    <row r="420" spans="1:26" x14ac:dyDescent="0.25">
      <c r="A420" s="26"/>
      <c r="B420" s="27"/>
      <c r="C420" s="28"/>
      <c r="D420" s="28"/>
      <c r="E420" s="28"/>
      <c r="F420" s="28"/>
      <c r="G420" s="29"/>
      <c r="H420" s="39"/>
      <c r="I420" s="150" t="str">
        <f t="shared" si="7"/>
        <v/>
      </c>
      <c r="J420" s="113"/>
      <c r="K420" s="18"/>
      <c r="L420" s="18"/>
      <c r="Z420" s="152"/>
    </row>
    <row r="421" spans="1:26" x14ac:dyDescent="0.25">
      <c r="A421" s="26"/>
      <c r="B421" s="27"/>
      <c r="C421" s="28"/>
      <c r="D421" s="28"/>
      <c r="E421" s="28"/>
      <c r="F421" s="28"/>
      <c r="G421" s="29"/>
      <c r="H421" s="39"/>
      <c r="I421" s="150" t="str">
        <f t="shared" si="7"/>
        <v/>
      </c>
      <c r="J421" s="113"/>
      <c r="K421" s="18"/>
      <c r="L421" s="18"/>
      <c r="Z421" s="152"/>
    </row>
    <row r="422" spans="1:26" x14ac:dyDescent="0.25">
      <c r="A422" s="26"/>
      <c r="B422" s="27"/>
      <c r="C422" s="28"/>
      <c r="D422" s="28"/>
      <c r="E422" s="28"/>
      <c r="F422" s="28"/>
      <c r="G422" s="29"/>
      <c r="H422" s="39"/>
      <c r="I422" s="150" t="str">
        <f t="shared" si="7"/>
        <v/>
      </c>
      <c r="J422" s="113"/>
      <c r="K422" s="18"/>
      <c r="L422" s="18"/>
      <c r="Z422" s="152"/>
    </row>
    <row r="423" spans="1:26" x14ac:dyDescent="0.25">
      <c r="A423" s="26"/>
      <c r="B423" s="27"/>
      <c r="C423" s="28"/>
      <c r="D423" s="28"/>
      <c r="E423" s="28"/>
      <c r="F423" s="28"/>
      <c r="G423" s="29"/>
      <c r="H423" s="39"/>
      <c r="I423" s="150" t="str">
        <f t="shared" si="7"/>
        <v/>
      </c>
      <c r="J423" s="113"/>
      <c r="K423" s="18"/>
      <c r="L423" s="18"/>
      <c r="Z423" s="152"/>
    </row>
    <row r="424" spans="1:26" x14ac:dyDescent="0.25">
      <c r="A424" s="26"/>
      <c r="B424" s="27"/>
      <c r="C424" s="28"/>
      <c r="D424" s="28"/>
      <c r="E424" s="28"/>
      <c r="F424" s="28"/>
      <c r="G424" s="29"/>
      <c r="H424" s="39"/>
      <c r="I424" s="150" t="str">
        <f t="shared" si="7"/>
        <v/>
      </c>
      <c r="J424" s="113"/>
      <c r="K424" s="18"/>
      <c r="L424" s="18"/>
      <c r="Z424" s="152"/>
    </row>
    <row r="425" spans="1:26" x14ac:dyDescent="0.25">
      <c r="A425" s="26"/>
      <c r="B425" s="27"/>
      <c r="C425" s="28"/>
      <c r="D425" s="28"/>
      <c r="E425" s="28"/>
      <c r="F425" s="28"/>
      <c r="G425" s="29"/>
      <c r="H425" s="39"/>
      <c r="I425" s="150" t="str">
        <f t="shared" si="7"/>
        <v/>
      </c>
      <c r="J425" s="113"/>
      <c r="K425" s="18"/>
      <c r="L425" s="18"/>
      <c r="Z425" s="152"/>
    </row>
    <row r="426" spans="1:26" x14ac:dyDescent="0.25">
      <c r="A426" s="26"/>
      <c r="B426" s="27"/>
      <c r="C426" s="28"/>
      <c r="D426" s="28"/>
      <c r="E426" s="28"/>
      <c r="F426" s="28"/>
      <c r="G426" s="29"/>
      <c r="H426" s="39"/>
      <c r="I426" s="150" t="str">
        <f t="shared" si="7"/>
        <v/>
      </c>
      <c r="J426" s="113"/>
      <c r="K426" s="18"/>
      <c r="L426" s="18"/>
      <c r="Z426" s="152"/>
    </row>
    <row r="427" spans="1:26" x14ac:dyDescent="0.25">
      <c r="A427" s="26"/>
      <c r="B427" s="27"/>
      <c r="C427" s="28"/>
      <c r="D427" s="28"/>
      <c r="E427" s="28"/>
      <c r="F427" s="28"/>
      <c r="G427" s="29"/>
      <c r="H427" s="39"/>
      <c r="I427" s="150" t="str">
        <f t="shared" si="7"/>
        <v/>
      </c>
      <c r="J427" s="113"/>
      <c r="K427" s="18"/>
      <c r="L427" s="18"/>
      <c r="Z427" s="152"/>
    </row>
    <row r="428" spans="1:26" x14ac:dyDescent="0.25">
      <c r="A428" s="26"/>
      <c r="B428" s="27"/>
      <c r="C428" s="28"/>
      <c r="D428" s="28"/>
      <c r="E428" s="28"/>
      <c r="F428" s="28"/>
      <c r="G428" s="29"/>
      <c r="H428" s="39"/>
      <c r="I428" s="150" t="str">
        <f t="shared" si="7"/>
        <v/>
      </c>
      <c r="J428" s="113"/>
      <c r="K428" s="18"/>
      <c r="L428" s="18"/>
      <c r="Z428" s="152"/>
    </row>
    <row r="429" spans="1:26" x14ac:dyDescent="0.25">
      <c r="A429" s="26"/>
      <c r="B429" s="27"/>
      <c r="C429" s="28"/>
      <c r="D429" s="28"/>
      <c r="E429" s="28"/>
      <c r="F429" s="28"/>
      <c r="G429" s="29"/>
      <c r="H429" s="39"/>
      <c r="I429" s="150" t="str">
        <f t="shared" si="7"/>
        <v/>
      </c>
      <c r="J429" s="113"/>
      <c r="K429" s="18"/>
      <c r="L429" s="18"/>
      <c r="Z429" s="152"/>
    </row>
    <row r="430" spans="1:26" x14ac:dyDescent="0.25">
      <c r="A430" s="26"/>
      <c r="B430" s="27"/>
      <c r="C430" s="28"/>
      <c r="D430" s="28"/>
      <c r="E430" s="28"/>
      <c r="F430" s="28"/>
      <c r="G430" s="29"/>
      <c r="H430" s="39"/>
      <c r="I430" s="150" t="str">
        <f t="shared" si="7"/>
        <v/>
      </c>
      <c r="J430" s="113"/>
      <c r="K430" s="18"/>
      <c r="L430" s="18"/>
      <c r="Z430" s="152"/>
    </row>
    <row r="431" spans="1:26" x14ac:dyDescent="0.25">
      <c r="A431" s="26"/>
      <c r="B431" s="27"/>
      <c r="C431" s="28"/>
      <c r="D431" s="28"/>
      <c r="E431" s="28"/>
      <c r="F431" s="28"/>
      <c r="G431" s="29"/>
      <c r="H431" s="39"/>
      <c r="I431" s="150" t="str">
        <f t="shared" si="7"/>
        <v/>
      </c>
      <c r="J431" s="113"/>
      <c r="K431" s="18"/>
      <c r="L431" s="18"/>
      <c r="Z431" s="152"/>
    </row>
    <row r="432" spans="1:26" x14ac:dyDescent="0.25">
      <c r="A432" s="26"/>
      <c r="B432" s="27"/>
      <c r="C432" s="28"/>
      <c r="D432" s="28"/>
      <c r="E432" s="28"/>
      <c r="F432" s="28"/>
      <c r="G432" s="29"/>
      <c r="H432" s="39"/>
      <c r="I432" s="150" t="str">
        <f t="shared" si="7"/>
        <v/>
      </c>
      <c r="J432" s="113"/>
      <c r="K432" s="18"/>
      <c r="L432" s="18"/>
      <c r="Z432" s="152"/>
    </row>
    <row r="433" spans="1:26" x14ac:dyDescent="0.25">
      <c r="A433" s="26"/>
      <c r="B433" s="27"/>
      <c r="C433" s="28"/>
      <c r="D433" s="28"/>
      <c r="E433" s="28"/>
      <c r="F433" s="28"/>
      <c r="G433" s="29"/>
      <c r="H433" s="39"/>
      <c r="I433" s="150" t="str">
        <f t="shared" si="7"/>
        <v/>
      </c>
      <c r="J433" s="113"/>
      <c r="K433" s="18"/>
      <c r="L433" s="18"/>
      <c r="Z433" s="152"/>
    </row>
    <row r="434" spans="1:26" x14ac:dyDescent="0.25">
      <c r="A434" s="26"/>
      <c r="B434" s="27"/>
      <c r="C434" s="28"/>
      <c r="D434" s="28"/>
      <c r="E434" s="28"/>
      <c r="F434" s="28"/>
      <c r="G434" s="29"/>
      <c r="H434" s="39"/>
      <c r="I434" s="150" t="str">
        <f t="shared" si="7"/>
        <v/>
      </c>
      <c r="J434" s="113"/>
      <c r="K434" s="18"/>
      <c r="L434" s="18"/>
      <c r="Z434" s="152"/>
    </row>
    <row r="435" spans="1:26" x14ac:dyDescent="0.25">
      <c r="A435" s="26"/>
      <c r="B435" s="27"/>
      <c r="C435" s="28"/>
      <c r="D435" s="28"/>
      <c r="E435" s="28"/>
      <c r="F435" s="28"/>
      <c r="G435" s="29"/>
      <c r="H435" s="39"/>
      <c r="I435" s="150" t="str">
        <f t="shared" si="7"/>
        <v/>
      </c>
      <c r="J435" s="113"/>
      <c r="K435" s="18"/>
      <c r="L435" s="18"/>
      <c r="Z435" s="152"/>
    </row>
    <row r="436" spans="1:26" x14ac:dyDescent="0.25">
      <c r="A436" s="26"/>
      <c r="B436" s="27"/>
      <c r="C436" s="28"/>
      <c r="D436" s="28"/>
      <c r="E436" s="28"/>
      <c r="F436" s="28"/>
      <c r="G436" s="29"/>
      <c r="H436" s="39"/>
      <c r="I436" s="150" t="str">
        <f t="shared" si="7"/>
        <v/>
      </c>
      <c r="J436" s="113"/>
      <c r="K436" s="18"/>
      <c r="L436" s="18"/>
      <c r="Z436" s="152"/>
    </row>
    <row r="437" spans="1:26" x14ac:dyDescent="0.25">
      <c r="A437" s="26"/>
      <c r="B437" s="27"/>
      <c r="C437" s="28"/>
      <c r="D437" s="28"/>
      <c r="E437" s="28"/>
      <c r="F437" s="28"/>
      <c r="G437" s="29"/>
      <c r="H437" s="39"/>
      <c r="I437" s="150" t="str">
        <f t="shared" si="7"/>
        <v/>
      </c>
      <c r="J437" s="113"/>
      <c r="K437" s="18"/>
      <c r="L437" s="18"/>
      <c r="Z437" s="152"/>
    </row>
    <row r="438" spans="1:26" x14ac:dyDescent="0.25">
      <c r="A438" s="26"/>
      <c r="B438" s="27"/>
      <c r="C438" s="28"/>
      <c r="D438" s="28"/>
      <c r="E438" s="28"/>
      <c r="F438" s="28"/>
      <c r="G438" s="29"/>
      <c r="H438" s="39"/>
      <c r="I438" s="150" t="str">
        <f t="shared" si="7"/>
        <v/>
      </c>
      <c r="J438" s="113"/>
      <c r="K438" s="18"/>
      <c r="L438" s="18"/>
      <c r="Z438" s="152"/>
    </row>
    <row r="439" spans="1:26" x14ac:dyDescent="0.25">
      <c r="A439" s="26"/>
      <c r="B439" s="27"/>
      <c r="C439" s="28"/>
      <c r="D439" s="28"/>
      <c r="E439" s="28"/>
      <c r="F439" s="28"/>
      <c r="G439" s="29"/>
      <c r="H439" s="39"/>
      <c r="I439" s="150" t="str">
        <f t="shared" si="7"/>
        <v/>
      </c>
      <c r="J439" s="113"/>
      <c r="K439" s="18"/>
      <c r="L439" s="18"/>
      <c r="Z439" s="152"/>
    </row>
    <row r="440" spans="1:26" x14ac:dyDescent="0.25">
      <c r="A440" s="26"/>
      <c r="B440" s="27"/>
      <c r="C440" s="28"/>
      <c r="D440" s="28"/>
      <c r="E440" s="28"/>
      <c r="F440" s="28"/>
      <c r="G440" s="29"/>
      <c r="H440" s="39"/>
      <c r="I440" s="150" t="str">
        <f t="shared" si="7"/>
        <v/>
      </c>
      <c r="J440" s="113"/>
      <c r="K440" s="18"/>
      <c r="L440" s="18"/>
      <c r="Z440" s="152"/>
    </row>
    <row r="441" spans="1:26" x14ac:dyDescent="0.25">
      <c r="A441" s="26"/>
      <c r="B441" s="27"/>
      <c r="C441" s="28"/>
      <c r="D441" s="28"/>
      <c r="E441" s="28"/>
      <c r="F441" s="28"/>
      <c r="G441" s="29"/>
      <c r="H441" s="39"/>
      <c r="I441" s="150" t="str">
        <f t="shared" si="7"/>
        <v/>
      </c>
      <c r="J441" s="113"/>
      <c r="K441" s="18"/>
      <c r="L441" s="18"/>
      <c r="Z441" s="152"/>
    </row>
    <row r="442" spans="1:26" x14ac:dyDescent="0.25">
      <c r="A442" s="26"/>
      <c r="B442" s="27"/>
      <c r="C442" s="28"/>
      <c r="D442" s="28"/>
      <c r="E442" s="28"/>
      <c r="F442" s="28"/>
      <c r="G442" s="29"/>
      <c r="H442" s="39"/>
      <c r="I442" s="150" t="str">
        <f t="shared" si="7"/>
        <v/>
      </c>
      <c r="J442" s="113"/>
      <c r="K442" s="18"/>
      <c r="L442" s="18"/>
      <c r="Z442" s="152"/>
    </row>
    <row r="443" spans="1:26" x14ac:dyDescent="0.25">
      <c r="A443" s="26"/>
      <c r="B443" s="27"/>
      <c r="C443" s="28"/>
      <c r="D443" s="28"/>
      <c r="E443" s="28"/>
      <c r="F443" s="28"/>
      <c r="G443" s="29"/>
      <c r="H443" s="39"/>
      <c r="I443" s="150" t="str">
        <f t="shared" si="7"/>
        <v/>
      </c>
      <c r="J443" s="113"/>
      <c r="K443" s="18"/>
      <c r="L443" s="18"/>
      <c r="Z443" s="152"/>
    </row>
    <row r="444" spans="1:26" x14ac:dyDescent="0.25">
      <c r="A444" s="26"/>
      <c r="B444" s="27"/>
      <c r="C444" s="28"/>
      <c r="D444" s="28"/>
      <c r="E444" s="28"/>
      <c r="F444" s="28"/>
      <c r="G444" s="29"/>
      <c r="H444" s="39"/>
      <c r="I444" s="150" t="str">
        <f t="shared" si="7"/>
        <v/>
      </c>
      <c r="J444" s="113"/>
      <c r="K444" s="18"/>
      <c r="L444" s="18"/>
      <c r="Z444" s="152"/>
    </row>
    <row r="445" spans="1:26" x14ac:dyDescent="0.25">
      <c r="A445" s="26"/>
      <c r="B445" s="27"/>
      <c r="C445" s="28"/>
      <c r="D445" s="28"/>
      <c r="E445" s="28"/>
      <c r="F445" s="28"/>
      <c r="G445" s="29"/>
      <c r="H445" s="39"/>
      <c r="I445" s="150" t="str">
        <f t="shared" si="7"/>
        <v/>
      </c>
      <c r="J445" s="113"/>
      <c r="K445" s="18"/>
      <c r="L445" s="18"/>
      <c r="Z445" s="152"/>
    </row>
    <row r="446" spans="1:26" x14ac:dyDescent="0.25">
      <c r="A446" s="26"/>
      <c r="B446" s="27"/>
      <c r="C446" s="28"/>
      <c r="D446" s="28"/>
      <c r="E446" s="28"/>
      <c r="F446" s="28"/>
      <c r="G446" s="29"/>
      <c r="H446" s="39"/>
      <c r="I446" s="150" t="str">
        <f t="shared" si="7"/>
        <v/>
      </c>
      <c r="J446" s="113"/>
      <c r="K446" s="18"/>
      <c r="L446" s="18"/>
      <c r="Z446" s="152"/>
    </row>
    <row r="447" spans="1:26" x14ac:dyDescent="0.25">
      <c r="A447" s="26"/>
      <c r="B447" s="27"/>
      <c r="C447" s="28"/>
      <c r="D447" s="28"/>
      <c r="E447" s="28"/>
      <c r="F447" s="28"/>
      <c r="G447" s="29"/>
      <c r="H447" s="39"/>
      <c r="I447" s="150" t="str">
        <f t="shared" si="7"/>
        <v/>
      </c>
      <c r="J447" s="113"/>
      <c r="K447" s="18"/>
      <c r="L447" s="18"/>
      <c r="Z447" s="152"/>
    </row>
    <row r="448" spans="1:26" x14ac:dyDescent="0.25">
      <c r="A448" s="26"/>
      <c r="B448" s="27"/>
      <c r="C448" s="28"/>
      <c r="D448" s="28"/>
      <c r="E448" s="28"/>
      <c r="F448" s="28"/>
      <c r="G448" s="29"/>
      <c r="H448" s="39"/>
      <c r="I448" s="150" t="str">
        <f t="shared" si="7"/>
        <v/>
      </c>
      <c r="J448" s="113"/>
      <c r="K448" s="18"/>
      <c r="L448" s="18"/>
      <c r="Z448" s="152"/>
    </row>
    <row r="449" spans="1:26" x14ac:dyDescent="0.25">
      <c r="A449" s="26"/>
      <c r="B449" s="27"/>
      <c r="C449" s="28"/>
      <c r="D449" s="28"/>
      <c r="E449" s="28"/>
      <c r="F449" s="28"/>
      <c r="G449" s="29"/>
      <c r="H449" s="39"/>
      <c r="I449" s="150" t="str">
        <f t="shared" si="7"/>
        <v/>
      </c>
      <c r="J449" s="113"/>
      <c r="K449" s="18"/>
      <c r="L449" s="18"/>
      <c r="Z449" s="152"/>
    </row>
    <row r="450" spans="1:26" x14ac:dyDescent="0.25">
      <c r="A450" s="26"/>
      <c r="B450" s="27"/>
      <c r="C450" s="28"/>
      <c r="D450" s="28"/>
      <c r="E450" s="28"/>
      <c r="F450" s="28"/>
      <c r="G450" s="29"/>
      <c r="H450" s="39"/>
      <c r="I450" s="150" t="str">
        <f t="shared" si="7"/>
        <v/>
      </c>
      <c r="J450" s="113"/>
      <c r="K450" s="18"/>
      <c r="L450" s="18"/>
      <c r="Z450" s="152"/>
    </row>
    <row r="451" spans="1:26" x14ac:dyDescent="0.25">
      <c r="A451" s="26"/>
      <c r="B451" s="27"/>
      <c r="C451" s="28"/>
      <c r="D451" s="28"/>
      <c r="E451" s="28"/>
      <c r="F451" s="28"/>
      <c r="G451" s="29"/>
      <c r="H451" s="39"/>
      <c r="I451" s="150" t="str">
        <f t="shared" si="7"/>
        <v/>
      </c>
      <c r="J451" s="113"/>
      <c r="K451" s="18"/>
      <c r="L451" s="18"/>
      <c r="Z451" s="152"/>
    </row>
    <row r="452" spans="1:26" x14ac:dyDescent="0.25">
      <c r="A452" s="26"/>
      <c r="B452" s="27"/>
      <c r="C452" s="28"/>
      <c r="D452" s="28"/>
      <c r="E452" s="28"/>
      <c r="F452" s="28"/>
      <c r="G452" s="29"/>
      <c r="H452" s="39"/>
      <c r="I452" s="150" t="str">
        <f t="shared" si="7"/>
        <v/>
      </c>
      <c r="J452" s="113"/>
      <c r="K452" s="18"/>
      <c r="L452" s="18"/>
      <c r="Z452" s="152"/>
    </row>
    <row r="453" spans="1:26" x14ac:dyDescent="0.25">
      <c r="A453" s="26"/>
      <c r="B453" s="27"/>
      <c r="C453" s="28"/>
      <c r="D453" s="28"/>
      <c r="E453" s="28"/>
      <c r="F453" s="28"/>
      <c r="G453" s="29"/>
      <c r="H453" s="39"/>
      <c r="I453" s="150" t="str">
        <f t="shared" ref="I453:I516" si="8">IF(G453="","",I452+G453)</f>
        <v/>
      </c>
      <c r="J453" s="113"/>
      <c r="K453" s="18"/>
      <c r="L453" s="18"/>
      <c r="Z453" s="152"/>
    </row>
    <row r="454" spans="1:26" x14ac:dyDescent="0.25">
      <c r="A454" s="26"/>
      <c r="B454" s="27"/>
      <c r="C454" s="28"/>
      <c r="D454" s="28"/>
      <c r="E454" s="28"/>
      <c r="F454" s="28"/>
      <c r="G454" s="29"/>
      <c r="H454" s="39"/>
      <c r="I454" s="150" t="str">
        <f t="shared" si="8"/>
        <v/>
      </c>
      <c r="J454" s="113"/>
      <c r="K454" s="18"/>
      <c r="L454" s="18"/>
      <c r="Z454" s="152"/>
    </row>
    <row r="455" spans="1:26" x14ac:dyDescent="0.25">
      <c r="A455" s="26"/>
      <c r="B455" s="27"/>
      <c r="C455" s="28"/>
      <c r="D455" s="28"/>
      <c r="E455" s="28"/>
      <c r="F455" s="28"/>
      <c r="G455" s="29"/>
      <c r="H455" s="39"/>
      <c r="I455" s="150" t="str">
        <f t="shared" si="8"/>
        <v/>
      </c>
      <c r="J455" s="113"/>
      <c r="K455" s="18"/>
      <c r="L455" s="18"/>
      <c r="Z455" s="152"/>
    </row>
    <row r="456" spans="1:26" x14ac:dyDescent="0.25">
      <c r="A456" s="26"/>
      <c r="B456" s="27"/>
      <c r="C456" s="28"/>
      <c r="D456" s="28"/>
      <c r="E456" s="28"/>
      <c r="F456" s="28"/>
      <c r="G456" s="29"/>
      <c r="H456" s="39"/>
      <c r="I456" s="150" t="str">
        <f t="shared" si="8"/>
        <v/>
      </c>
      <c r="J456" s="113"/>
      <c r="K456" s="18"/>
      <c r="L456" s="18"/>
      <c r="Z456" s="152"/>
    </row>
    <row r="457" spans="1:26" x14ac:dyDescent="0.25">
      <c r="A457" s="26"/>
      <c r="B457" s="27"/>
      <c r="C457" s="28"/>
      <c r="D457" s="28"/>
      <c r="E457" s="28"/>
      <c r="F457" s="28"/>
      <c r="G457" s="29"/>
      <c r="H457" s="39"/>
      <c r="I457" s="150" t="str">
        <f t="shared" si="8"/>
        <v/>
      </c>
      <c r="J457" s="113"/>
      <c r="K457" s="18"/>
      <c r="L457" s="18"/>
      <c r="Z457" s="152"/>
    </row>
    <row r="458" spans="1:26" x14ac:dyDescent="0.25">
      <c r="A458" s="26"/>
      <c r="B458" s="27"/>
      <c r="C458" s="28"/>
      <c r="D458" s="28"/>
      <c r="E458" s="28"/>
      <c r="F458" s="28"/>
      <c r="G458" s="29"/>
      <c r="H458" s="39"/>
      <c r="I458" s="150" t="str">
        <f t="shared" si="8"/>
        <v/>
      </c>
      <c r="J458" s="113"/>
      <c r="K458" s="18"/>
      <c r="L458" s="18"/>
      <c r="Z458" s="152"/>
    </row>
    <row r="459" spans="1:26" x14ac:dyDescent="0.25">
      <c r="A459" s="26"/>
      <c r="B459" s="27"/>
      <c r="C459" s="28"/>
      <c r="D459" s="28"/>
      <c r="E459" s="28"/>
      <c r="F459" s="28"/>
      <c r="G459" s="29"/>
      <c r="H459" s="39"/>
      <c r="I459" s="150" t="str">
        <f t="shared" si="8"/>
        <v/>
      </c>
      <c r="J459" s="113"/>
      <c r="K459" s="18"/>
      <c r="L459" s="18"/>
      <c r="Z459" s="152"/>
    </row>
    <row r="460" spans="1:26" x14ac:dyDescent="0.25">
      <c r="A460" s="26"/>
      <c r="B460" s="27"/>
      <c r="C460" s="28"/>
      <c r="D460" s="28"/>
      <c r="E460" s="28"/>
      <c r="F460" s="28"/>
      <c r="G460" s="29"/>
      <c r="H460" s="39"/>
      <c r="I460" s="150" t="str">
        <f t="shared" si="8"/>
        <v/>
      </c>
      <c r="J460" s="113"/>
      <c r="K460" s="18"/>
      <c r="L460" s="18"/>
      <c r="Z460" s="152"/>
    </row>
    <row r="461" spans="1:26" x14ac:dyDescent="0.25">
      <c r="A461" s="26"/>
      <c r="B461" s="27"/>
      <c r="C461" s="28"/>
      <c r="D461" s="28"/>
      <c r="E461" s="28"/>
      <c r="F461" s="28"/>
      <c r="G461" s="29"/>
      <c r="H461" s="39"/>
      <c r="I461" s="150" t="str">
        <f t="shared" si="8"/>
        <v/>
      </c>
      <c r="J461" s="113"/>
      <c r="K461" s="18"/>
      <c r="L461" s="18"/>
      <c r="Z461" s="152"/>
    </row>
    <row r="462" spans="1:26" x14ac:dyDescent="0.25">
      <c r="A462" s="26"/>
      <c r="B462" s="27"/>
      <c r="C462" s="28"/>
      <c r="D462" s="28"/>
      <c r="E462" s="28"/>
      <c r="F462" s="28"/>
      <c r="G462" s="29"/>
      <c r="H462" s="39"/>
      <c r="I462" s="150" t="str">
        <f t="shared" si="8"/>
        <v/>
      </c>
      <c r="J462" s="113"/>
      <c r="K462" s="18"/>
      <c r="L462" s="18"/>
      <c r="Z462" s="152"/>
    </row>
    <row r="463" spans="1:26" x14ac:dyDescent="0.25">
      <c r="A463" s="26"/>
      <c r="B463" s="27"/>
      <c r="C463" s="28"/>
      <c r="D463" s="28"/>
      <c r="E463" s="28"/>
      <c r="F463" s="28"/>
      <c r="G463" s="29"/>
      <c r="H463" s="39"/>
      <c r="I463" s="150" t="str">
        <f t="shared" si="8"/>
        <v/>
      </c>
      <c r="J463" s="113"/>
      <c r="K463" s="18"/>
      <c r="L463" s="18"/>
      <c r="Z463" s="152"/>
    </row>
    <row r="464" spans="1:26" x14ac:dyDescent="0.25">
      <c r="A464" s="26"/>
      <c r="B464" s="27"/>
      <c r="C464" s="28"/>
      <c r="D464" s="28"/>
      <c r="E464" s="28"/>
      <c r="F464" s="28"/>
      <c r="G464" s="29"/>
      <c r="H464" s="39"/>
      <c r="I464" s="150" t="str">
        <f t="shared" si="8"/>
        <v/>
      </c>
      <c r="J464" s="113"/>
      <c r="K464" s="18"/>
      <c r="L464" s="18"/>
      <c r="Z464" s="152"/>
    </row>
    <row r="465" spans="1:26" x14ac:dyDescent="0.25">
      <c r="A465" s="26"/>
      <c r="B465" s="27"/>
      <c r="C465" s="28"/>
      <c r="D465" s="28"/>
      <c r="E465" s="28"/>
      <c r="F465" s="28"/>
      <c r="G465" s="29"/>
      <c r="H465" s="39"/>
      <c r="I465" s="150" t="str">
        <f t="shared" si="8"/>
        <v/>
      </c>
      <c r="J465" s="113"/>
      <c r="K465" s="18"/>
      <c r="L465" s="18"/>
      <c r="Z465" s="152"/>
    </row>
    <row r="466" spans="1:26" x14ac:dyDescent="0.25">
      <c r="A466" s="26"/>
      <c r="B466" s="27"/>
      <c r="C466" s="28"/>
      <c r="D466" s="28"/>
      <c r="E466" s="28"/>
      <c r="F466" s="28"/>
      <c r="G466" s="29"/>
      <c r="H466" s="39"/>
      <c r="I466" s="150" t="str">
        <f t="shared" si="8"/>
        <v/>
      </c>
      <c r="J466" s="113"/>
      <c r="K466" s="18"/>
      <c r="L466" s="18"/>
      <c r="Z466" s="152"/>
    </row>
    <row r="467" spans="1:26" x14ac:dyDescent="0.25">
      <c r="A467" s="26"/>
      <c r="B467" s="27"/>
      <c r="C467" s="28"/>
      <c r="D467" s="28"/>
      <c r="E467" s="28"/>
      <c r="F467" s="28"/>
      <c r="G467" s="29"/>
      <c r="H467" s="39"/>
      <c r="I467" s="150" t="str">
        <f t="shared" si="8"/>
        <v/>
      </c>
      <c r="J467" s="113"/>
      <c r="K467" s="18"/>
      <c r="L467" s="18"/>
      <c r="Z467" s="152"/>
    </row>
    <row r="468" spans="1:26" x14ac:dyDescent="0.25">
      <c r="A468" s="26"/>
      <c r="B468" s="27"/>
      <c r="C468" s="28"/>
      <c r="D468" s="28"/>
      <c r="E468" s="28"/>
      <c r="F468" s="28"/>
      <c r="G468" s="29"/>
      <c r="H468" s="39"/>
      <c r="I468" s="150" t="str">
        <f t="shared" si="8"/>
        <v/>
      </c>
      <c r="J468" s="113"/>
      <c r="K468" s="18"/>
      <c r="L468" s="18"/>
      <c r="Z468" s="152"/>
    </row>
    <row r="469" spans="1:26" x14ac:dyDescent="0.25">
      <c r="A469" s="26"/>
      <c r="B469" s="27"/>
      <c r="C469" s="28"/>
      <c r="D469" s="28"/>
      <c r="E469" s="28"/>
      <c r="F469" s="28"/>
      <c r="G469" s="29"/>
      <c r="H469" s="39"/>
      <c r="I469" s="150" t="str">
        <f t="shared" si="8"/>
        <v/>
      </c>
      <c r="J469" s="113"/>
      <c r="K469" s="18"/>
      <c r="L469" s="18"/>
      <c r="Z469" s="152"/>
    </row>
    <row r="470" spans="1:26" x14ac:dyDescent="0.25">
      <c r="A470" s="26"/>
      <c r="B470" s="27"/>
      <c r="C470" s="28"/>
      <c r="D470" s="28"/>
      <c r="E470" s="28"/>
      <c r="F470" s="28"/>
      <c r="G470" s="29"/>
      <c r="H470" s="39"/>
      <c r="I470" s="150" t="str">
        <f t="shared" si="8"/>
        <v/>
      </c>
      <c r="J470" s="113"/>
      <c r="K470" s="18"/>
      <c r="L470" s="18"/>
      <c r="Z470" s="152"/>
    </row>
    <row r="471" spans="1:26" x14ac:dyDescent="0.25">
      <c r="A471" s="26"/>
      <c r="B471" s="27"/>
      <c r="C471" s="28"/>
      <c r="D471" s="28"/>
      <c r="E471" s="28"/>
      <c r="F471" s="28"/>
      <c r="G471" s="29"/>
      <c r="H471" s="39"/>
      <c r="I471" s="150" t="str">
        <f t="shared" si="8"/>
        <v/>
      </c>
      <c r="J471" s="113"/>
      <c r="K471" s="18"/>
      <c r="L471" s="18"/>
      <c r="Z471" s="152"/>
    </row>
    <row r="472" spans="1:26" x14ac:dyDescent="0.25">
      <c r="A472" s="26"/>
      <c r="B472" s="27"/>
      <c r="C472" s="28"/>
      <c r="D472" s="28"/>
      <c r="E472" s="28"/>
      <c r="F472" s="28"/>
      <c r="G472" s="29"/>
      <c r="H472" s="39"/>
      <c r="I472" s="150" t="str">
        <f t="shared" si="8"/>
        <v/>
      </c>
      <c r="J472" s="113"/>
      <c r="K472" s="18"/>
      <c r="L472" s="18"/>
      <c r="Z472" s="152"/>
    </row>
    <row r="473" spans="1:26" x14ac:dyDescent="0.25">
      <c r="A473" s="26"/>
      <c r="B473" s="27"/>
      <c r="C473" s="28"/>
      <c r="D473" s="28"/>
      <c r="E473" s="28"/>
      <c r="F473" s="28"/>
      <c r="G473" s="29"/>
      <c r="H473" s="39"/>
      <c r="I473" s="150" t="str">
        <f t="shared" si="8"/>
        <v/>
      </c>
      <c r="J473" s="113"/>
      <c r="K473" s="18"/>
      <c r="L473" s="18"/>
      <c r="Z473" s="152"/>
    </row>
    <row r="474" spans="1:26" x14ac:dyDescent="0.25">
      <c r="A474" s="26"/>
      <c r="B474" s="27"/>
      <c r="C474" s="28"/>
      <c r="D474" s="28"/>
      <c r="E474" s="28"/>
      <c r="F474" s="28"/>
      <c r="G474" s="29"/>
      <c r="H474" s="39"/>
      <c r="I474" s="150" t="str">
        <f t="shared" si="8"/>
        <v/>
      </c>
      <c r="J474" s="113"/>
      <c r="K474" s="18"/>
      <c r="L474" s="18"/>
      <c r="Z474" s="152"/>
    </row>
    <row r="475" spans="1:26" x14ac:dyDescent="0.25">
      <c r="A475" s="26"/>
      <c r="B475" s="27"/>
      <c r="C475" s="28"/>
      <c r="D475" s="28"/>
      <c r="E475" s="28"/>
      <c r="F475" s="28"/>
      <c r="G475" s="29"/>
      <c r="H475" s="39"/>
      <c r="I475" s="150" t="str">
        <f t="shared" si="8"/>
        <v/>
      </c>
      <c r="J475" s="113"/>
      <c r="K475" s="18"/>
      <c r="L475" s="18"/>
      <c r="Z475" s="152"/>
    </row>
    <row r="476" spans="1:26" x14ac:dyDescent="0.25">
      <c r="A476" s="26"/>
      <c r="B476" s="27"/>
      <c r="C476" s="28"/>
      <c r="D476" s="28"/>
      <c r="E476" s="28"/>
      <c r="F476" s="28"/>
      <c r="G476" s="29"/>
      <c r="H476" s="39"/>
      <c r="I476" s="150" t="str">
        <f t="shared" si="8"/>
        <v/>
      </c>
      <c r="J476" s="113"/>
      <c r="K476" s="18"/>
      <c r="L476" s="18"/>
      <c r="Z476" s="152"/>
    </row>
    <row r="477" spans="1:26" x14ac:dyDescent="0.25">
      <c r="A477" s="26"/>
      <c r="B477" s="27"/>
      <c r="C477" s="28"/>
      <c r="D477" s="28"/>
      <c r="E477" s="28"/>
      <c r="F477" s="28"/>
      <c r="G477" s="29"/>
      <c r="H477" s="39"/>
      <c r="I477" s="150" t="str">
        <f t="shared" si="8"/>
        <v/>
      </c>
      <c r="J477" s="113"/>
      <c r="K477" s="18"/>
      <c r="L477" s="18"/>
      <c r="Z477" s="152"/>
    </row>
    <row r="478" spans="1:26" x14ac:dyDescent="0.25">
      <c r="A478" s="26"/>
      <c r="B478" s="27"/>
      <c r="C478" s="28"/>
      <c r="D478" s="28"/>
      <c r="E478" s="28"/>
      <c r="F478" s="28"/>
      <c r="G478" s="29"/>
      <c r="H478" s="39"/>
      <c r="I478" s="150" t="str">
        <f t="shared" si="8"/>
        <v/>
      </c>
      <c r="J478" s="113"/>
      <c r="K478" s="18"/>
      <c r="L478" s="18"/>
      <c r="Z478" s="152"/>
    </row>
    <row r="479" spans="1:26" x14ac:dyDescent="0.25">
      <c r="A479" s="26"/>
      <c r="B479" s="27"/>
      <c r="C479" s="28"/>
      <c r="D479" s="28"/>
      <c r="E479" s="28"/>
      <c r="F479" s="28"/>
      <c r="G479" s="29"/>
      <c r="H479" s="39"/>
      <c r="I479" s="150" t="str">
        <f t="shared" si="8"/>
        <v/>
      </c>
      <c r="J479" s="113"/>
      <c r="K479" s="18"/>
      <c r="L479" s="18"/>
      <c r="Z479" s="152"/>
    </row>
    <row r="480" spans="1:26" x14ac:dyDescent="0.25">
      <c r="A480" s="26"/>
      <c r="B480" s="27"/>
      <c r="C480" s="28"/>
      <c r="D480" s="28"/>
      <c r="E480" s="28"/>
      <c r="F480" s="28"/>
      <c r="G480" s="29"/>
      <c r="H480" s="39"/>
      <c r="I480" s="150" t="str">
        <f t="shared" si="8"/>
        <v/>
      </c>
      <c r="J480" s="113"/>
      <c r="K480" s="18"/>
      <c r="L480" s="18"/>
      <c r="Z480" s="152"/>
    </row>
    <row r="481" spans="1:26" x14ac:dyDescent="0.25">
      <c r="A481" s="26"/>
      <c r="B481" s="27"/>
      <c r="C481" s="28"/>
      <c r="D481" s="28"/>
      <c r="E481" s="28"/>
      <c r="F481" s="28"/>
      <c r="G481" s="29"/>
      <c r="H481" s="39"/>
      <c r="I481" s="150" t="str">
        <f t="shared" si="8"/>
        <v/>
      </c>
      <c r="J481" s="113"/>
      <c r="K481" s="18"/>
      <c r="L481" s="18"/>
      <c r="Z481" s="152"/>
    </row>
    <row r="482" spans="1:26" x14ac:dyDescent="0.25">
      <c r="A482" s="26"/>
      <c r="B482" s="27"/>
      <c r="C482" s="28"/>
      <c r="D482" s="28"/>
      <c r="E482" s="28"/>
      <c r="F482" s="28"/>
      <c r="G482" s="29"/>
      <c r="H482" s="39"/>
      <c r="I482" s="150" t="str">
        <f t="shared" si="8"/>
        <v/>
      </c>
      <c r="J482" s="113"/>
      <c r="K482" s="18"/>
      <c r="L482" s="18"/>
      <c r="Z482" s="152"/>
    </row>
    <row r="483" spans="1:26" x14ac:dyDescent="0.25">
      <c r="A483" s="26"/>
      <c r="B483" s="27"/>
      <c r="C483" s="28"/>
      <c r="D483" s="28"/>
      <c r="E483" s="28"/>
      <c r="F483" s="28"/>
      <c r="G483" s="29"/>
      <c r="H483" s="39"/>
      <c r="I483" s="150" t="str">
        <f t="shared" si="8"/>
        <v/>
      </c>
      <c r="J483" s="113"/>
      <c r="K483" s="18"/>
      <c r="L483" s="18"/>
      <c r="Z483" s="152"/>
    </row>
    <row r="484" spans="1:26" x14ac:dyDescent="0.25">
      <c r="A484" s="26"/>
      <c r="B484" s="27"/>
      <c r="C484" s="28"/>
      <c r="D484" s="28"/>
      <c r="E484" s="28"/>
      <c r="F484" s="28"/>
      <c r="G484" s="29"/>
      <c r="H484" s="39"/>
      <c r="I484" s="150" t="str">
        <f t="shared" si="8"/>
        <v/>
      </c>
      <c r="J484" s="113"/>
      <c r="K484" s="18"/>
      <c r="L484" s="18"/>
      <c r="Z484" s="152"/>
    </row>
    <row r="485" spans="1:26" x14ac:dyDescent="0.25">
      <c r="A485" s="26"/>
      <c r="B485" s="27"/>
      <c r="C485" s="28"/>
      <c r="D485" s="28"/>
      <c r="E485" s="28"/>
      <c r="F485" s="28"/>
      <c r="G485" s="29"/>
      <c r="H485" s="39"/>
      <c r="I485" s="150" t="str">
        <f t="shared" si="8"/>
        <v/>
      </c>
      <c r="J485" s="113"/>
      <c r="K485" s="18"/>
      <c r="L485" s="18"/>
      <c r="Z485" s="152"/>
    </row>
    <row r="486" spans="1:26" x14ac:dyDescent="0.25">
      <c r="A486" s="26"/>
      <c r="B486" s="27"/>
      <c r="C486" s="28"/>
      <c r="D486" s="28"/>
      <c r="E486" s="28"/>
      <c r="F486" s="28"/>
      <c r="G486" s="29"/>
      <c r="H486" s="39"/>
      <c r="I486" s="150" t="str">
        <f t="shared" si="8"/>
        <v/>
      </c>
      <c r="J486" s="113"/>
      <c r="K486" s="18"/>
      <c r="L486" s="18"/>
      <c r="Z486" s="152"/>
    </row>
    <row r="487" spans="1:26" x14ac:dyDescent="0.25">
      <c r="A487" s="26"/>
      <c r="B487" s="27"/>
      <c r="C487" s="28"/>
      <c r="D487" s="28"/>
      <c r="E487" s="28"/>
      <c r="F487" s="28"/>
      <c r="G487" s="29"/>
      <c r="H487" s="39"/>
      <c r="I487" s="150" t="str">
        <f t="shared" si="8"/>
        <v/>
      </c>
      <c r="J487" s="113"/>
      <c r="K487" s="18"/>
      <c r="L487" s="18"/>
      <c r="Z487" s="152"/>
    </row>
    <row r="488" spans="1:26" x14ac:dyDescent="0.25">
      <c r="A488" s="26"/>
      <c r="B488" s="27"/>
      <c r="C488" s="28"/>
      <c r="D488" s="28"/>
      <c r="E488" s="28"/>
      <c r="F488" s="28"/>
      <c r="G488" s="29"/>
      <c r="H488" s="39"/>
      <c r="I488" s="150" t="str">
        <f t="shared" si="8"/>
        <v/>
      </c>
      <c r="J488" s="113"/>
      <c r="K488" s="18"/>
      <c r="L488" s="18"/>
      <c r="Z488" s="152"/>
    </row>
    <row r="489" spans="1:26" x14ac:dyDescent="0.25">
      <c r="A489" s="26"/>
      <c r="B489" s="27"/>
      <c r="C489" s="28"/>
      <c r="D489" s="28"/>
      <c r="E489" s="28"/>
      <c r="F489" s="28"/>
      <c r="G489" s="29"/>
      <c r="H489" s="39"/>
      <c r="I489" s="150" t="str">
        <f t="shared" si="8"/>
        <v/>
      </c>
      <c r="J489" s="113"/>
      <c r="K489" s="18"/>
      <c r="L489" s="18"/>
      <c r="Z489" s="152"/>
    </row>
    <row r="490" spans="1:26" x14ac:dyDescent="0.25">
      <c r="A490" s="26"/>
      <c r="B490" s="27"/>
      <c r="C490" s="28"/>
      <c r="D490" s="28"/>
      <c r="E490" s="28"/>
      <c r="F490" s="28"/>
      <c r="G490" s="29"/>
      <c r="H490" s="39"/>
      <c r="I490" s="150" t="str">
        <f t="shared" si="8"/>
        <v/>
      </c>
      <c r="J490" s="113"/>
      <c r="K490" s="18"/>
      <c r="L490" s="18"/>
      <c r="Z490" s="152"/>
    </row>
    <row r="491" spans="1:26" x14ac:dyDescent="0.25">
      <c r="A491" s="26"/>
      <c r="B491" s="27"/>
      <c r="C491" s="28"/>
      <c r="D491" s="28"/>
      <c r="E491" s="28"/>
      <c r="F491" s="28"/>
      <c r="G491" s="29"/>
      <c r="H491" s="39"/>
      <c r="I491" s="150" t="str">
        <f t="shared" si="8"/>
        <v/>
      </c>
      <c r="J491" s="113"/>
      <c r="K491" s="18"/>
      <c r="L491" s="18"/>
      <c r="Z491" s="152"/>
    </row>
    <row r="492" spans="1:26" x14ac:dyDescent="0.25">
      <c r="A492" s="26"/>
      <c r="B492" s="27"/>
      <c r="C492" s="28"/>
      <c r="D492" s="28"/>
      <c r="E492" s="28"/>
      <c r="F492" s="28"/>
      <c r="G492" s="29"/>
      <c r="H492" s="39"/>
      <c r="I492" s="150" t="str">
        <f t="shared" si="8"/>
        <v/>
      </c>
      <c r="J492" s="113"/>
      <c r="K492" s="18"/>
      <c r="L492" s="18"/>
      <c r="Z492" s="152"/>
    </row>
    <row r="493" spans="1:26" x14ac:dyDescent="0.25">
      <c r="A493" s="26"/>
      <c r="B493" s="27"/>
      <c r="C493" s="28"/>
      <c r="D493" s="28"/>
      <c r="E493" s="28"/>
      <c r="F493" s="28"/>
      <c r="G493" s="29"/>
      <c r="H493" s="39"/>
      <c r="I493" s="150" t="str">
        <f t="shared" si="8"/>
        <v/>
      </c>
      <c r="J493" s="113"/>
      <c r="K493" s="18"/>
      <c r="L493" s="18"/>
      <c r="Z493" s="152"/>
    </row>
    <row r="494" spans="1:26" x14ac:dyDescent="0.25">
      <c r="A494" s="26"/>
      <c r="B494" s="27"/>
      <c r="C494" s="28"/>
      <c r="D494" s="28"/>
      <c r="E494" s="28"/>
      <c r="F494" s="28"/>
      <c r="G494" s="29"/>
      <c r="H494" s="39"/>
      <c r="I494" s="150" t="str">
        <f t="shared" si="8"/>
        <v/>
      </c>
      <c r="J494" s="113"/>
      <c r="K494" s="18"/>
      <c r="L494" s="18"/>
      <c r="Z494" s="152"/>
    </row>
    <row r="495" spans="1:26" x14ac:dyDescent="0.25">
      <c r="A495" s="26"/>
      <c r="B495" s="27"/>
      <c r="C495" s="28"/>
      <c r="D495" s="28"/>
      <c r="E495" s="28"/>
      <c r="F495" s="28"/>
      <c r="G495" s="29"/>
      <c r="H495" s="39"/>
      <c r="I495" s="150" t="str">
        <f t="shared" si="8"/>
        <v/>
      </c>
      <c r="J495" s="113"/>
      <c r="K495" s="18"/>
      <c r="L495" s="18"/>
      <c r="Z495" s="152"/>
    </row>
    <row r="496" spans="1:26" x14ac:dyDescent="0.25">
      <c r="A496" s="26"/>
      <c r="B496" s="27"/>
      <c r="C496" s="28"/>
      <c r="D496" s="28"/>
      <c r="E496" s="28"/>
      <c r="F496" s="28"/>
      <c r="G496" s="29"/>
      <c r="H496" s="39"/>
      <c r="I496" s="150" t="str">
        <f t="shared" si="8"/>
        <v/>
      </c>
      <c r="J496" s="113"/>
      <c r="K496" s="18"/>
      <c r="L496" s="18"/>
      <c r="Z496" s="152"/>
    </row>
    <row r="497" spans="1:26" x14ac:dyDescent="0.25">
      <c r="A497" s="26"/>
      <c r="B497" s="27"/>
      <c r="C497" s="28"/>
      <c r="D497" s="28"/>
      <c r="E497" s="28"/>
      <c r="F497" s="28"/>
      <c r="G497" s="29"/>
      <c r="H497" s="39"/>
      <c r="I497" s="150" t="str">
        <f t="shared" si="8"/>
        <v/>
      </c>
      <c r="J497" s="113"/>
      <c r="K497" s="18"/>
      <c r="L497" s="18"/>
      <c r="Z497" s="152"/>
    </row>
    <row r="498" spans="1:26" x14ac:dyDescent="0.25">
      <c r="A498" s="26"/>
      <c r="B498" s="27"/>
      <c r="C498" s="28"/>
      <c r="D498" s="28"/>
      <c r="E498" s="28"/>
      <c r="F498" s="28"/>
      <c r="G498" s="29"/>
      <c r="H498" s="39"/>
      <c r="I498" s="150" t="str">
        <f t="shared" si="8"/>
        <v/>
      </c>
      <c r="J498" s="113"/>
      <c r="K498" s="18"/>
      <c r="L498" s="18"/>
      <c r="Z498" s="152"/>
    </row>
    <row r="499" spans="1:26" x14ac:dyDescent="0.25">
      <c r="A499" s="26"/>
      <c r="B499" s="27"/>
      <c r="C499" s="28"/>
      <c r="D499" s="28"/>
      <c r="E499" s="28"/>
      <c r="F499" s="28"/>
      <c r="G499" s="29"/>
      <c r="H499" s="39"/>
      <c r="I499" s="150" t="str">
        <f t="shared" si="8"/>
        <v/>
      </c>
      <c r="J499" s="113"/>
      <c r="K499" s="18"/>
      <c r="L499" s="18"/>
      <c r="Z499" s="152"/>
    </row>
    <row r="500" spans="1:26" x14ac:dyDescent="0.25">
      <c r="A500" s="26"/>
      <c r="B500" s="27"/>
      <c r="C500" s="28"/>
      <c r="D500" s="28"/>
      <c r="E500" s="28"/>
      <c r="F500" s="28"/>
      <c r="G500" s="29"/>
      <c r="H500" s="39"/>
      <c r="I500" s="150" t="str">
        <f t="shared" si="8"/>
        <v/>
      </c>
      <c r="J500" s="113"/>
      <c r="K500" s="18"/>
      <c r="L500" s="18"/>
      <c r="Z500" s="152"/>
    </row>
    <row r="501" spans="1:26" x14ac:dyDescent="0.25">
      <c r="A501" s="26"/>
      <c r="B501" s="27"/>
      <c r="C501" s="28"/>
      <c r="D501" s="28"/>
      <c r="E501" s="28"/>
      <c r="F501" s="28"/>
      <c r="G501" s="29"/>
      <c r="H501" s="39"/>
      <c r="I501" s="150" t="str">
        <f t="shared" si="8"/>
        <v/>
      </c>
      <c r="J501" s="113"/>
      <c r="K501" s="18"/>
      <c r="L501" s="18"/>
      <c r="Z501" s="152"/>
    </row>
    <row r="502" spans="1:26" x14ac:dyDescent="0.25">
      <c r="A502" s="26"/>
      <c r="B502" s="27"/>
      <c r="C502" s="28"/>
      <c r="D502" s="28"/>
      <c r="E502" s="28"/>
      <c r="F502" s="28"/>
      <c r="G502" s="29"/>
      <c r="H502" s="39"/>
      <c r="I502" s="150" t="str">
        <f t="shared" si="8"/>
        <v/>
      </c>
      <c r="J502" s="113"/>
      <c r="K502" s="18"/>
      <c r="L502" s="18"/>
      <c r="Z502" s="152"/>
    </row>
    <row r="503" spans="1:26" x14ac:dyDescent="0.25">
      <c r="A503" s="26"/>
      <c r="B503" s="27"/>
      <c r="C503" s="28"/>
      <c r="D503" s="28"/>
      <c r="E503" s="28"/>
      <c r="F503" s="28"/>
      <c r="G503" s="29"/>
      <c r="H503" s="39"/>
      <c r="I503" s="150" t="str">
        <f t="shared" si="8"/>
        <v/>
      </c>
      <c r="J503" s="113"/>
      <c r="K503" s="18"/>
      <c r="L503" s="18"/>
      <c r="Z503" s="152"/>
    </row>
    <row r="504" spans="1:26" x14ac:dyDescent="0.25">
      <c r="A504" s="26"/>
      <c r="B504" s="27"/>
      <c r="C504" s="28"/>
      <c r="D504" s="28"/>
      <c r="E504" s="28"/>
      <c r="F504" s="28"/>
      <c r="G504" s="29"/>
      <c r="H504" s="39"/>
      <c r="I504" s="150" t="str">
        <f t="shared" si="8"/>
        <v/>
      </c>
      <c r="J504" s="113"/>
      <c r="K504" s="18"/>
      <c r="L504" s="18"/>
      <c r="Z504" s="152"/>
    </row>
    <row r="505" spans="1:26" x14ac:dyDescent="0.25">
      <c r="A505" s="26"/>
      <c r="B505" s="27"/>
      <c r="C505" s="28"/>
      <c r="D505" s="28"/>
      <c r="E505" s="28"/>
      <c r="F505" s="28"/>
      <c r="G505" s="29"/>
      <c r="H505" s="39"/>
      <c r="I505" s="150" t="str">
        <f t="shared" si="8"/>
        <v/>
      </c>
      <c r="J505" s="113"/>
      <c r="K505" s="18"/>
      <c r="L505" s="18"/>
      <c r="Z505" s="152"/>
    </row>
    <row r="506" spans="1:26" x14ac:dyDescent="0.25">
      <c r="A506" s="26"/>
      <c r="B506" s="27"/>
      <c r="C506" s="28"/>
      <c r="D506" s="28"/>
      <c r="E506" s="28"/>
      <c r="F506" s="28"/>
      <c r="G506" s="29"/>
      <c r="H506" s="39"/>
      <c r="I506" s="150" t="str">
        <f t="shared" si="8"/>
        <v/>
      </c>
      <c r="J506" s="113"/>
      <c r="K506" s="18"/>
      <c r="L506" s="18"/>
      <c r="Z506" s="152"/>
    </row>
    <row r="507" spans="1:26" x14ac:dyDescent="0.25">
      <c r="A507" s="26"/>
      <c r="B507" s="27"/>
      <c r="C507" s="28"/>
      <c r="D507" s="28"/>
      <c r="E507" s="28"/>
      <c r="F507" s="28"/>
      <c r="G507" s="29"/>
      <c r="H507" s="39"/>
      <c r="I507" s="150" t="str">
        <f t="shared" si="8"/>
        <v/>
      </c>
      <c r="J507" s="113"/>
      <c r="K507" s="18"/>
      <c r="L507" s="18"/>
      <c r="Z507" s="152"/>
    </row>
    <row r="508" spans="1:26" x14ac:dyDescent="0.25">
      <c r="A508" s="26"/>
      <c r="B508" s="27"/>
      <c r="C508" s="28"/>
      <c r="D508" s="28"/>
      <c r="E508" s="28"/>
      <c r="F508" s="28"/>
      <c r="G508" s="29"/>
      <c r="H508" s="39"/>
      <c r="I508" s="150" t="str">
        <f t="shared" si="8"/>
        <v/>
      </c>
      <c r="J508" s="113"/>
      <c r="K508" s="18"/>
      <c r="L508" s="18"/>
      <c r="Z508" s="152"/>
    </row>
    <row r="509" spans="1:26" x14ac:dyDescent="0.25">
      <c r="A509" s="26"/>
      <c r="B509" s="27"/>
      <c r="C509" s="28"/>
      <c r="D509" s="28"/>
      <c r="E509" s="28"/>
      <c r="F509" s="28"/>
      <c r="G509" s="29"/>
      <c r="H509" s="39"/>
      <c r="I509" s="150" t="str">
        <f t="shared" si="8"/>
        <v/>
      </c>
      <c r="J509" s="113"/>
      <c r="K509" s="18"/>
      <c r="L509" s="18"/>
      <c r="Z509" s="152"/>
    </row>
    <row r="510" spans="1:26" x14ac:dyDescent="0.25">
      <c r="A510" s="26"/>
      <c r="B510" s="27"/>
      <c r="C510" s="28"/>
      <c r="D510" s="28"/>
      <c r="E510" s="28"/>
      <c r="F510" s="28"/>
      <c r="G510" s="29"/>
      <c r="H510" s="39"/>
      <c r="I510" s="150" t="str">
        <f t="shared" si="8"/>
        <v/>
      </c>
      <c r="J510" s="113"/>
      <c r="K510" s="18"/>
      <c r="L510" s="18"/>
      <c r="Z510" s="152"/>
    </row>
    <row r="511" spans="1:26" x14ac:dyDescent="0.25">
      <c r="A511" s="26"/>
      <c r="B511" s="27"/>
      <c r="C511" s="28"/>
      <c r="D511" s="28"/>
      <c r="E511" s="28"/>
      <c r="F511" s="28"/>
      <c r="G511" s="29"/>
      <c r="H511" s="39"/>
      <c r="I511" s="150" t="str">
        <f t="shared" si="8"/>
        <v/>
      </c>
      <c r="J511" s="113"/>
      <c r="K511" s="18"/>
      <c r="L511" s="18"/>
      <c r="Z511" s="152"/>
    </row>
    <row r="512" spans="1:26" x14ac:dyDescent="0.25">
      <c r="A512" s="26"/>
      <c r="B512" s="27"/>
      <c r="C512" s="28"/>
      <c r="D512" s="28"/>
      <c r="E512" s="28"/>
      <c r="F512" s="28"/>
      <c r="G512" s="29"/>
      <c r="H512" s="39"/>
      <c r="I512" s="150" t="str">
        <f t="shared" si="8"/>
        <v/>
      </c>
      <c r="J512" s="113"/>
      <c r="K512" s="18"/>
      <c r="L512" s="18"/>
      <c r="Z512" s="152"/>
    </row>
    <row r="513" spans="1:26" x14ac:dyDescent="0.25">
      <c r="A513" s="26"/>
      <c r="B513" s="27"/>
      <c r="C513" s="28"/>
      <c r="D513" s="28"/>
      <c r="E513" s="28"/>
      <c r="F513" s="28"/>
      <c r="G513" s="29"/>
      <c r="H513" s="39"/>
      <c r="I513" s="150" t="str">
        <f t="shared" si="8"/>
        <v/>
      </c>
      <c r="J513" s="113"/>
      <c r="K513" s="18"/>
      <c r="L513" s="18"/>
      <c r="Z513" s="152"/>
    </row>
    <row r="514" spans="1:26" x14ac:dyDescent="0.25">
      <c r="A514" s="26"/>
      <c r="B514" s="27"/>
      <c r="C514" s="28"/>
      <c r="D514" s="28"/>
      <c r="E514" s="28"/>
      <c r="F514" s="28"/>
      <c r="G514" s="29"/>
      <c r="H514" s="39"/>
      <c r="I514" s="150" t="str">
        <f t="shared" si="8"/>
        <v/>
      </c>
      <c r="J514" s="113"/>
      <c r="K514" s="18"/>
      <c r="L514" s="18"/>
      <c r="Z514" s="152"/>
    </row>
    <row r="515" spans="1:26" x14ac:dyDescent="0.25">
      <c r="A515" s="26"/>
      <c r="B515" s="27"/>
      <c r="C515" s="28"/>
      <c r="D515" s="28"/>
      <c r="E515" s="28"/>
      <c r="F515" s="28"/>
      <c r="G515" s="29"/>
      <c r="H515" s="39"/>
      <c r="I515" s="150" t="str">
        <f t="shared" si="8"/>
        <v/>
      </c>
      <c r="J515" s="113"/>
      <c r="K515" s="18"/>
      <c r="L515" s="18"/>
      <c r="Z515" s="152"/>
    </row>
    <row r="516" spans="1:26" x14ac:dyDescent="0.25">
      <c r="A516" s="26"/>
      <c r="B516" s="27"/>
      <c r="C516" s="28"/>
      <c r="D516" s="28"/>
      <c r="E516" s="28"/>
      <c r="F516" s="28"/>
      <c r="G516" s="29"/>
      <c r="H516" s="39"/>
      <c r="I516" s="150" t="str">
        <f t="shared" si="8"/>
        <v/>
      </c>
      <c r="J516" s="113"/>
      <c r="K516" s="18"/>
      <c r="L516" s="18"/>
      <c r="Z516" s="152"/>
    </row>
    <row r="517" spans="1:26" x14ac:dyDescent="0.25">
      <c r="A517" s="26"/>
      <c r="B517" s="27"/>
      <c r="C517" s="28"/>
      <c r="D517" s="28"/>
      <c r="E517" s="28"/>
      <c r="F517" s="28"/>
      <c r="G517" s="29"/>
      <c r="H517" s="39"/>
      <c r="I517" s="150" t="str">
        <f t="shared" ref="I517:I580" si="9">IF(G517="","",I516+G517)</f>
        <v/>
      </c>
      <c r="J517" s="113"/>
      <c r="K517" s="18"/>
      <c r="L517" s="18"/>
      <c r="Z517" s="152"/>
    </row>
    <row r="518" spans="1:26" x14ac:dyDescent="0.25">
      <c r="A518" s="26"/>
      <c r="B518" s="27"/>
      <c r="C518" s="28"/>
      <c r="D518" s="28"/>
      <c r="E518" s="28"/>
      <c r="F518" s="28"/>
      <c r="G518" s="29"/>
      <c r="H518" s="39"/>
      <c r="I518" s="150" t="str">
        <f t="shared" si="9"/>
        <v/>
      </c>
      <c r="J518" s="113"/>
      <c r="K518" s="18"/>
      <c r="L518" s="18"/>
      <c r="Z518" s="152"/>
    </row>
    <row r="519" spans="1:26" x14ac:dyDescent="0.25">
      <c r="A519" s="26"/>
      <c r="B519" s="27"/>
      <c r="C519" s="28"/>
      <c r="D519" s="28"/>
      <c r="E519" s="28"/>
      <c r="F519" s="28"/>
      <c r="G519" s="29"/>
      <c r="H519" s="39"/>
      <c r="I519" s="150" t="str">
        <f t="shared" si="9"/>
        <v/>
      </c>
      <c r="J519" s="113"/>
      <c r="K519" s="18"/>
      <c r="L519" s="18"/>
      <c r="Z519" s="152"/>
    </row>
    <row r="520" spans="1:26" x14ac:dyDescent="0.25">
      <c r="A520" s="26"/>
      <c r="B520" s="27"/>
      <c r="C520" s="28"/>
      <c r="D520" s="28"/>
      <c r="E520" s="28"/>
      <c r="F520" s="28"/>
      <c r="G520" s="29"/>
      <c r="H520" s="39"/>
      <c r="I520" s="150" t="str">
        <f t="shared" si="9"/>
        <v/>
      </c>
      <c r="J520" s="113"/>
      <c r="K520" s="18"/>
      <c r="L520" s="18"/>
      <c r="Z520" s="152"/>
    </row>
    <row r="521" spans="1:26" x14ac:dyDescent="0.25">
      <c r="A521" s="26"/>
      <c r="B521" s="27"/>
      <c r="C521" s="28"/>
      <c r="D521" s="28"/>
      <c r="E521" s="28"/>
      <c r="F521" s="28"/>
      <c r="G521" s="29"/>
      <c r="H521" s="39"/>
      <c r="I521" s="150" t="str">
        <f t="shared" si="9"/>
        <v/>
      </c>
      <c r="J521" s="113"/>
      <c r="K521" s="18"/>
      <c r="L521" s="18"/>
      <c r="Z521" s="152"/>
    </row>
    <row r="522" spans="1:26" x14ac:dyDescent="0.25">
      <c r="A522" s="26"/>
      <c r="B522" s="27"/>
      <c r="C522" s="28"/>
      <c r="D522" s="28"/>
      <c r="E522" s="28"/>
      <c r="F522" s="28"/>
      <c r="G522" s="29"/>
      <c r="H522" s="39"/>
      <c r="I522" s="150" t="str">
        <f t="shared" si="9"/>
        <v/>
      </c>
      <c r="J522" s="113"/>
      <c r="K522" s="18"/>
      <c r="L522" s="18"/>
      <c r="Z522" s="152"/>
    </row>
    <row r="523" spans="1:26" x14ac:dyDescent="0.25">
      <c r="A523" s="26"/>
      <c r="B523" s="27"/>
      <c r="C523" s="28"/>
      <c r="D523" s="28"/>
      <c r="E523" s="28"/>
      <c r="F523" s="28"/>
      <c r="G523" s="29"/>
      <c r="H523" s="39"/>
      <c r="I523" s="150" t="str">
        <f t="shared" si="9"/>
        <v/>
      </c>
      <c r="J523" s="113"/>
      <c r="K523" s="18"/>
      <c r="L523" s="18"/>
      <c r="Z523" s="152"/>
    </row>
    <row r="524" spans="1:26" x14ac:dyDescent="0.25">
      <c r="A524" s="26"/>
      <c r="B524" s="27"/>
      <c r="C524" s="28"/>
      <c r="D524" s="28"/>
      <c r="E524" s="28"/>
      <c r="F524" s="28"/>
      <c r="G524" s="29"/>
      <c r="H524" s="39"/>
      <c r="I524" s="150" t="str">
        <f t="shared" si="9"/>
        <v/>
      </c>
      <c r="J524" s="113"/>
      <c r="K524" s="18"/>
      <c r="L524" s="18"/>
      <c r="Z524" s="152"/>
    </row>
    <row r="525" spans="1:26" x14ac:dyDescent="0.25">
      <c r="A525" s="26"/>
      <c r="B525" s="27"/>
      <c r="C525" s="28"/>
      <c r="D525" s="28"/>
      <c r="E525" s="28"/>
      <c r="F525" s="28"/>
      <c r="G525" s="29"/>
      <c r="H525" s="39"/>
      <c r="I525" s="150" t="str">
        <f t="shared" si="9"/>
        <v/>
      </c>
      <c r="J525" s="113"/>
      <c r="K525" s="18"/>
      <c r="L525" s="18"/>
      <c r="Z525" s="152"/>
    </row>
    <row r="526" spans="1:26" x14ac:dyDescent="0.25">
      <c r="A526" s="26"/>
      <c r="B526" s="27"/>
      <c r="C526" s="28"/>
      <c r="D526" s="28"/>
      <c r="E526" s="28"/>
      <c r="F526" s="28"/>
      <c r="G526" s="29"/>
      <c r="H526" s="39"/>
      <c r="I526" s="150" t="str">
        <f t="shared" si="9"/>
        <v/>
      </c>
      <c r="J526" s="113"/>
      <c r="K526" s="18"/>
      <c r="L526" s="18"/>
      <c r="Z526" s="152"/>
    </row>
    <row r="527" spans="1:26" x14ac:dyDescent="0.25">
      <c r="A527" s="26"/>
      <c r="B527" s="27"/>
      <c r="C527" s="28"/>
      <c r="D527" s="28"/>
      <c r="E527" s="28"/>
      <c r="F527" s="28"/>
      <c r="G527" s="29"/>
      <c r="H527" s="39"/>
      <c r="I527" s="150" t="str">
        <f t="shared" si="9"/>
        <v/>
      </c>
      <c r="J527" s="113"/>
      <c r="K527" s="18"/>
      <c r="L527" s="18"/>
      <c r="Z527" s="152"/>
    </row>
    <row r="528" spans="1:26" x14ac:dyDescent="0.25">
      <c r="A528" s="26"/>
      <c r="B528" s="27"/>
      <c r="C528" s="28"/>
      <c r="D528" s="28"/>
      <c r="E528" s="28"/>
      <c r="F528" s="28"/>
      <c r="G528" s="29"/>
      <c r="H528" s="39"/>
      <c r="I528" s="150" t="str">
        <f t="shared" si="9"/>
        <v/>
      </c>
      <c r="J528" s="113"/>
      <c r="K528" s="18"/>
      <c r="L528" s="18"/>
      <c r="Z528" s="152"/>
    </row>
    <row r="529" spans="1:26" x14ac:dyDescent="0.25">
      <c r="A529" s="26"/>
      <c r="B529" s="27"/>
      <c r="C529" s="28"/>
      <c r="D529" s="28"/>
      <c r="E529" s="28"/>
      <c r="F529" s="28"/>
      <c r="G529" s="29"/>
      <c r="H529" s="39"/>
      <c r="I529" s="150" t="str">
        <f t="shared" si="9"/>
        <v/>
      </c>
      <c r="J529" s="113"/>
      <c r="K529" s="18"/>
      <c r="L529" s="18"/>
      <c r="Z529" s="152"/>
    </row>
    <row r="530" spans="1:26" x14ac:dyDescent="0.25">
      <c r="A530" s="26"/>
      <c r="B530" s="27"/>
      <c r="C530" s="28"/>
      <c r="D530" s="28"/>
      <c r="E530" s="28"/>
      <c r="F530" s="28"/>
      <c r="G530" s="29"/>
      <c r="H530" s="39"/>
      <c r="I530" s="150" t="str">
        <f t="shared" si="9"/>
        <v/>
      </c>
      <c r="J530" s="113"/>
      <c r="K530" s="18"/>
      <c r="L530" s="18"/>
      <c r="Z530" s="152"/>
    </row>
    <row r="531" spans="1:26" x14ac:dyDescent="0.25">
      <c r="A531" s="26"/>
      <c r="B531" s="27"/>
      <c r="C531" s="28"/>
      <c r="D531" s="28"/>
      <c r="E531" s="28"/>
      <c r="F531" s="28"/>
      <c r="G531" s="29"/>
      <c r="H531" s="39"/>
      <c r="I531" s="150" t="str">
        <f t="shared" si="9"/>
        <v/>
      </c>
      <c r="J531" s="113"/>
      <c r="K531" s="18"/>
      <c r="L531" s="18"/>
      <c r="Z531" s="152"/>
    </row>
    <row r="532" spans="1:26" x14ac:dyDescent="0.25">
      <c r="A532" s="26"/>
      <c r="B532" s="27"/>
      <c r="C532" s="28"/>
      <c r="D532" s="28"/>
      <c r="E532" s="28"/>
      <c r="F532" s="28"/>
      <c r="G532" s="29"/>
      <c r="H532" s="39"/>
      <c r="I532" s="150" t="str">
        <f t="shared" si="9"/>
        <v/>
      </c>
      <c r="J532" s="113"/>
      <c r="K532" s="18"/>
      <c r="L532" s="18"/>
      <c r="Z532" s="152"/>
    </row>
    <row r="533" spans="1:26" x14ac:dyDescent="0.25">
      <c r="A533" s="26"/>
      <c r="B533" s="27"/>
      <c r="C533" s="28"/>
      <c r="D533" s="28"/>
      <c r="E533" s="28"/>
      <c r="F533" s="28"/>
      <c r="G533" s="29"/>
      <c r="H533" s="39"/>
      <c r="I533" s="150" t="str">
        <f t="shared" si="9"/>
        <v/>
      </c>
      <c r="J533" s="113"/>
      <c r="K533" s="18"/>
      <c r="L533" s="18"/>
      <c r="Z533" s="152"/>
    </row>
    <row r="534" spans="1:26" x14ac:dyDescent="0.25">
      <c r="A534" s="26"/>
      <c r="B534" s="27"/>
      <c r="C534" s="28"/>
      <c r="D534" s="28"/>
      <c r="E534" s="28"/>
      <c r="F534" s="28"/>
      <c r="G534" s="29"/>
      <c r="H534" s="39"/>
      <c r="I534" s="150" t="str">
        <f t="shared" si="9"/>
        <v/>
      </c>
      <c r="J534" s="113"/>
      <c r="K534" s="18"/>
      <c r="L534" s="18"/>
      <c r="Z534" s="152"/>
    </row>
    <row r="535" spans="1:26" x14ac:dyDescent="0.25">
      <c r="A535" s="26"/>
      <c r="B535" s="27"/>
      <c r="C535" s="28"/>
      <c r="D535" s="28"/>
      <c r="E535" s="28"/>
      <c r="F535" s="28"/>
      <c r="G535" s="29"/>
      <c r="H535" s="39"/>
      <c r="I535" s="150" t="str">
        <f t="shared" si="9"/>
        <v/>
      </c>
      <c r="J535" s="113"/>
      <c r="K535" s="18"/>
      <c r="L535" s="18"/>
      <c r="Z535" s="152"/>
    </row>
    <row r="536" spans="1:26" x14ac:dyDescent="0.25">
      <c r="A536" s="26"/>
      <c r="B536" s="27"/>
      <c r="C536" s="28"/>
      <c r="D536" s="28"/>
      <c r="E536" s="28"/>
      <c r="F536" s="28"/>
      <c r="G536" s="29"/>
      <c r="H536" s="39"/>
      <c r="I536" s="150" t="str">
        <f t="shared" si="9"/>
        <v/>
      </c>
      <c r="J536" s="113"/>
      <c r="K536" s="18"/>
      <c r="L536" s="18"/>
      <c r="Z536" s="152"/>
    </row>
    <row r="537" spans="1:26" x14ac:dyDescent="0.25">
      <c r="A537" s="26"/>
      <c r="B537" s="27"/>
      <c r="C537" s="28"/>
      <c r="D537" s="28"/>
      <c r="E537" s="28"/>
      <c r="F537" s="28"/>
      <c r="G537" s="29"/>
      <c r="H537" s="39"/>
      <c r="I537" s="150" t="str">
        <f t="shared" si="9"/>
        <v/>
      </c>
      <c r="J537" s="113"/>
      <c r="K537" s="18"/>
      <c r="L537" s="18"/>
      <c r="Z537" s="152"/>
    </row>
    <row r="538" spans="1:26" x14ac:dyDescent="0.25">
      <c r="A538" s="26"/>
      <c r="B538" s="27"/>
      <c r="C538" s="28"/>
      <c r="D538" s="28"/>
      <c r="E538" s="28"/>
      <c r="F538" s="28"/>
      <c r="G538" s="29"/>
      <c r="H538" s="39"/>
      <c r="I538" s="150" t="str">
        <f t="shared" si="9"/>
        <v/>
      </c>
      <c r="J538" s="113"/>
      <c r="K538" s="18"/>
      <c r="L538" s="18"/>
      <c r="Z538" s="152"/>
    </row>
    <row r="539" spans="1:26" x14ac:dyDescent="0.25">
      <c r="A539" s="26"/>
      <c r="B539" s="27"/>
      <c r="C539" s="28"/>
      <c r="D539" s="28"/>
      <c r="E539" s="28"/>
      <c r="F539" s="28"/>
      <c r="G539" s="29"/>
      <c r="H539" s="39"/>
      <c r="I539" s="150" t="str">
        <f t="shared" si="9"/>
        <v/>
      </c>
      <c r="J539" s="113"/>
      <c r="K539" s="18"/>
      <c r="L539" s="18"/>
      <c r="Z539" s="152"/>
    </row>
    <row r="540" spans="1:26" x14ac:dyDescent="0.25">
      <c r="A540" s="26"/>
      <c r="B540" s="27"/>
      <c r="C540" s="28"/>
      <c r="D540" s="28"/>
      <c r="E540" s="28"/>
      <c r="F540" s="28"/>
      <c r="G540" s="29"/>
      <c r="H540" s="39"/>
      <c r="I540" s="150" t="str">
        <f t="shared" si="9"/>
        <v/>
      </c>
      <c r="J540" s="113"/>
      <c r="K540" s="18"/>
      <c r="L540" s="18"/>
      <c r="Z540" s="152"/>
    </row>
    <row r="541" spans="1:26" x14ac:dyDescent="0.25">
      <c r="A541" s="26"/>
      <c r="B541" s="27"/>
      <c r="C541" s="28"/>
      <c r="D541" s="28"/>
      <c r="E541" s="28"/>
      <c r="F541" s="28"/>
      <c r="G541" s="29"/>
      <c r="H541" s="39"/>
      <c r="I541" s="150" t="str">
        <f t="shared" si="9"/>
        <v/>
      </c>
      <c r="J541" s="113"/>
      <c r="K541" s="18"/>
      <c r="L541" s="18"/>
      <c r="Z541" s="152"/>
    </row>
    <row r="542" spans="1:26" x14ac:dyDescent="0.25">
      <c r="A542" s="26"/>
      <c r="B542" s="27"/>
      <c r="C542" s="28"/>
      <c r="D542" s="28"/>
      <c r="E542" s="28"/>
      <c r="F542" s="28"/>
      <c r="G542" s="29"/>
      <c r="H542" s="39"/>
      <c r="I542" s="150" t="str">
        <f t="shared" si="9"/>
        <v/>
      </c>
      <c r="J542" s="113"/>
      <c r="K542" s="18"/>
      <c r="L542" s="18"/>
      <c r="Z542" s="152"/>
    </row>
    <row r="543" spans="1:26" x14ac:dyDescent="0.25">
      <c r="A543" s="26"/>
      <c r="B543" s="27"/>
      <c r="C543" s="28"/>
      <c r="D543" s="28"/>
      <c r="E543" s="28"/>
      <c r="F543" s="28"/>
      <c r="G543" s="29"/>
      <c r="H543" s="39"/>
      <c r="I543" s="150" t="str">
        <f t="shared" si="9"/>
        <v/>
      </c>
      <c r="J543" s="113"/>
      <c r="K543" s="18"/>
      <c r="L543" s="18"/>
      <c r="Z543" s="152"/>
    </row>
    <row r="544" spans="1:26" x14ac:dyDescent="0.25">
      <c r="A544" s="26"/>
      <c r="B544" s="27"/>
      <c r="C544" s="28"/>
      <c r="D544" s="28"/>
      <c r="E544" s="28"/>
      <c r="F544" s="28"/>
      <c r="G544" s="29"/>
      <c r="H544" s="39"/>
      <c r="I544" s="150" t="str">
        <f t="shared" si="9"/>
        <v/>
      </c>
      <c r="J544" s="113"/>
      <c r="K544" s="18"/>
      <c r="L544" s="18"/>
      <c r="Z544" s="152"/>
    </row>
    <row r="545" spans="1:26" x14ac:dyDescent="0.25">
      <c r="A545" s="26"/>
      <c r="B545" s="27"/>
      <c r="C545" s="28"/>
      <c r="D545" s="28"/>
      <c r="E545" s="28"/>
      <c r="F545" s="28"/>
      <c r="G545" s="29"/>
      <c r="H545" s="39"/>
      <c r="I545" s="150" t="str">
        <f t="shared" si="9"/>
        <v/>
      </c>
      <c r="J545" s="113"/>
      <c r="K545" s="18"/>
      <c r="L545" s="18"/>
      <c r="Z545" s="152"/>
    </row>
    <row r="546" spans="1:26" x14ac:dyDescent="0.25">
      <c r="A546" s="26"/>
      <c r="B546" s="27"/>
      <c r="C546" s="28"/>
      <c r="D546" s="28"/>
      <c r="E546" s="28"/>
      <c r="F546" s="28"/>
      <c r="G546" s="29"/>
      <c r="H546" s="39"/>
      <c r="I546" s="150" t="str">
        <f t="shared" si="9"/>
        <v/>
      </c>
      <c r="J546" s="113"/>
      <c r="K546" s="18"/>
      <c r="L546" s="18"/>
      <c r="Z546" s="152"/>
    </row>
    <row r="547" spans="1:26" x14ac:dyDescent="0.25">
      <c r="A547" s="26"/>
      <c r="B547" s="27"/>
      <c r="C547" s="28"/>
      <c r="D547" s="28"/>
      <c r="E547" s="28"/>
      <c r="F547" s="28"/>
      <c r="G547" s="29"/>
      <c r="H547" s="39"/>
      <c r="I547" s="150" t="str">
        <f t="shared" si="9"/>
        <v/>
      </c>
      <c r="J547" s="113"/>
      <c r="K547" s="18"/>
      <c r="L547" s="18"/>
      <c r="Z547" s="152"/>
    </row>
    <row r="548" spans="1:26" x14ac:dyDescent="0.25">
      <c r="A548" s="26"/>
      <c r="B548" s="27"/>
      <c r="C548" s="28"/>
      <c r="D548" s="28"/>
      <c r="E548" s="28"/>
      <c r="F548" s="28"/>
      <c r="G548" s="29"/>
      <c r="H548" s="39"/>
      <c r="I548" s="150" t="str">
        <f t="shared" si="9"/>
        <v/>
      </c>
      <c r="J548" s="113"/>
      <c r="K548" s="18"/>
      <c r="L548" s="18"/>
      <c r="Z548" s="152"/>
    </row>
    <row r="549" spans="1:26" x14ac:dyDescent="0.25">
      <c r="A549" s="26"/>
      <c r="B549" s="27"/>
      <c r="C549" s="28"/>
      <c r="D549" s="28"/>
      <c r="E549" s="28"/>
      <c r="F549" s="28"/>
      <c r="G549" s="29"/>
      <c r="H549" s="39"/>
      <c r="I549" s="150" t="str">
        <f t="shared" si="9"/>
        <v/>
      </c>
      <c r="J549" s="113"/>
      <c r="K549" s="18"/>
      <c r="L549" s="18"/>
      <c r="Z549" s="152"/>
    </row>
    <row r="550" spans="1:26" x14ac:dyDescent="0.25">
      <c r="A550" s="26"/>
      <c r="B550" s="27"/>
      <c r="C550" s="28"/>
      <c r="D550" s="28"/>
      <c r="E550" s="28"/>
      <c r="F550" s="28"/>
      <c r="G550" s="29"/>
      <c r="H550" s="39"/>
      <c r="I550" s="150" t="str">
        <f t="shared" si="9"/>
        <v/>
      </c>
      <c r="J550" s="113"/>
      <c r="K550" s="18"/>
      <c r="L550" s="18"/>
      <c r="Z550" s="152"/>
    </row>
    <row r="551" spans="1:26" x14ac:dyDescent="0.25">
      <c r="A551" s="26"/>
      <c r="B551" s="27"/>
      <c r="C551" s="28"/>
      <c r="D551" s="28"/>
      <c r="E551" s="28"/>
      <c r="F551" s="28"/>
      <c r="G551" s="29"/>
      <c r="H551" s="39"/>
      <c r="I551" s="150" t="str">
        <f t="shared" si="9"/>
        <v/>
      </c>
      <c r="J551" s="113"/>
      <c r="K551" s="18"/>
      <c r="L551" s="18"/>
      <c r="Z551" s="152"/>
    </row>
    <row r="552" spans="1:26" x14ac:dyDescent="0.25">
      <c r="A552" s="26"/>
      <c r="B552" s="27"/>
      <c r="C552" s="28"/>
      <c r="D552" s="28"/>
      <c r="E552" s="28"/>
      <c r="F552" s="28"/>
      <c r="G552" s="29"/>
      <c r="H552" s="39"/>
      <c r="I552" s="150" t="str">
        <f t="shared" si="9"/>
        <v/>
      </c>
      <c r="J552" s="113"/>
      <c r="K552" s="18"/>
      <c r="L552" s="18"/>
      <c r="Z552" s="152"/>
    </row>
    <row r="553" spans="1:26" x14ac:dyDescent="0.25">
      <c r="A553" s="26"/>
      <c r="B553" s="27"/>
      <c r="C553" s="28"/>
      <c r="D553" s="28"/>
      <c r="E553" s="28"/>
      <c r="F553" s="28"/>
      <c r="G553" s="29"/>
      <c r="H553" s="39"/>
      <c r="I553" s="150" t="str">
        <f t="shared" si="9"/>
        <v/>
      </c>
      <c r="J553" s="113"/>
      <c r="K553" s="18"/>
      <c r="L553" s="18"/>
      <c r="Z553" s="152"/>
    </row>
    <row r="554" spans="1:26" x14ac:dyDescent="0.25">
      <c r="A554" s="26"/>
      <c r="B554" s="27"/>
      <c r="C554" s="28"/>
      <c r="D554" s="28"/>
      <c r="E554" s="28"/>
      <c r="F554" s="28"/>
      <c r="G554" s="29"/>
      <c r="H554" s="39"/>
      <c r="I554" s="150" t="str">
        <f t="shared" si="9"/>
        <v/>
      </c>
      <c r="J554" s="113"/>
      <c r="K554" s="18"/>
      <c r="L554" s="18"/>
      <c r="Z554" s="152"/>
    </row>
    <row r="555" spans="1:26" x14ac:dyDescent="0.25">
      <c r="A555" s="26"/>
      <c r="B555" s="27"/>
      <c r="C555" s="28"/>
      <c r="D555" s="28"/>
      <c r="E555" s="28"/>
      <c r="F555" s="28"/>
      <c r="G555" s="29"/>
      <c r="H555" s="39"/>
      <c r="I555" s="150" t="str">
        <f t="shared" si="9"/>
        <v/>
      </c>
      <c r="J555" s="113"/>
      <c r="K555" s="18"/>
      <c r="L555" s="18"/>
      <c r="Z555" s="152"/>
    </row>
    <row r="556" spans="1:26" x14ac:dyDescent="0.25">
      <c r="A556" s="26"/>
      <c r="B556" s="27"/>
      <c r="C556" s="28"/>
      <c r="D556" s="28"/>
      <c r="E556" s="28"/>
      <c r="F556" s="28"/>
      <c r="G556" s="29"/>
      <c r="H556" s="39"/>
      <c r="I556" s="150" t="str">
        <f t="shared" si="9"/>
        <v/>
      </c>
      <c r="J556" s="113"/>
      <c r="K556" s="18"/>
      <c r="L556" s="18"/>
      <c r="Z556" s="152"/>
    </row>
    <row r="557" spans="1:26" x14ac:dyDescent="0.25">
      <c r="A557" s="26"/>
      <c r="B557" s="27"/>
      <c r="C557" s="28"/>
      <c r="D557" s="28"/>
      <c r="E557" s="28"/>
      <c r="F557" s="28"/>
      <c r="G557" s="29"/>
      <c r="H557" s="39"/>
      <c r="I557" s="150" t="str">
        <f t="shared" si="9"/>
        <v/>
      </c>
      <c r="J557" s="113"/>
      <c r="K557" s="18"/>
      <c r="L557" s="18"/>
      <c r="Z557" s="152"/>
    </row>
    <row r="558" spans="1:26" x14ac:dyDescent="0.25">
      <c r="A558" s="26"/>
      <c r="B558" s="27"/>
      <c r="C558" s="28"/>
      <c r="D558" s="28"/>
      <c r="E558" s="28"/>
      <c r="F558" s="28"/>
      <c r="G558" s="29"/>
      <c r="H558" s="39"/>
      <c r="I558" s="150" t="str">
        <f t="shared" si="9"/>
        <v/>
      </c>
      <c r="J558" s="113"/>
      <c r="K558" s="18"/>
      <c r="L558" s="18"/>
      <c r="Z558" s="152"/>
    </row>
    <row r="559" spans="1:26" x14ac:dyDescent="0.25">
      <c r="A559" s="26"/>
      <c r="B559" s="27"/>
      <c r="C559" s="28"/>
      <c r="D559" s="28"/>
      <c r="E559" s="28"/>
      <c r="F559" s="28"/>
      <c r="G559" s="29"/>
      <c r="H559" s="39"/>
      <c r="I559" s="150" t="str">
        <f t="shared" si="9"/>
        <v/>
      </c>
      <c r="J559" s="113"/>
      <c r="K559" s="18"/>
      <c r="L559" s="18"/>
      <c r="Z559" s="152"/>
    </row>
    <row r="560" spans="1:26" x14ac:dyDescent="0.25">
      <c r="A560" s="26"/>
      <c r="B560" s="27"/>
      <c r="C560" s="28"/>
      <c r="D560" s="28"/>
      <c r="E560" s="28"/>
      <c r="F560" s="28"/>
      <c r="G560" s="29"/>
      <c r="H560" s="39"/>
      <c r="I560" s="150" t="str">
        <f t="shared" si="9"/>
        <v/>
      </c>
      <c r="J560" s="113"/>
      <c r="K560" s="18"/>
      <c r="L560" s="18"/>
      <c r="Z560" s="152"/>
    </row>
    <row r="561" spans="1:26" x14ac:dyDescent="0.25">
      <c r="A561" s="26"/>
      <c r="B561" s="27"/>
      <c r="C561" s="28"/>
      <c r="D561" s="28"/>
      <c r="E561" s="28"/>
      <c r="F561" s="28"/>
      <c r="G561" s="29"/>
      <c r="H561" s="39"/>
      <c r="I561" s="150" t="str">
        <f t="shared" si="9"/>
        <v/>
      </c>
      <c r="J561" s="113"/>
      <c r="K561" s="18"/>
      <c r="L561" s="18"/>
      <c r="Z561" s="152"/>
    </row>
    <row r="562" spans="1:26" x14ac:dyDescent="0.25">
      <c r="A562" s="26"/>
      <c r="B562" s="27"/>
      <c r="C562" s="28"/>
      <c r="D562" s="28"/>
      <c r="E562" s="28"/>
      <c r="F562" s="28"/>
      <c r="G562" s="29"/>
      <c r="H562" s="39"/>
      <c r="I562" s="150" t="str">
        <f t="shared" si="9"/>
        <v/>
      </c>
      <c r="J562" s="113"/>
      <c r="K562" s="18"/>
      <c r="L562" s="18"/>
      <c r="Z562" s="152"/>
    </row>
    <row r="563" spans="1:26" x14ac:dyDescent="0.25">
      <c r="A563" s="26"/>
      <c r="B563" s="27"/>
      <c r="C563" s="28"/>
      <c r="D563" s="28"/>
      <c r="E563" s="28"/>
      <c r="F563" s="28"/>
      <c r="G563" s="29"/>
      <c r="H563" s="39"/>
      <c r="I563" s="150" t="str">
        <f t="shared" si="9"/>
        <v/>
      </c>
      <c r="J563" s="113"/>
      <c r="K563" s="18"/>
      <c r="L563" s="18"/>
      <c r="Z563" s="152"/>
    </row>
    <row r="564" spans="1:26" x14ac:dyDescent="0.25">
      <c r="A564" s="26"/>
      <c r="B564" s="27"/>
      <c r="C564" s="28"/>
      <c r="D564" s="28"/>
      <c r="E564" s="28"/>
      <c r="F564" s="28"/>
      <c r="G564" s="29"/>
      <c r="H564" s="39"/>
      <c r="I564" s="150" t="str">
        <f t="shared" si="9"/>
        <v/>
      </c>
      <c r="J564" s="113"/>
      <c r="K564" s="18"/>
      <c r="L564" s="18"/>
      <c r="Z564" s="152"/>
    </row>
    <row r="565" spans="1:26" x14ac:dyDescent="0.25">
      <c r="A565" s="26"/>
      <c r="B565" s="27"/>
      <c r="C565" s="28"/>
      <c r="D565" s="28"/>
      <c r="E565" s="28"/>
      <c r="F565" s="28"/>
      <c r="G565" s="29"/>
      <c r="H565" s="39"/>
      <c r="I565" s="150" t="str">
        <f t="shared" si="9"/>
        <v/>
      </c>
      <c r="J565" s="113"/>
      <c r="K565" s="18"/>
      <c r="L565" s="18"/>
      <c r="Z565" s="152"/>
    </row>
    <row r="566" spans="1:26" x14ac:dyDescent="0.25">
      <c r="A566" s="26"/>
      <c r="B566" s="27"/>
      <c r="C566" s="28"/>
      <c r="D566" s="28"/>
      <c r="E566" s="28"/>
      <c r="F566" s="28"/>
      <c r="G566" s="29"/>
      <c r="H566" s="39"/>
      <c r="I566" s="150" t="str">
        <f t="shared" si="9"/>
        <v/>
      </c>
      <c r="J566" s="113"/>
      <c r="K566" s="18"/>
      <c r="L566" s="18"/>
      <c r="Z566" s="152"/>
    </row>
    <row r="567" spans="1:26" x14ac:dyDescent="0.25">
      <c r="A567" s="26"/>
      <c r="B567" s="27"/>
      <c r="C567" s="28"/>
      <c r="D567" s="28"/>
      <c r="E567" s="28"/>
      <c r="F567" s="28"/>
      <c r="G567" s="29"/>
      <c r="H567" s="39"/>
      <c r="I567" s="150" t="str">
        <f t="shared" si="9"/>
        <v/>
      </c>
      <c r="J567" s="113"/>
      <c r="K567" s="18"/>
      <c r="L567" s="18"/>
      <c r="Z567" s="152"/>
    </row>
    <row r="568" spans="1:26" x14ac:dyDescent="0.25">
      <c r="A568" s="26"/>
      <c r="B568" s="27"/>
      <c r="C568" s="28"/>
      <c r="D568" s="28"/>
      <c r="E568" s="28"/>
      <c r="F568" s="28"/>
      <c r="G568" s="29"/>
      <c r="H568" s="39"/>
      <c r="I568" s="150" t="str">
        <f t="shared" si="9"/>
        <v/>
      </c>
      <c r="J568" s="113"/>
      <c r="K568" s="18"/>
      <c r="L568" s="18"/>
      <c r="Z568" s="152"/>
    </row>
    <row r="569" spans="1:26" x14ac:dyDescent="0.25">
      <c r="A569" s="26"/>
      <c r="B569" s="27"/>
      <c r="C569" s="28"/>
      <c r="D569" s="28"/>
      <c r="E569" s="28"/>
      <c r="F569" s="28"/>
      <c r="G569" s="29"/>
      <c r="H569" s="39"/>
      <c r="I569" s="150" t="str">
        <f t="shared" si="9"/>
        <v/>
      </c>
      <c r="J569" s="113"/>
      <c r="K569" s="18"/>
      <c r="L569" s="18"/>
      <c r="Z569" s="152"/>
    </row>
    <row r="570" spans="1:26" x14ac:dyDescent="0.25">
      <c r="A570" s="26"/>
      <c r="B570" s="27"/>
      <c r="C570" s="28"/>
      <c r="D570" s="28"/>
      <c r="E570" s="28"/>
      <c r="F570" s="28"/>
      <c r="G570" s="29"/>
      <c r="H570" s="39"/>
      <c r="I570" s="150" t="str">
        <f t="shared" si="9"/>
        <v/>
      </c>
      <c r="J570" s="113"/>
      <c r="K570" s="18"/>
      <c r="L570" s="18"/>
      <c r="Z570" s="152"/>
    </row>
    <row r="571" spans="1:26" x14ac:dyDescent="0.25">
      <c r="A571" s="26"/>
      <c r="B571" s="27"/>
      <c r="C571" s="28"/>
      <c r="D571" s="28"/>
      <c r="E571" s="28"/>
      <c r="F571" s="28"/>
      <c r="G571" s="29"/>
      <c r="H571" s="39"/>
      <c r="I571" s="150" t="str">
        <f t="shared" si="9"/>
        <v/>
      </c>
      <c r="J571" s="113"/>
      <c r="K571" s="18"/>
      <c r="L571" s="18"/>
      <c r="Z571" s="152"/>
    </row>
    <row r="572" spans="1:26" x14ac:dyDescent="0.25">
      <c r="A572" s="26"/>
      <c r="B572" s="27"/>
      <c r="C572" s="28"/>
      <c r="D572" s="28"/>
      <c r="E572" s="28"/>
      <c r="F572" s="28"/>
      <c r="G572" s="29"/>
      <c r="H572" s="39"/>
      <c r="I572" s="150" t="str">
        <f t="shared" si="9"/>
        <v/>
      </c>
      <c r="J572" s="113"/>
      <c r="K572" s="18"/>
      <c r="L572" s="18"/>
      <c r="Z572" s="152"/>
    </row>
    <row r="573" spans="1:26" x14ac:dyDescent="0.25">
      <c r="A573" s="26"/>
      <c r="B573" s="27"/>
      <c r="C573" s="28"/>
      <c r="D573" s="28"/>
      <c r="E573" s="28"/>
      <c r="F573" s="28"/>
      <c r="G573" s="29"/>
      <c r="H573" s="39"/>
      <c r="I573" s="150" t="str">
        <f t="shared" si="9"/>
        <v/>
      </c>
      <c r="J573" s="113"/>
      <c r="K573" s="18"/>
      <c r="L573" s="18"/>
      <c r="Z573" s="152"/>
    </row>
    <row r="574" spans="1:26" x14ac:dyDescent="0.25">
      <c r="A574" s="26"/>
      <c r="B574" s="27"/>
      <c r="C574" s="28"/>
      <c r="D574" s="28"/>
      <c r="E574" s="28"/>
      <c r="F574" s="28"/>
      <c r="G574" s="29"/>
      <c r="H574" s="39"/>
      <c r="I574" s="150" t="str">
        <f t="shared" si="9"/>
        <v/>
      </c>
      <c r="J574" s="113"/>
      <c r="K574" s="18"/>
      <c r="L574" s="18"/>
      <c r="Z574" s="152"/>
    </row>
    <row r="575" spans="1:26" x14ac:dyDescent="0.25">
      <c r="A575" s="26"/>
      <c r="B575" s="27"/>
      <c r="C575" s="28"/>
      <c r="D575" s="28"/>
      <c r="E575" s="28"/>
      <c r="F575" s="28"/>
      <c r="G575" s="29"/>
      <c r="H575" s="39"/>
      <c r="I575" s="150" t="str">
        <f t="shared" si="9"/>
        <v/>
      </c>
      <c r="J575" s="113"/>
      <c r="K575" s="18"/>
      <c r="L575" s="18"/>
      <c r="Z575" s="152"/>
    </row>
    <row r="576" spans="1:26" x14ac:dyDescent="0.25">
      <c r="A576" s="26"/>
      <c r="B576" s="27"/>
      <c r="C576" s="28"/>
      <c r="D576" s="28"/>
      <c r="E576" s="28"/>
      <c r="F576" s="28"/>
      <c r="G576" s="29"/>
      <c r="H576" s="39"/>
      <c r="I576" s="150" t="str">
        <f t="shared" si="9"/>
        <v/>
      </c>
      <c r="J576" s="113"/>
      <c r="K576" s="18"/>
      <c r="L576" s="18"/>
      <c r="Z576" s="152"/>
    </row>
    <row r="577" spans="1:26" x14ac:dyDescent="0.25">
      <c r="A577" s="26"/>
      <c r="B577" s="27"/>
      <c r="C577" s="28"/>
      <c r="D577" s="28"/>
      <c r="E577" s="28"/>
      <c r="F577" s="28"/>
      <c r="G577" s="29"/>
      <c r="H577" s="39"/>
      <c r="I577" s="150" t="str">
        <f t="shared" si="9"/>
        <v/>
      </c>
      <c r="J577" s="113"/>
      <c r="K577" s="18"/>
      <c r="L577" s="18"/>
      <c r="Z577" s="152"/>
    </row>
    <row r="578" spans="1:26" x14ac:dyDescent="0.25">
      <c r="A578" s="26"/>
      <c r="B578" s="27"/>
      <c r="C578" s="28"/>
      <c r="D578" s="28"/>
      <c r="E578" s="28"/>
      <c r="F578" s="28"/>
      <c r="G578" s="29"/>
      <c r="H578" s="39"/>
      <c r="I578" s="150" t="str">
        <f t="shared" si="9"/>
        <v/>
      </c>
      <c r="J578" s="113"/>
      <c r="K578" s="18"/>
      <c r="L578" s="18"/>
      <c r="Z578" s="152"/>
    </row>
    <row r="579" spans="1:26" x14ac:dyDescent="0.25">
      <c r="A579" s="26"/>
      <c r="B579" s="27"/>
      <c r="C579" s="28"/>
      <c r="D579" s="28"/>
      <c r="E579" s="28"/>
      <c r="F579" s="28"/>
      <c r="G579" s="29"/>
      <c r="H579" s="39"/>
      <c r="I579" s="150" t="str">
        <f t="shared" si="9"/>
        <v/>
      </c>
      <c r="J579" s="113"/>
      <c r="K579" s="18"/>
      <c r="L579" s="18"/>
      <c r="Z579" s="152"/>
    </row>
    <row r="580" spans="1:26" x14ac:dyDescent="0.25">
      <c r="A580" s="26"/>
      <c r="B580" s="27"/>
      <c r="C580" s="28"/>
      <c r="D580" s="28"/>
      <c r="E580" s="28"/>
      <c r="F580" s="28"/>
      <c r="G580" s="29"/>
      <c r="H580" s="39"/>
      <c r="I580" s="150" t="str">
        <f t="shared" si="9"/>
        <v/>
      </c>
      <c r="J580" s="113"/>
      <c r="K580" s="18"/>
      <c r="L580" s="18"/>
      <c r="Z580" s="152"/>
    </row>
    <row r="581" spans="1:26" x14ac:dyDescent="0.25">
      <c r="A581" s="26"/>
      <c r="B581" s="27"/>
      <c r="C581" s="28"/>
      <c r="D581" s="28"/>
      <c r="E581" s="28"/>
      <c r="F581" s="28"/>
      <c r="G581" s="29"/>
      <c r="H581" s="39"/>
      <c r="I581" s="150" t="str">
        <f t="shared" ref="I581:I644" si="10">IF(G581="","",I580+G581)</f>
        <v/>
      </c>
      <c r="J581" s="113"/>
      <c r="K581" s="18"/>
      <c r="L581" s="18"/>
      <c r="Z581" s="152"/>
    </row>
    <row r="582" spans="1:26" x14ac:dyDescent="0.25">
      <c r="A582" s="26"/>
      <c r="B582" s="27"/>
      <c r="C582" s="28"/>
      <c r="D582" s="28"/>
      <c r="E582" s="28"/>
      <c r="F582" s="28"/>
      <c r="G582" s="29"/>
      <c r="H582" s="39"/>
      <c r="I582" s="150" t="str">
        <f t="shared" si="10"/>
        <v/>
      </c>
      <c r="J582" s="113"/>
      <c r="K582" s="18"/>
      <c r="L582" s="18"/>
      <c r="Z582" s="152"/>
    </row>
    <row r="583" spans="1:26" x14ac:dyDescent="0.25">
      <c r="A583" s="26"/>
      <c r="B583" s="27"/>
      <c r="C583" s="28"/>
      <c r="D583" s="28"/>
      <c r="E583" s="28"/>
      <c r="F583" s="28"/>
      <c r="G583" s="29"/>
      <c r="H583" s="39"/>
      <c r="I583" s="150" t="str">
        <f t="shared" si="10"/>
        <v/>
      </c>
      <c r="J583" s="113"/>
      <c r="K583" s="18"/>
      <c r="L583" s="18"/>
      <c r="Z583" s="152"/>
    </row>
    <row r="584" spans="1:26" x14ac:dyDescent="0.25">
      <c r="A584" s="26"/>
      <c r="B584" s="27"/>
      <c r="C584" s="28"/>
      <c r="D584" s="28"/>
      <c r="E584" s="28"/>
      <c r="F584" s="28"/>
      <c r="G584" s="29"/>
      <c r="H584" s="39"/>
      <c r="I584" s="150" t="str">
        <f t="shared" si="10"/>
        <v/>
      </c>
      <c r="J584" s="113"/>
      <c r="K584" s="18"/>
      <c r="L584" s="18"/>
      <c r="Z584" s="152"/>
    </row>
    <row r="585" spans="1:26" x14ac:dyDescent="0.25">
      <c r="A585" s="26"/>
      <c r="B585" s="27"/>
      <c r="C585" s="28"/>
      <c r="D585" s="28"/>
      <c r="E585" s="28"/>
      <c r="F585" s="28"/>
      <c r="G585" s="29"/>
      <c r="H585" s="39"/>
      <c r="I585" s="150" t="str">
        <f t="shared" si="10"/>
        <v/>
      </c>
      <c r="J585" s="113"/>
      <c r="K585" s="18"/>
      <c r="L585" s="18"/>
      <c r="Z585" s="152"/>
    </row>
    <row r="586" spans="1:26" x14ac:dyDescent="0.25">
      <c r="A586" s="26"/>
      <c r="B586" s="27"/>
      <c r="C586" s="28"/>
      <c r="D586" s="28"/>
      <c r="E586" s="28"/>
      <c r="F586" s="28"/>
      <c r="G586" s="29"/>
      <c r="H586" s="39"/>
      <c r="I586" s="150" t="str">
        <f t="shared" si="10"/>
        <v/>
      </c>
      <c r="J586" s="113"/>
      <c r="K586" s="18"/>
      <c r="L586" s="18"/>
      <c r="Z586" s="152"/>
    </row>
    <row r="587" spans="1:26" x14ac:dyDescent="0.25">
      <c r="A587" s="26"/>
      <c r="B587" s="27"/>
      <c r="C587" s="28"/>
      <c r="D587" s="28"/>
      <c r="E587" s="28"/>
      <c r="F587" s="28"/>
      <c r="G587" s="29"/>
      <c r="H587" s="39"/>
      <c r="I587" s="150" t="str">
        <f t="shared" si="10"/>
        <v/>
      </c>
      <c r="J587" s="113"/>
      <c r="K587" s="18"/>
      <c r="L587" s="18"/>
      <c r="Z587" s="152"/>
    </row>
    <row r="588" spans="1:26" x14ac:dyDescent="0.25">
      <c r="A588" s="26"/>
      <c r="B588" s="27"/>
      <c r="C588" s="28"/>
      <c r="D588" s="28"/>
      <c r="E588" s="28"/>
      <c r="F588" s="28"/>
      <c r="G588" s="29"/>
      <c r="H588" s="39"/>
      <c r="I588" s="150" t="str">
        <f t="shared" si="10"/>
        <v/>
      </c>
      <c r="J588" s="113"/>
      <c r="K588" s="18"/>
      <c r="L588" s="18"/>
      <c r="Z588" s="152"/>
    </row>
    <row r="589" spans="1:26" x14ac:dyDescent="0.25">
      <c r="A589" s="26"/>
      <c r="B589" s="27"/>
      <c r="C589" s="28"/>
      <c r="D589" s="28"/>
      <c r="E589" s="28"/>
      <c r="F589" s="28"/>
      <c r="G589" s="29"/>
      <c r="H589" s="39"/>
      <c r="I589" s="150" t="str">
        <f t="shared" si="10"/>
        <v/>
      </c>
      <c r="J589" s="113"/>
      <c r="K589" s="18"/>
      <c r="L589" s="18"/>
      <c r="Z589" s="152"/>
    </row>
    <row r="590" spans="1:26" x14ac:dyDescent="0.25">
      <c r="A590" s="26"/>
      <c r="B590" s="27"/>
      <c r="C590" s="28"/>
      <c r="D590" s="28"/>
      <c r="E590" s="28"/>
      <c r="F590" s="28"/>
      <c r="G590" s="29"/>
      <c r="H590" s="39"/>
      <c r="I590" s="150" t="str">
        <f t="shared" si="10"/>
        <v/>
      </c>
      <c r="J590" s="113"/>
      <c r="K590" s="18"/>
      <c r="L590" s="18"/>
      <c r="Z590" s="152"/>
    </row>
    <row r="591" spans="1:26" x14ac:dyDescent="0.25">
      <c r="A591" s="26"/>
      <c r="B591" s="27"/>
      <c r="C591" s="28"/>
      <c r="D591" s="28"/>
      <c r="E591" s="28"/>
      <c r="F591" s="28"/>
      <c r="G591" s="29"/>
      <c r="H591" s="39"/>
      <c r="I591" s="150" t="str">
        <f t="shared" si="10"/>
        <v/>
      </c>
      <c r="J591" s="113"/>
      <c r="K591" s="18"/>
      <c r="L591" s="18"/>
      <c r="Z591" s="152"/>
    </row>
    <row r="592" spans="1:26" x14ac:dyDescent="0.25">
      <c r="A592" s="26"/>
      <c r="B592" s="27"/>
      <c r="C592" s="28"/>
      <c r="D592" s="28"/>
      <c r="E592" s="28"/>
      <c r="F592" s="28"/>
      <c r="G592" s="29"/>
      <c r="H592" s="39"/>
      <c r="I592" s="150" t="str">
        <f t="shared" si="10"/>
        <v/>
      </c>
      <c r="J592" s="113"/>
      <c r="K592" s="18"/>
      <c r="L592" s="18"/>
      <c r="Z592" s="152"/>
    </row>
    <row r="593" spans="1:26" x14ac:dyDescent="0.25">
      <c r="A593" s="26"/>
      <c r="B593" s="27"/>
      <c r="C593" s="28"/>
      <c r="D593" s="28"/>
      <c r="E593" s="28"/>
      <c r="F593" s="28"/>
      <c r="G593" s="29"/>
      <c r="H593" s="39"/>
      <c r="I593" s="150" t="str">
        <f t="shared" si="10"/>
        <v/>
      </c>
      <c r="J593" s="113"/>
      <c r="K593" s="18"/>
      <c r="L593" s="18"/>
      <c r="Z593" s="152"/>
    </row>
    <row r="594" spans="1:26" x14ac:dyDescent="0.25">
      <c r="A594" s="26"/>
      <c r="B594" s="27"/>
      <c r="C594" s="28"/>
      <c r="D594" s="28"/>
      <c r="E594" s="28"/>
      <c r="F594" s="28"/>
      <c r="G594" s="29"/>
      <c r="H594" s="39"/>
      <c r="I594" s="150" t="str">
        <f t="shared" si="10"/>
        <v/>
      </c>
      <c r="J594" s="113"/>
      <c r="K594" s="18"/>
      <c r="L594" s="18"/>
      <c r="Z594" s="152"/>
    </row>
    <row r="595" spans="1:26" x14ac:dyDescent="0.25">
      <c r="A595" s="26"/>
      <c r="B595" s="27"/>
      <c r="C595" s="28"/>
      <c r="D595" s="28"/>
      <c r="E595" s="28"/>
      <c r="F595" s="28"/>
      <c r="G595" s="29"/>
      <c r="H595" s="39"/>
      <c r="I595" s="150" t="str">
        <f t="shared" si="10"/>
        <v/>
      </c>
      <c r="J595" s="113"/>
      <c r="K595" s="18"/>
      <c r="L595" s="18"/>
      <c r="Z595" s="152"/>
    </row>
    <row r="596" spans="1:26" x14ac:dyDescent="0.25">
      <c r="A596" s="26"/>
      <c r="B596" s="27"/>
      <c r="C596" s="28"/>
      <c r="D596" s="28"/>
      <c r="E596" s="28"/>
      <c r="F596" s="28"/>
      <c r="G596" s="29"/>
      <c r="H596" s="39"/>
      <c r="I596" s="150" t="str">
        <f t="shared" si="10"/>
        <v/>
      </c>
      <c r="J596" s="113"/>
      <c r="K596" s="18"/>
      <c r="L596" s="18"/>
      <c r="Z596" s="152"/>
    </row>
    <row r="597" spans="1:26" x14ac:dyDescent="0.25">
      <c r="A597" s="26"/>
      <c r="B597" s="27"/>
      <c r="C597" s="28"/>
      <c r="D597" s="28"/>
      <c r="E597" s="28"/>
      <c r="F597" s="28"/>
      <c r="G597" s="29"/>
      <c r="H597" s="39"/>
      <c r="I597" s="150" t="str">
        <f t="shared" si="10"/>
        <v/>
      </c>
      <c r="J597" s="113"/>
      <c r="K597" s="18"/>
      <c r="L597" s="18"/>
      <c r="Z597" s="152"/>
    </row>
    <row r="598" spans="1:26" x14ac:dyDescent="0.25">
      <c r="A598" s="26"/>
      <c r="B598" s="27"/>
      <c r="C598" s="28"/>
      <c r="D598" s="28"/>
      <c r="E598" s="28"/>
      <c r="F598" s="28"/>
      <c r="G598" s="29"/>
      <c r="H598" s="39"/>
      <c r="I598" s="150" t="str">
        <f t="shared" si="10"/>
        <v/>
      </c>
      <c r="J598" s="113"/>
      <c r="K598" s="18"/>
      <c r="L598" s="18"/>
      <c r="Z598" s="152"/>
    </row>
    <row r="599" spans="1:26" x14ac:dyDescent="0.25">
      <c r="A599" s="26"/>
      <c r="B599" s="27"/>
      <c r="C599" s="28"/>
      <c r="D599" s="28"/>
      <c r="E599" s="28"/>
      <c r="F599" s="28"/>
      <c r="G599" s="29"/>
      <c r="H599" s="39"/>
      <c r="I599" s="150" t="str">
        <f t="shared" si="10"/>
        <v/>
      </c>
      <c r="J599" s="113"/>
      <c r="K599" s="18"/>
      <c r="L599" s="18"/>
      <c r="Z599" s="152"/>
    </row>
    <row r="600" spans="1:26" x14ac:dyDescent="0.25">
      <c r="A600" s="26"/>
      <c r="B600" s="27"/>
      <c r="C600" s="28"/>
      <c r="D600" s="28"/>
      <c r="E600" s="28"/>
      <c r="F600" s="28"/>
      <c r="G600" s="29"/>
      <c r="H600" s="39"/>
      <c r="I600" s="150" t="str">
        <f t="shared" si="10"/>
        <v/>
      </c>
      <c r="J600" s="113"/>
      <c r="K600" s="18"/>
      <c r="L600" s="18"/>
      <c r="Z600" s="152"/>
    </row>
    <row r="601" spans="1:26" x14ac:dyDescent="0.25">
      <c r="A601" s="26"/>
      <c r="B601" s="27"/>
      <c r="C601" s="28"/>
      <c r="D601" s="28"/>
      <c r="E601" s="28"/>
      <c r="F601" s="28"/>
      <c r="G601" s="29"/>
      <c r="H601" s="39"/>
      <c r="I601" s="150" t="str">
        <f t="shared" si="10"/>
        <v/>
      </c>
      <c r="J601" s="113"/>
      <c r="K601" s="18"/>
      <c r="L601" s="18"/>
      <c r="Z601" s="152"/>
    </row>
    <row r="602" spans="1:26" x14ac:dyDescent="0.25">
      <c r="A602" s="26"/>
      <c r="B602" s="27"/>
      <c r="C602" s="28"/>
      <c r="D602" s="28"/>
      <c r="E602" s="28"/>
      <c r="F602" s="28"/>
      <c r="G602" s="29"/>
      <c r="H602" s="39"/>
      <c r="I602" s="150" t="str">
        <f t="shared" si="10"/>
        <v/>
      </c>
      <c r="J602" s="113"/>
      <c r="K602" s="18"/>
      <c r="L602" s="18"/>
      <c r="Z602" s="152"/>
    </row>
    <row r="603" spans="1:26" x14ac:dyDescent="0.25">
      <c r="A603" s="26"/>
      <c r="B603" s="27"/>
      <c r="C603" s="28"/>
      <c r="D603" s="28"/>
      <c r="E603" s="28"/>
      <c r="F603" s="28"/>
      <c r="G603" s="29"/>
      <c r="H603" s="39"/>
      <c r="I603" s="150" t="str">
        <f t="shared" si="10"/>
        <v/>
      </c>
      <c r="J603" s="113"/>
      <c r="K603" s="18"/>
      <c r="L603" s="18"/>
      <c r="Z603" s="152"/>
    </row>
    <row r="604" spans="1:26" x14ac:dyDescent="0.25">
      <c r="A604" s="26"/>
      <c r="B604" s="27"/>
      <c r="C604" s="28"/>
      <c r="D604" s="28"/>
      <c r="E604" s="28"/>
      <c r="F604" s="28"/>
      <c r="G604" s="29"/>
      <c r="H604" s="39"/>
      <c r="I604" s="150" t="str">
        <f t="shared" si="10"/>
        <v/>
      </c>
      <c r="J604" s="113"/>
      <c r="K604" s="18"/>
      <c r="L604" s="18"/>
      <c r="Z604" s="152"/>
    </row>
    <row r="605" spans="1:26" x14ac:dyDescent="0.25">
      <c r="A605" s="26"/>
      <c r="B605" s="27"/>
      <c r="C605" s="28"/>
      <c r="D605" s="28"/>
      <c r="E605" s="28"/>
      <c r="F605" s="28"/>
      <c r="G605" s="29"/>
      <c r="H605" s="39"/>
      <c r="I605" s="150" t="str">
        <f t="shared" si="10"/>
        <v/>
      </c>
      <c r="J605" s="113"/>
      <c r="K605" s="18"/>
      <c r="L605" s="18"/>
      <c r="Z605" s="152"/>
    </row>
    <row r="606" spans="1:26" x14ac:dyDescent="0.25">
      <c r="A606" s="26"/>
      <c r="B606" s="27"/>
      <c r="C606" s="28"/>
      <c r="D606" s="28"/>
      <c r="E606" s="28"/>
      <c r="F606" s="28"/>
      <c r="G606" s="29"/>
      <c r="H606" s="39"/>
      <c r="I606" s="150" t="str">
        <f t="shared" si="10"/>
        <v/>
      </c>
      <c r="J606" s="113"/>
      <c r="K606" s="18"/>
      <c r="L606" s="18"/>
      <c r="Z606" s="152"/>
    </row>
    <row r="607" spans="1:26" x14ac:dyDescent="0.25">
      <c r="A607" s="26"/>
      <c r="B607" s="27"/>
      <c r="C607" s="28"/>
      <c r="D607" s="28"/>
      <c r="E607" s="28"/>
      <c r="F607" s="28"/>
      <c r="G607" s="29"/>
      <c r="H607" s="39"/>
      <c r="I607" s="150" t="str">
        <f t="shared" si="10"/>
        <v/>
      </c>
      <c r="J607" s="113"/>
      <c r="K607" s="18"/>
      <c r="L607" s="18"/>
      <c r="Z607" s="152"/>
    </row>
    <row r="608" spans="1:26" x14ac:dyDescent="0.25">
      <c r="A608" s="26"/>
      <c r="B608" s="27"/>
      <c r="C608" s="28"/>
      <c r="D608" s="28"/>
      <c r="E608" s="28"/>
      <c r="F608" s="28"/>
      <c r="G608" s="29"/>
      <c r="H608" s="39"/>
      <c r="I608" s="150" t="str">
        <f t="shared" si="10"/>
        <v/>
      </c>
      <c r="J608" s="113"/>
      <c r="K608" s="18"/>
      <c r="L608" s="18"/>
      <c r="Z608" s="152"/>
    </row>
    <row r="609" spans="1:26" x14ac:dyDescent="0.25">
      <c r="A609" s="26"/>
      <c r="B609" s="27"/>
      <c r="C609" s="28"/>
      <c r="D609" s="28"/>
      <c r="E609" s="28"/>
      <c r="F609" s="28"/>
      <c r="G609" s="29"/>
      <c r="H609" s="39"/>
      <c r="I609" s="150" t="str">
        <f t="shared" si="10"/>
        <v/>
      </c>
      <c r="J609" s="113"/>
      <c r="K609" s="18"/>
      <c r="L609" s="18"/>
      <c r="Z609" s="152"/>
    </row>
    <row r="610" spans="1:26" x14ac:dyDescent="0.25">
      <c r="A610" s="26"/>
      <c r="B610" s="27"/>
      <c r="C610" s="28"/>
      <c r="D610" s="28"/>
      <c r="E610" s="28"/>
      <c r="F610" s="28"/>
      <c r="G610" s="29"/>
      <c r="H610" s="39"/>
      <c r="I610" s="150" t="str">
        <f t="shared" si="10"/>
        <v/>
      </c>
      <c r="J610" s="113"/>
      <c r="K610" s="18"/>
      <c r="L610" s="18"/>
      <c r="Z610" s="152"/>
    </row>
    <row r="611" spans="1:26" x14ac:dyDescent="0.25">
      <c r="A611" s="26"/>
      <c r="B611" s="27"/>
      <c r="C611" s="28"/>
      <c r="D611" s="28"/>
      <c r="E611" s="28"/>
      <c r="F611" s="28"/>
      <c r="G611" s="29"/>
      <c r="H611" s="39"/>
      <c r="I611" s="150" t="str">
        <f t="shared" si="10"/>
        <v/>
      </c>
      <c r="J611" s="113"/>
      <c r="K611" s="18"/>
      <c r="L611" s="18"/>
      <c r="Z611" s="152"/>
    </row>
    <row r="612" spans="1:26" x14ac:dyDescent="0.25">
      <c r="A612" s="26"/>
      <c r="B612" s="27"/>
      <c r="C612" s="28"/>
      <c r="D612" s="28"/>
      <c r="E612" s="28"/>
      <c r="F612" s="28"/>
      <c r="G612" s="29"/>
      <c r="H612" s="39"/>
      <c r="I612" s="150" t="str">
        <f t="shared" si="10"/>
        <v/>
      </c>
      <c r="J612" s="113"/>
      <c r="K612" s="18"/>
      <c r="L612" s="18"/>
      <c r="Z612" s="152"/>
    </row>
    <row r="613" spans="1:26" x14ac:dyDescent="0.25">
      <c r="A613" s="26"/>
      <c r="B613" s="27"/>
      <c r="C613" s="28"/>
      <c r="D613" s="28"/>
      <c r="E613" s="28"/>
      <c r="F613" s="28"/>
      <c r="G613" s="29"/>
      <c r="H613" s="39"/>
      <c r="I613" s="150" t="str">
        <f t="shared" si="10"/>
        <v/>
      </c>
      <c r="J613" s="113"/>
      <c r="K613" s="18"/>
      <c r="L613" s="18"/>
      <c r="Z613" s="152"/>
    </row>
    <row r="614" spans="1:26" x14ac:dyDescent="0.25">
      <c r="A614" s="26"/>
      <c r="B614" s="27"/>
      <c r="C614" s="28"/>
      <c r="D614" s="28"/>
      <c r="E614" s="28"/>
      <c r="F614" s="28"/>
      <c r="G614" s="29"/>
      <c r="H614" s="39"/>
      <c r="I614" s="150" t="str">
        <f t="shared" si="10"/>
        <v/>
      </c>
      <c r="J614" s="113"/>
      <c r="K614" s="18"/>
      <c r="L614" s="18"/>
      <c r="Z614" s="152"/>
    </row>
    <row r="615" spans="1:26" x14ac:dyDescent="0.25">
      <c r="A615" s="26"/>
      <c r="B615" s="27"/>
      <c r="C615" s="28"/>
      <c r="D615" s="28"/>
      <c r="E615" s="28"/>
      <c r="F615" s="28"/>
      <c r="G615" s="29"/>
      <c r="H615" s="39"/>
      <c r="I615" s="150" t="str">
        <f t="shared" si="10"/>
        <v/>
      </c>
      <c r="J615" s="113"/>
      <c r="K615" s="18"/>
      <c r="L615" s="18"/>
      <c r="Z615" s="152"/>
    </row>
    <row r="616" spans="1:26" x14ac:dyDescent="0.25">
      <c r="A616" s="26"/>
      <c r="B616" s="27"/>
      <c r="C616" s="28"/>
      <c r="D616" s="28"/>
      <c r="E616" s="28"/>
      <c r="F616" s="28"/>
      <c r="G616" s="29"/>
      <c r="H616" s="39"/>
      <c r="I616" s="150" t="str">
        <f t="shared" si="10"/>
        <v/>
      </c>
      <c r="J616" s="113"/>
      <c r="K616" s="18"/>
      <c r="L616" s="18"/>
      <c r="Z616" s="152"/>
    </row>
    <row r="617" spans="1:26" x14ac:dyDescent="0.25">
      <c r="A617" s="26"/>
      <c r="B617" s="27"/>
      <c r="C617" s="28"/>
      <c r="D617" s="28"/>
      <c r="E617" s="28"/>
      <c r="F617" s="28"/>
      <c r="G617" s="29"/>
      <c r="H617" s="39"/>
      <c r="I617" s="150" t="str">
        <f t="shared" si="10"/>
        <v/>
      </c>
      <c r="J617" s="113"/>
      <c r="K617" s="18"/>
      <c r="L617" s="18"/>
      <c r="Z617" s="152"/>
    </row>
    <row r="618" spans="1:26" x14ac:dyDescent="0.25">
      <c r="A618" s="26"/>
      <c r="B618" s="27"/>
      <c r="C618" s="28"/>
      <c r="D618" s="28"/>
      <c r="E618" s="28"/>
      <c r="F618" s="28"/>
      <c r="G618" s="29"/>
      <c r="H618" s="39"/>
      <c r="I618" s="150" t="str">
        <f t="shared" si="10"/>
        <v/>
      </c>
      <c r="J618" s="113"/>
      <c r="K618" s="18"/>
      <c r="L618" s="18"/>
      <c r="Z618" s="152"/>
    </row>
    <row r="619" spans="1:26" x14ac:dyDescent="0.25">
      <c r="A619" s="26"/>
      <c r="B619" s="27"/>
      <c r="C619" s="28"/>
      <c r="D619" s="28"/>
      <c r="E619" s="28"/>
      <c r="F619" s="28"/>
      <c r="G619" s="29"/>
      <c r="H619" s="39"/>
      <c r="I619" s="150" t="str">
        <f t="shared" si="10"/>
        <v/>
      </c>
      <c r="J619" s="113"/>
      <c r="K619" s="18"/>
      <c r="L619" s="18"/>
      <c r="Z619" s="152"/>
    </row>
    <row r="620" spans="1:26" x14ac:dyDescent="0.25">
      <c r="A620" s="26"/>
      <c r="B620" s="27"/>
      <c r="C620" s="28"/>
      <c r="D620" s="28"/>
      <c r="E620" s="28"/>
      <c r="F620" s="28"/>
      <c r="G620" s="29"/>
      <c r="H620" s="39"/>
      <c r="I620" s="150" t="str">
        <f t="shared" si="10"/>
        <v/>
      </c>
      <c r="J620" s="113"/>
      <c r="K620" s="18"/>
      <c r="L620" s="18"/>
      <c r="Z620" s="152"/>
    </row>
    <row r="621" spans="1:26" x14ac:dyDescent="0.25">
      <c r="A621" s="26"/>
      <c r="B621" s="27"/>
      <c r="C621" s="28"/>
      <c r="D621" s="28"/>
      <c r="E621" s="28"/>
      <c r="F621" s="28"/>
      <c r="G621" s="29"/>
      <c r="H621" s="39"/>
      <c r="I621" s="150" t="str">
        <f t="shared" si="10"/>
        <v/>
      </c>
      <c r="J621" s="113"/>
      <c r="K621" s="18"/>
      <c r="L621" s="18"/>
      <c r="Z621" s="152"/>
    </row>
    <row r="622" spans="1:26" x14ac:dyDescent="0.25">
      <c r="A622" s="26"/>
      <c r="B622" s="27"/>
      <c r="C622" s="28"/>
      <c r="D622" s="28"/>
      <c r="E622" s="28"/>
      <c r="F622" s="28"/>
      <c r="G622" s="29"/>
      <c r="H622" s="39"/>
      <c r="I622" s="150" t="str">
        <f t="shared" si="10"/>
        <v/>
      </c>
      <c r="J622" s="113"/>
      <c r="K622" s="18"/>
      <c r="L622" s="18"/>
      <c r="Z622" s="152"/>
    </row>
    <row r="623" spans="1:26" x14ac:dyDescent="0.25">
      <c r="A623" s="26"/>
      <c r="B623" s="27"/>
      <c r="C623" s="28"/>
      <c r="D623" s="28"/>
      <c r="E623" s="28"/>
      <c r="F623" s="28"/>
      <c r="G623" s="29"/>
      <c r="H623" s="39"/>
      <c r="I623" s="150" t="str">
        <f t="shared" si="10"/>
        <v/>
      </c>
      <c r="J623" s="113"/>
      <c r="K623" s="18"/>
      <c r="L623" s="18"/>
      <c r="Z623" s="152"/>
    </row>
    <row r="624" spans="1:26" x14ac:dyDescent="0.25">
      <c r="A624" s="26"/>
      <c r="B624" s="27"/>
      <c r="C624" s="28"/>
      <c r="D624" s="28"/>
      <c r="E624" s="28"/>
      <c r="F624" s="28"/>
      <c r="G624" s="29"/>
      <c r="H624" s="39"/>
      <c r="I624" s="150" t="str">
        <f t="shared" si="10"/>
        <v/>
      </c>
      <c r="J624" s="113"/>
      <c r="K624" s="18"/>
      <c r="L624" s="18"/>
      <c r="Z624" s="152"/>
    </row>
    <row r="625" spans="1:26" x14ac:dyDescent="0.25">
      <c r="A625" s="26"/>
      <c r="B625" s="27"/>
      <c r="C625" s="28"/>
      <c r="D625" s="28"/>
      <c r="E625" s="28"/>
      <c r="F625" s="28"/>
      <c r="G625" s="29"/>
      <c r="H625" s="39"/>
      <c r="I625" s="150" t="str">
        <f t="shared" si="10"/>
        <v/>
      </c>
      <c r="J625" s="113"/>
      <c r="K625" s="18"/>
      <c r="L625" s="18"/>
      <c r="Z625" s="152"/>
    </row>
    <row r="626" spans="1:26" x14ac:dyDescent="0.25">
      <c r="A626" s="26"/>
      <c r="B626" s="27"/>
      <c r="C626" s="28"/>
      <c r="D626" s="28"/>
      <c r="E626" s="28"/>
      <c r="F626" s="28"/>
      <c r="G626" s="29"/>
      <c r="H626" s="39"/>
      <c r="I626" s="150" t="str">
        <f t="shared" si="10"/>
        <v/>
      </c>
      <c r="J626" s="113"/>
      <c r="K626" s="18"/>
      <c r="L626" s="18"/>
      <c r="Z626" s="152"/>
    </row>
    <row r="627" spans="1:26" x14ac:dyDescent="0.25">
      <c r="A627" s="26"/>
      <c r="B627" s="27"/>
      <c r="C627" s="28"/>
      <c r="D627" s="28"/>
      <c r="E627" s="28"/>
      <c r="F627" s="28"/>
      <c r="G627" s="29"/>
      <c r="H627" s="39"/>
      <c r="I627" s="150" t="str">
        <f t="shared" si="10"/>
        <v/>
      </c>
      <c r="J627" s="113"/>
      <c r="K627" s="18"/>
      <c r="L627" s="18"/>
      <c r="Z627" s="152"/>
    </row>
    <row r="628" spans="1:26" x14ac:dyDescent="0.25">
      <c r="A628" s="26"/>
      <c r="B628" s="27"/>
      <c r="C628" s="28"/>
      <c r="D628" s="28"/>
      <c r="E628" s="28"/>
      <c r="F628" s="28"/>
      <c r="G628" s="29"/>
      <c r="H628" s="39"/>
      <c r="I628" s="150" t="str">
        <f t="shared" si="10"/>
        <v/>
      </c>
      <c r="J628" s="113"/>
      <c r="K628" s="18"/>
      <c r="L628" s="18"/>
      <c r="Z628" s="152"/>
    </row>
    <row r="629" spans="1:26" x14ac:dyDescent="0.25">
      <c r="A629" s="26"/>
      <c r="B629" s="27"/>
      <c r="C629" s="28"/>
      <c r="D629" s="28"/>
      <c r="E629" s="28"/>
      <c r="F629" s="28"/>
      <c r="G629" s="29"/>
      <c r="H629" s="39"/>
      <c r="I629" s="150" t="str">
        <f t="shared" si="10"/>
        <v/>
      </c>
      <c r="J629" s="113"/>
      <c r="K629" s="18"/>
      <c r="L629" s="18"/>
      <c r="Z629" s="152"/>
    </row>
    <row r="630" spans="1:26" x14ac:dyDescent="0.25">
      <c r="A630" s="26"/>
      <c r="B630" s="27"/>
      <c r="C630" s="28"/>
      <c r="D630" s="28"/>
      <c r="E630" s="28"/>
      <c r="F630" s="28"/>
      <c r="G630" s="29"/>
      <c r="H630" s="39"/>
      <c r="I630" s="150" t="str">
        <f t="shared" si="10"/>
        <v/>
      </c>
      <c r="J630" s="113"/>
      <c r="K630" s="18"/>
      <c r="L630" s="18"/>
      <c r="Z630" s="152"/>
    </row>
    <row r="631" spans="1:26" x14ac:dyDescent="0.25">
      <c r="A631" s="26"/>
      <c r="B631" s="27"/>
      <c r="C631" s="28"/>
      <c r="D631" s="28"/>
      <c r="E631" s="28"/>
      <c r="F631" s="28"/>
      <c r="G631" s="29"/>
      <c r="H631" s="39"/>
      <c r="I631" s="150" t="str">
        <f t="shared" si="10"/>
        <v/>
      </c>
      <c r="J631" s="113"/>
      <c r="K631" s="18"/>
      <c r="L631" s="18"/>
      <c r="Z631" s="152"/>
    </row>
    <row r="632" spans="1:26" x14ac:dyDescent="0.25">
      <c r="A632" s="26"/>
      <c r="B632" s="27"/>
      <c r="C632" s="28"/>
      <c r="D632" s="28"/>
      <c r="E632" s="28"/>
      <c r="F632" s="28"/>
      <c r="G632" s="29"/>
      <c r="H632" s="39"/>
      <c r="I632" s="150" t="str">
        <f t="shared" si="10"/>
        <v/>
      </c>
      <c r="J632" s="113"/>
      <c r="K632" s="18"/>
      <c r="L632" s="18"/>
      <c r="Z632" s="152"/>
    </row>
    <row r="633" spans="1:26" x14ac:dyDescent="0.25">
      <c r="A633" s="26"/>
      <c r="B633" s="27"/>
      <c r="C633" s="28"/>
      <c r="D633" s="28"/>
      <c r="E633" s="28"/>
      <c r="F633" s="28"/>
      <c r="G633" s="29"/>
      <c r="H633" s="39"/>
      <c r="I633" s="150" t="str">
        <f t="shared" si="10"/>
        <v/>
      </c>
      <c r="J633" s="113"/>
      <c r="K633" s="18"/>
      <c r="L633" s="18"/>
      <c r="Z633" s="152"/>
    </row>
    <row r="634" spans="1:26" x14ac:dyDescent="0.25">
      <c r="A634" s="26"/>
      <c r="B634" s="27"/>
      <c r="C634" s="28"/>
      <c r="D634" s="28"/>
      <c r="E634" s="28"/>
      <c r="F634" s="28"/>
      <c r="G634" s="29"/>
      <c r="H634" s="39"/>
      <c r="I634" s="150" t="str">
        <f t="shared" si="10"/>
        <v/>
      </c>
      <c r="J634" s="113"/>
      <c r="K634" s="18"/>
      <c r="L634" s="18"/>
      <c r="Z634" s="152"/>
    </row>
    <row r="635" spans="1:26" x14ac:dyDescent="0.25">
      <c r="A635" s="26"/>
      <c r="B635" s="27"/>
      <c r="C635" s="28"/>
      <c r="D635" s="28"/>
      <c r="E635" s="28"/>
      <c r="F635" s="28"/>
      <c r="G635" s="29"/>
      <c r="H635" s="39"/>
      <c r="I635" s="150" t="str">
        <f t="shared" si="10"/>
        <v/>
      </c>
      <c r="J635" s="113"/>
      <c r="K635" s="18"/>
      <c r="L635" s="18"/>
      <c r="Z635" s="152"/>
    </row>
    <row r="636" spans="1:26" x14ac:dyDescent="0.25">
      <c r="A636" s="26"/>
      <c r="B636" s="27"/>
      <c r="C636" s="28"/>
      <c r="D636" s="28"/>
      <c r="E636" s="28"/>
      <c r="F636" s="28"/>
      <c r="G636" s="29"/>
      <c r="H636" s="39"/>
      <c r="I636" s="150" t="str">
        <f t="shared" si="10"/>
        <v/>
      </c>
      <c r="J636" s="113"/>
      <c r="K636" s="18"/>
      <c r="L636" s="18"/>
      <c r="Z636" s="152"/>
    </row>
    <row r="637" spans="1:26" x14ac:dyDescent="0.25">
      <c r="A637" s="26"/>
      <c r="B637" s="27"/>
      <c r="C637" s="28"/>
      <c r="D637" s="28"/>
      <c r="E637" s="28"/>
      <c r="F637" s="28"/>
      <c r="G637" s="29"/>
      <c r="H637" s="39"/>
      <c r="I637" s="150" t="str">
        <f t="shared" si="10"/>
        <v/>
      </c>
      <c r="J637" s="113"/>
      <c r="K637" s="18"/>
      <c r="L637" s="18"/>
      <c r="Z637" s="152"/>
    </row>
    <row r="638" spans="1:26" x14ac:dyDescent="0.25">
      <c r="A638" s="26"/>
      <c r="B638" s="27"/>
      <c r="C638" s="28"/>
      <c r="D638" s="28"/>
      <c r="E638" s="28"/>
      <c r="F638" s="28"/>
      <c r="G638" s="29"/>
      <c r="H638" s="39"/>
      <c r="I638" s="150" t="str">
        <f t="shared" si="10"/>
        <v/>
      </c>
      <c r="J638" s="113"/>
      <c r="K638" s="18"/>
      <c r="L638" s="18"/>
      <c r="Z638" s="152"/>
    </row>
    <row r="639" spans="1:26" x14ac:dyDescent="0.25">
      <c r="A639" s="26"/>
      <c r="B639" s="27"/>
      <c r="C639" s="28"/>
      <c r="D639" s="28"/>
      <c r="E639" s="28"/>
      <c r="F639" s="28"/>
      <c r="G639" s="29"/>
      <c r="H639" s="39"/>
      <c r="I639" s="150" t="str">
        <f t="shared" si="10"/>
        <v/>
      </c>
      <c r="J639" s="113"/>
      <c r="K639" s="18"/>
      <c r="L639" s="18"/>
      <c r="Z639" s="152"/>
    </row>
    <row r="640" spans="1:26" x14ac:dyDescent="0.25">
      <c r="A640" s="26"/>
      <c r="B640" s="27"/>
      <c r="C640" s="28"/>
      <c r="D640" s="28"/>
      <c r="E640" s="28"/>
      <c r="F640" s="28"/>
      <c r="G640" s="29"/>
      <c r="H640" s="39"/>
      <c r="I640" s="150" t="str">
        <f t="shared" si="10"/>
        <v/>
      </c>
      <c r="J640" s="113"/>
      <c r="K640" s="18"/>
      <c r="L640" s="18"/>
      <c r="Z640" s="152"/>
    </row>
    <row r="641" spans="1:26" x14ac:dyDescent="0.25">
      <c r="A641" s="26"/>
      <c r="B641" s="27"/>
      <c r="C641" s="28"/>
      <c r="D641" s="28"/>
      <c r="E641" s="28"/>
      <c r="F641" s="28"/>
      <c r="G641" s="29"/>
      <c r="H641" s="39"/>
      <c r="I641" s="150" t="str">
        <f t="shared" si="10"/>
        <v/>
      </c>
      <c r="J641" s="113"/>
      <c r="K641" s="18"/>
      <c r="L641" s="18"/>
      <c r="Z641" s="152"/>
    </row>
    <row r="642" spans="1:26" x14ac:dyDescent="0.25">
      <c r="A642" s="26"/>
      <c r="B642" s="27"/>
      <c r="C642" s="28"/>
      <c r="D642" s="28"/>
      <c r="E642" s="28"/>
      <c r="F642" s="28"/>
      <c r="G642" s="29"/>
      <c r="H642" s="39"/>
      <c r="I642" s="150" t="str">
        <f t="shared" si="10"/>
        <v/>
      </c>
      <c r="J642" s="113"/>
      <c r="K642" s="18"/>
      <c r="L642" s="18"/>
      <c r="Z642" s="152"/>
    </row>
    <row r="643" spans="1:26" x14ac:dyDescent="0.25">
      <c r="A643" s="26"/>
      <c r="B643" s="27"/>
      <c r="C643" s="28"/>
      <c r="D643" s="28"/>
      <c r="E643" s="28"/>
      <c r="F643" s="28"/>
      <c r="G643" s="29"/>
      <c r="H643" s="39"/>
      <c r="I643" s="150" t="str">
        <f t="shared" si="10"/>
        <v/>
      </c>
      <c r="J643" s="113"/>
      <c r="K643" s="18"/>
      <c r="L643" s="18"/>
      <c r="Z643" s="152"/>
    </row>
    <row r="644" spans="1:26" x14ac:dyDescent="0.25">
      <c r="A644" s="26"/>
      <c r="B644" s="27"/>
      <c r="C644" s="28"/>
      <c r="D644" s="28"/>
      <c r="E644" s="28"/>
      <c r="F644" s="28"/>
      <c r="G644" s="29"/>
      <c r="H644" s="39"/>
      <c r="I644" s="150" t="str">
        <f t="shared" si="10"/>
        <v/>
      </c>
      <c r="J644" s="113"/>
      <c r="K644" s="18"/>
      <c r="L644" s="18"/>
      <c r="Z644" s="152"/>
    </row>
    <row r="645" spans="1:26" x14ac:dyDescent="0.25">
      <c r="A645" s="26"/>
      <c r="B645" s="27"/>
      <c r="C645" s="28"/>
      <c r="D645" s="28"/>
      <c r="E645" s="28"/>
      <c r="F645" s="28"/>
      <c r="G645" s="29"/>
      <c r="H645" s="39"/>
      <c r="I645" s="150" t="str">
        <f t="shared" ref="I645:I708" si="11">IF(G645="","",I644+G645)</f>
        <v/>
      </c>
      <c r="J645" s="113"/>
      <c r="K645" s="18"/>
      <c r="L645" s="18"/>
      <c r="Z645" s="152"/>
    </row>
    <row r="646" spans="1:26" x14ac:dyDescent="0.25">
      <c r="A646" s="26"/>
      <c r="B646" s="27"/>
      <c r="C646" s="28"/>
      <c r="D646" s="28"/>
      <c r="E646" s="28"/>
      <c r="F646" s="28"/>
      <c r="G646" s="29"/>
      <c r="H646" s="39"/>
      <c r="I646" s="150" t="str">
        <f t="shared" si="11"/>
        <v/>
      </c>
      <c r="J646" s="113"/>
      <c r="K646" s="18"/>
      <c r="L646" s="18"/>
      <c r="Z646" s="152"/>
    </row>
    <row r="647" spans="1:26" x14ac:dyDescent="0.25">
      <c r="A647" s="26"/>
      <c r="B647" s="27"/>
      <c r="C647" s="28"/>
      <c r="D647" s="28"/>
      <c r="E647" s="28"/>
      <c r="F647" s="28"/>
      <c r="G647" s="29"/>
      <c r="H647" s="39"/>
      <c r="I647" s="150" t="str">
        <f t="shared" si="11"/>
        <v/>
      </c>
      <c r="J647" s="113"/>
      <c r="K647" s="18"/>
      <c r="L647" s="18"/>
      <c r="Z647" s="152"/>
    </row>
    <row r="648" spans="1:26" x14ac:dyDescent="0.25">
      <c r="A648" s="26"/>
      <c r="B648" s="27"/>
      <c r="C648" s="28"/>
      <c r="D648" s="28"/>
      <c r="E648" s="28"/>
      <c r="F648" s="28"/>
      <c r="G648" s="29"/>
      <c r="H648" s="39"/>
      <c r="I648" s="150" t="str">
        <f t="shared" si="11"/>
        <v/>
      </c>
      <c r="J648" s="113"/>
      <c r="K648" s="18"/>
      <c r="L648" s="18"/>
      <c r="Z648" s="152"/>
    </row>
    <row r="649" spans="1:26" x14ac:dyDescent="0.25">
      <c r="A649" s="26"/>
      <c r="B649" s="27"/>
      <c r="C649" s="28"/>
      <c r="D649" s="28"/>
      <c r="E649" s="28"/>
      <c r="F649" s="28"/>
      <c r="G649" s="29"/>
      <c r="H649" s="39"/>
      <c r="I649" s="150" t="str">
        <f t="shared" si="11"/>
        <v/>
      </c>
      <c r="J649" s="113"/>
      <c r="K649" s="18"/>
      <c r="L649" s="18"/>
      <c r="Z649" s="152"/>
    </row>
    <row r="650" spans="1:26" x14ac:dyDescent="0.25">
      <c r="A650" s="26"/>
      <c r="B650" s="27"/>
      <c r="C650" s="28"/>
      <c r="D650" s="28"/>
      <c r="E650" s="28"/>
      <c r="F650" s="28"/>
      <c r="G650" s="29"/>
      <c r="H650" s="39"/>
      <c r="I650" s="150" t="str">
        <f t="shared" si="11"/>
        <v/>
      </c>
      <c r="J650" s="113"/>
      <c r="K650" s="18"/>
      <c r="L650" s="18"/>
      <c r="Z650" s="152"/>
    </row>
    <row r="651" spans="1:26" x14ac:dyDescent="0.25">
      <c r="A651" s="26"/>
      <c r="B651" s="27"/>
      <c r="C651" s="28"/>
      <c r="D651" s="28"/>
      <c r="E651" s="28"/>
      <c r="F651" s="28"/>
      <c r="G651" s="29"/>
      <c r="H651" s="39"/>
      <c r="I651" s="150" t="str">
        <f t="shared" si="11"/>
        <v/>
      </c>
      <c r="J651" s="113"/>
      <c r="K651" s="18"/>
      <c r="L651" s="18"/>
      <c r="Z651" s="152"/>
    </row>
    <row r="652" spans="1:26" x14ac:dyDescent="0.25">
      <c r="A652" s="26"/>
      <c r="B652" s="27"/>
      <c r="C652" s="28"/>
      <c r="D652" s="28"/>
      <c r="E652" s="28"/>
      <c r="F652" s="28"/>
      <c r="G652" s="29"/>
      <c r="H652" s="39"/>
      <c r="I652" s="150" t="str">
        <f t="shared" si="11"/>
        <v/>
      </c>
      <c r="J652" s="113"/>
      <c r="K652" s="18"/>
      <c r="L652" s="18"/>
      <c r="Z652" s="152"/>
    </row>
    <row r="653" spans="1:26" x14ac:dyDescent="0.25">
      <c r="A653" s="26"/>
      <c r="B653" s="27"/>
      <c r="C653" s="28"/>
      <c r="D653" s="28"/>
      <c r="E653" s="28"/>
      <c r="F653" s="28"/>
      <c r="G653" s="29"/>
      <c r="H653" s="39"/>
      <c r="I653" s="150" t="str">
        <f t="shared" si="11"/>
        <v/>
      </c>
      <c r="J653" s="113"/>
      <c r="K653" s="18"/>
      <c r="L653" s="18"/>
      <c r="Z653" s="152"/>
    </row>
    <row r="654" spans="1:26" x14ac:dyDescent="0.25">
      <c r="A654" s="26"/>
      <c r="B654" s="27"/>
      <c r="C654" s="28"/>
      <c r="D654" s="28"/>
      <c r="E654" s="28"/>
      <c r="F654" s="28"/>
      <c r="G654" s="29"/>
      <c r="H654" s="39"/>
      <c r="I654" s="150" t="str">
        <f t="shared" si="11"/>
        <v/>
      </c>
      <c r="J654" s="113"/>
      <c r="K654" s="18"/>
      <c r="L654" s="18"/>
      <c r="Z654" s="152"/>
    </row>
    <row r="655" spans="1:26" x14ac:dyDescent="0.25">
      <c r="A655" s="26"/>
      <c r="B655" s="27"/>
      <c r="C655" s="28"/>
      <c r="D655" s="28"/>
      <c r="E655" s="28"/>
      <c r="F655" s="28"/>
      <c r="G655" s="29"/>
      <c r="H655" s="39"/>
      <c r="I655" s="150" t="str">
        <f t="shared" si="11"/>
        <v/>
      </c>
      <c r="J655" s="113"/>
      <c r="K655" s="18"/>
      <c r="L655" s="18"/>
      <c r="Z655" s="152"/>
    </row>
    <row r="656" spans="1:26" x14ac:dyDescent="0.25">
      <c r="A656" s="26"/>
      <c r="B656" s="27"/>
      <c r="C656" s="28"/>
      <c r="D656" s="28"/>
      <c r="E656" s="28"/>
      <c r="F656" s="28"/>
      <c r="G656" s="29"/>
      <c r="H656" s="39"/>
      <c r="I656" s="150" t="str">
        <f t="shared" si="11"/>
        <v/>
      </c>
      <c r="J656" s="113"/>
      <c r="K656" s="18"/>
      <c r="L656" s="18"/>
      <c r="Z656" s="152"/>
    </row>
    <row r="657" spans="1:26" x14ac:dyDescent="0.25">
      <c r="A657" s="26"/>
      <c r="B657" s="27"/>
      <c r="C657" s="28"/>
      <c r="D657" s="28"/>
      <c r="E657" s="28"/>
      <c r="F657" s="28"/>
      <c r="G657" s="29"/>
      <c r="H657" s="39"/>
      <c r="I657" s="150" t="str">
        <f t="shared" si="11"/>
        <v/>
      </c>
      <c r="J657" s="113"/>
      <c r="K657" s="18"/>
      <c r="L657" s="18"/>
      <c r="Z657" s="152"/>
    </row>
    <row r="658" spans="1:26" x14ac:dyDescent="0.25">
      <c r="A658" s="26"/>
      <c r="B658" s="27"/>
      <c r="C658" s="28"/>
      <c r="D658" s="28"/>
      <c r="E658" s="28"/>
      <c r="F658" s="28"/>
      <c r="G658" s="29"/>
      <c r="H658" s="39"/>
      <c r="I658" s="150" t="str">
        <f t="shared" si="11"/>
        <v/>
      </c>
      <c r="J658" s="113"/>
      <c r="K658" s="18"/>
      <c r="L658" s="18"/>
      <c r="Z658" s="152"/>
    </row>
    <row r="659" spans="1:26" x14ac:dyDescent="0.25">
      <c r="A659" s="26"/>
      <c r="B659" s="27"/>
      <c r="C659" s="28"/>
      <c r="D659" s="28"/>
      <c r="E659" s="28"/>
      <c r="F659" s="28"/>
      <c r="G659" s="29"/>
      <c r="H659" s="39"/>
      <c r="I659" s="150" t="str">
        <f t="shared" si="11"/>
        <v/>
      </c>
      <c r="J659" s="113"/>
      <c r="K659" s="18"/>
      <c r="L659" s="18"/>
      <c r="Z659" s="152"/>
    </row>
    <row r="660" spans="1:26" x14ac:dyDescent="0.25">
      <c r="A660" s="26"/>
      <c r="B660" s="27"/>
      <c r="C660" s="28"/>
      <c r="D660" s="28"/>
      <c r="E660" s="28"/>
      <c r="F660" s="28"/>
      <c r="G660" s="29"/>
      <c r="H660" s="39"/>
      <c r="I660" s="150" t="str">
        <f t="shared" si="11"/>
        <v/>
      </c>
      <c r="J660" s="113"/>
      <c r="K660" s="18"/>
      <c r="L660" s="18"/>
      <c r="Z660" s="152"/>
    </row>
    <row r="661" spans="1:26" x14ac:dyDescent="0.25">
      <c r="A661" s="26"/>
      <c r="B661" s="27"/>
      <c r="C661" s="28"/>
      <c r="D661" s="28"/>
      <c r="E661" s="28"/>
      <c r="F661" s="28"/>
      <c r="G661" s="29"/>
      <c r="H661" s="39"/>
      <c r="I661" s="150" t="str">
        <f t="shared" si="11"/>
        <v/>
      </c>
      <c r="J661" s="113"/>
      <c r="K661" s="18"/>
      <c r="L661" s="18"/>
      <c r="Z661" s="152"/>
    </row>
    <row r="662" spans="1:26" x14ac:dyDescent="0.25">
      <c r="A662" s="26"/>
      <c r="B662" s="27"/>
      <c r="C662" s="28"/>
      <c r="D662" s="28"/>
      <c r="E662" s="28"/>
      <c r="F662" s="28"/>
      <c r="G662" s="29"/>
      <c r="H662" s="39"/>
      <c r="I662" s="150" t="str">
        <f t="shared" si="11"/>
        <v/>
      </c>
      <c r="J662" s="113"/>
      <c r="K662" s="18"/>
      <c r="L662" s="18"/>
      <c r="Z662" s="152"/>
    </row>
    <row r="663" spans="1:26" x14ac:dyDescent="0.25">
      <c r="A663" s="26"/>
      <c r="B663" s="27"/>
      <c r="C663" s="28"/>
      <c r="D663" s="28"/>
      <c r="E663" s="28"/>
      <c r="F663" s="28"/>
      <c r="G663" s="29"/>
      <c r="H663" s="39"/>
      <c r="I663" s="150" t="str">
        <f t="shared" si="11"/>
        <v/>
      </c>
      <c r="J663" s="113"/>
      <c r="K663" s="18"/>
      <c r="L663" s="18"/>
      <c r="Z663" s="152"/>
    </row>
    <row r="664" spans="1:26" x14ac:dyDescent="0.25">
      <c r="A664" s="26"/>
      <c r="B664" s="27"/>
      <c r="C664" s="28"/>
      <c r="D664" s="28"/>
      <c r="E664" s="28"/>
      <c r="F664" s="28"/>
      <c r="G664" s="29"/>
      <c r="H664" s="39"/>
      <c r="I664" s="150" t="str">
        <f t="shared" si="11"/>
        <v/>
      </c>
      <c r="J664" s="113"/>
      <c r="K664" s="18"/>
      <c r="L664" s="18"/>
      <c r="Z664" s="152"/>
    </row>
    <row r="665" spans="1:26" x14ac:dyDescent="0.25">
      <c r="A665" s="26"/>
      <c r="B665" s="27"/>
      <c r="C665" s="28"/>
      <c r="D665" s="28"/>
      <c r="E665" s="28"/>
      <c r="F665" s="28"/>
      <c r="G665" s="29"/>
      <c r="H665" s="39"/>
      <c r="I665" s="150" t="str">
        <f t="shared" si="11"/>
        <v/>
      </c>
      <c r="J665" s="113"/>
      <c r="K665" s="18"/>
      <c r="L665" s="18"/>
      <c r="Z665" s="152"/>
    </row>
    <row r="666" spans="1:26" x14ac:dyDescent="0.25">
      <c r="A666" s="26"/>
      <c r="B666" s="27"/>
      <c r="C666" s="28"/>
      <c r="D666" s="28"/>
      <c r="E666" s="28"/>
      <c r="F666" s="28"/>
      <c r="G666" s="29"/>
      <c r="H666" s="39"/>
      <c r="I666" s="150" t="str">
        <f t="shared" si="11"/>
        <v/>
      </c>
      <c r="J666" s="113"/>
      <c r="K666" s="18"/>
      <c r="L666" s="18"/>
      <c r="Z666" s="152"/>
    </row>
    <row r="667" spans="1:26" x14ac:dyDescent="0.25">
      <c r="A667" s="26"/>
      <c r="B667" s="27"/>
      <c r="C667" s="28"/>
      <c r="D667" s="28"/>
      <c r="E667" s="28"/>
      <c r="F667" s="28"/>
      <c r="G667" s="29"/>
      <c r="H667" s="39"/>
      <c r="I667" s="150" t="str">
        <f t="shared" si="11"/>
        <v/>
      </c>
      <c r="J667" s="113"/>
      <c r="K667" s="18"/>
      <c r="L667" s="18"/>
      <c r="Z667" s="152"/>
    </row>
    <row r="668" spans="1:26" x14ac:dyDescent="0.25">
      <c r="A668" s="26"/>
      <c r="B668" s="27"/>
      <c r="C668" s="28"/>
      <c r="D668" s="28"/>
      <c r="E668" s="28"/>
      <c r="F668" s="28"/>
      <c r="G668" s="29"/>
      <c r="H668" s="39"/>
      <c r="I668" s="150" t="str">
        <f t="shared" si="11"/>
        <v/>
      </c>
      <c r="J668" s="113"/>
      <c r="K668" s="18"/>
      <c r="L668" s="18"/>
      <c r="Z668" s="152"/>
    </row>
    <row r="669" spans="1:26" x14ac:dyDescent="0.25">
      <c r="A669" s="26"/>
      <c r="B669" s="27"/>
      <c r="C669" s="28"/>
      <c r="D669" s="28"/>
      <c r="E669" s="28"/>
      <c r="F669" s="28"/>
      <c r="G669" s="29"/>
      <c r="H669" s="39"/>
      <c r="I669" s="150" t="str">
        <f t="shared" si="11"/>
        <v/>
      </c>
      <c r="J669" s="113"/>
      <c r="K669" s="18"/>
      <c r="L669" s="18"/>
      <c r="Z669" s="152"/>
    </row>
    <row r="670" spans="1:26" x14ac:dyDescent="0.25">
      <c r="A670" s="26"/>
      <c r="B670" s="27"/>
      <c r="C670" s="28"/>
      <c r="D670" s="28"/>
      <c r="E670" s="28"/>
      <c r="F670" s="28"/>
      <c r="G670" s="29"/>
      <c r="H670" s="39"/>
      <c r="I670" s="150" t="str">
        <f t="shared" si="11"/>
        <v/>
      </c>
      <c r="J670" s="113"/>
      <c r="K670" s="18"/>
      <c r="L670" s="18"/>
      <c r="Z670" s="152"/>
    </row>
    <row r="671" spans="1:26" x14ac:dyDescent="0.25">
      <c r="A671" s="26"/>
      <c r="B671" s="27"/>
      <c r="C671" s="28"/>
      <c r="D671" s="28"/>
      <c r="E671" s="28"/>
      <c r="F671" s="28"/>
      <c r="G671" s="29"/>
      <c r="H671" s="39"/>
      <c r="I671" s="150" t="str">
        <f t="shared" si="11"/>
        <v/>
      </c>
      <c r="J671" s="113"/>
      <c r="K671" s="18"/>
      <c r="L671" s="18"/>
      <c r="Z671" s="152"/>
    </row>
    <row r="672" spans="1:26" x14ac:dyDescent="0.25">
      <c r="A672" s="26"/>
      <c r="B672" s="27"/>
      <c r="C672" s="28"/>
      <c r="D672" s="28"/>
      <c r="E672" s="28"/>
      <c r="F672" s="28"/>
      <c r="G672" s="29"/>
      <c r="H672" s="39"/>
      <c r="I672" s="150" t="str">
        <f t="shared" si="11"/>
        <v/>
      </c>
      <c r="J672" s="113"/>
      <c r="K672" s="18"/>
      <c r="L672" s="18"/>
      <c r="Z672" s="152"/>
    </row>
    <row r="673" spans="1:26" x14ac:dyDescent="0.25">
      <c r="A673" s="26"/>
      <c r="B673" s="27"/>
      <c r="C673" s="28"/>
      <c r="D673" s="28"/>
      <c r="E673" s="28"/>
      <c r="F673" s="28"/>
      <c r="G673" s="29"/>
      <c r="H673" s="39"/>
      <c r="I673" s="150" t="str">
        <f t="shared" si="11"/>
        <v/>
      </c>
      <c r="J673" s="113"/>
      <c r="K673" s="18"/>
      <c r="L673" s="18"/>
      <c r="Z673" s="152"/>
    </row>
    <row r="674" spans="1:26" x14ac:dyDescent="0.25">
      <c r="A674" s="26"/>
      <c r="B674" s="27"/>
      <c r="C674" s="28"/>
      <c r="D674" s="28"/>
      <c r="E674" s="28"/>
      <c r="F674" s="28"/>
      <c r="G674" s="29"/>
      <c r="H674" s="39"/>
      <c r="I674" s="150" t="str">
        <f t="shared" si="11"/>
        <v/>
      </c>
      <c r="J674" s="113"/>
      <c r="K674" s="18"/>
      <c r="L674" s="18"/>
      <c r="Z674" s="152"/>
    </row>
    <row r="675" spans="1:26" x14ac:dyDescent="0.25">
      <c r="A675" s="26"/>
      <c r="B675" s="27"/>
      <c r="C675" s="28"/>
      <c r="D675" s="28"/>
      <c r="E675" s="28"/>
      <c r="F675" s="28"/>
      <c r="G675" s="29"/>
      <c r="H675" s="39"/>
      <c r="I675" s="150" t="str">
        <f t="shared" si="11"/>
        <v/>
      </c>
      <c r="J675" s="113"/>
      <c r="K675" s="18"/>
      <c r="L675" s="18"/>
      <c r="Z675" s="152"/>
    </row>
    <row r="676" spans="1:26" x14ac:dyDescent="0.25">
      <c r="A676" s="26"/>
      <c r="B676" s="27"/>
      <c r="C676" s="28"/>
      <c r="D676" s="28"/>
      <c r="E676" s="28"/>
      <c r="F676" s="28"/>
      <c r="G676" s="29"/>
      <c r="H676" s="39"/>
      <c r="I676" s="150" t="str">
        <f t="shared" si="11"/>
        <v/>
      </c>
      <c r="J676" s="113"/>
      <c r="K676" s="18"/>
      <c r="L676" s="18"/>
      <c r="Z676" s="152"/>
    </row>
    <row r="677" spans="1:26" x14ac:dyDescent="0.25">
      <c r="A677" s="26"/>
      <c r="B677" s="27"/>
      <c r="C677" s="28"/>
      <c r="D677" s="28"/>
      <c r="E677" s="28"/>
      <c r="F677" s="28"/>
      <c r="G677" s="29"/>
      <c r="H677" s="39"/>
      <c r="I677" s="150" t="str">
        <f t="shared" si="11"/>
        <v/>
      </c>
      <c r="J677" s="113"/>
      <c r="K677" s="18"/>
      <c r="L677" s="18"/>
      <c r="Z677" s="152"/>
    </row>
    <row r="678" spans="1:26" x14ac:dyDescent="0.25">
      <c r="A678" s="26"/>
      <c r="B678" s="27"/>
      <c r="C678" s="28"/>
      <c r="D678" s="28"/>
      <c r="E678" s="28"/>
      <c r="F678" s="28"/>
      <c r="G678" s="29"/>
      <c r="H678" s="39"/>
      <c r="I678" s="150" t="str">
        <f t="shared" si="11"/>
        <v/>
      </c>
      <c r="J678" s="113"/>
      <c r="K678" s="18"/>
      <c r="L678" s="18"/>
      <c r="Z678" s="152"/>
    </row>
    <row r="679" spans="1:26" x14ac:dyDescent="0.25">
      <c r="A679" s="26"/>
      <c r="B679" s="27"/>
      <c r="C679" s="28"/>
      <c r="D679" s="28"/>
      <c r="E679" s="28"/>
      <c r="F679" s="28"/>
      <c r="G679" s="29"/>
      <c r="H679" s="39"/>
      <c r="I679" s="150" t="str">
        <f t="shared" si="11"/>
        <v/>
      </c>
      <c r="J679" s="113"/>
      <c r="K679" s="18"/>
      <c r="L679" s="18"/>
      <c r="Z679" s="152"/>
    </row>
    <row r="680" spans="1:26" x14ac:dyDescent="0.25">
      <c r="A680" s="26"/>
      <c r="B680" s="27"/>
      <c r="C680" s="28"/>
      <c r="D680" s="28"/>
      <c r="E680" s="28"/>
      <c r="F680" s="28"/>
      <c r="G680" s="29"/>
      <c r="H680" s="39"/>
      <c r="I680" s="150" t="str">
        <f t="shared" si="11"/>
        <v/>
      </c>
      <c r="J680" s="113"/>
      <c r="K680" s="18"/>
      <c r="L680" s="18"/>
      <c r="Z680" s="152"/>
    </row>
    <row r="681" spans="1:26" x14ac:dyDescent="0.25">
      <c r="A681" s="26"/>
      <c r="B681" s="27"/>
      <c r="C681" s="28"/>
      <c r="D681" s="28"/>
      <c r="E681" s="28"/>
      <c r="F681" s="28"/>
      <c r="G681" s="29"/>
      <c r="H681" s="39"/>
      <c r="I681" s="150" t="str">
        <f t="shared" si="11"/>
        <v/>
      </c>
      <c r="J681" s="113"/>
      <c r="K681" s="18"/>
      <c r="L681" s="18"/>
      <c r="Z681" s="152"/>
    </row>
    <row r="682" spans="1:26" x14ac:dyDescent="0.25">
      <c r="A682" s="26"/>
      <c r="B682" s="27"/>
      <c r="C682" s="28"/>
      <c r="D682" s="28"/>
      <c r="E682" s="28"/>
      <c r="F682" s="28"/>
      <c r="G682" s="29"/>
      <c r="H682" s="39"/>
      <c r="I682" s="150" t="str">
        <f t="shared" si="11"/>
        <v/>
      </c>
      <c r="J682" s="113"/>
      <c r="K682" s="18"/>
      <c r="L682" s="18"/>
      <c r="Z682" s="152"/>
    </row>
    <row r="683" spans="1:26" x14ac:dyDescent="0.25">
      <c r="A683" s="26"/>
      <c r="B683" s="27"/>
      <c r="C683" s="28"/>
      <c r="D683" s="28"/>
      <c r="E683" s="28"/>
      <c r="F683" s="28"/>
      <c r="G683" s="29"/>
      <c r="H683" s="39"/>
      <c r="I683" s="150" t="str">
        <f t="shared" si="11"/>
        <v/>
      </c>
      <c r="J683" s="113"/>
      <c r="K683" s="18"/>
      <c r="L683" s="18"/>
      <c r="Z683" s="152"/>
    </row>
    <row r="684" spans="1:26" x14ac:dyDescent="0.25">
      <c r="A684" s="26"/>
      <c r="B684" s="27"/>
      <c r="C684" s="28"/>
      <c r="D684" s="28"/>
      <c r="E684" s="28"/>
      <c r="F684" s="28"/>
      <c r="G684" s="29"/>
      <c r="H684" s="39"/>
      <c r="I684" s="150" t="str">
        <f t="shared" si="11"/>
        <v/>
      </c>
      <c r="J684" s="113"/>
      <c r="K684" s="18"/>
      <c r="L684" s="18"/>
      <c r="Z684" s="152"/>
    </row>
    <row r="685" spans="1:26" x14ac:dyDescent="0.25">
      <c r="A685" s="26"/>
      <c r="B685" s="27"/>
      <c r="C685" s="28"/>
      <c r="D685" s="28"/>
      <c r="E685" s="28"/>
      <c r="F685" s="28"/>
      <c r="G685" s="29"/>
      <c r="H685" s="39"/>
      <c r="I685" s="150" t="str">
        <f t="shared" si="11"/>
        <v/>
      </c>
      <c r="J685" s="113"/>
      <c r="K685" s="18"/>
      <c r="L685" s="18"/>
      <c r="Z685" s="152"/>
    </row>
    <row r="686" spans="1:26" x14ac:dyDescent="0.25">
      <c r="A686" s="26"/>
      <c r="B686" s="27"/>
      <c r="C686" s="28"/>
      <c r="D686" s="28"/>
      <c r="E686" s="28"/>
      <c r="F686" s="28"/>
      <c r="G686" s="29"/>
      <c r="H686" s="39"/>
      <c r="I686" s="150" t="str">
        <f t="shared" si="11"/>
        <v/>
      </c>
      <c r="J686" s="113"/>
      <c r="K686" s="18"/>
      <c r="L686" s="18"/>
      <c r="Z686" s="152"/>
    </row>
    <row r="687" spans="1:26" x14ac:dyDescent="0.25">
      <c r="A687" s="26"/>
      <c r="B687" s="27"/>
      <c r="C687" s="28"/>
      <c r="D687" s="28"/>
      <c r="E687" s="28"/>
      <c r="F687" s="28"/>
      <c r="G687" s="29"/>
      <c r="H687" s="39"/>
      <c r="I687" s="150" t="str">
        <f t="shared" si="11"/>
        <v/>
      </c>
      <c r="J687" s="113"/>
      <c r="K687" s="18"/>
      <c r="L687" s="18"/>
      <c r="Z687" s="152"/>
    </row>
    <row r="688" spans="1:26" x14ac:dyDescent="0.25">
      <c r="A688" s="26"/>
      <c r="B688" s="27"/>
      <c r="C688" s="28"/>
      <c r="D688" s="28"/>
      <c r="E688" s="28"/>
      <c r="F688" s="28"/>
      <c r="G688" s="29"/>
      <c r="H688" s="39"/>
      <c r="I688" s="150" t="str">
        <f t="shared" si="11"/>
        <v/>
      </c>
      <c r="J688" s="113"/>
      <c r="K688" s="18"/>
      <c r="L688" s="18"/>
      <c r="Z688" s="152"/>
    </row>
    <row r="689" spans="1:26" x14ac:dyDescent="0.25">
      <c r="A689" s="26"/>
      <c r="B689" s="27"/>
      <c r="C689" s="28"/>
      <c r="D689" s="28"/>
      <c r="E689" s="28"/>
      <c r="F689" s="28"/>
      <c r="G689" s="29"/>
      <c r="H689" s="39"/>
      <c r="I689" s="150" t="str">
        <f t="shared" si="11"/>
        <v/>
      </c>
      <c r="J689" s="113"/>
      <c r="K689" s="18"/>
      <c r="L689" s="18"/>
      <c r="Z689" s="152"/>
    </row>
    <row r="690" spans="1:26" x14ac:dyDescent="0.25">
      <c r="A690" s="26"/>
      <c r="B690" s="27"/>
      <c r="C690" s="28"/>
      <c r="D690" s="28"/>
      <c r="E690" s="28"/>
      <c r="F690" s="28"/>
      <c r="G690" s="29"/>
      <c r="H690" s="39"/>
      <c r="I690" s="150" t="str">
        <f t="shared" si="11"/>
        <v/>
      </c>
      <c r="J690" s="113"/>
      <c r="K690" s="18"/>
      <c r="L690" s="18"/>
      <c r="Z690" s="152"/>
    </row>
    <row r="691" spans="1:26" x14ac:dyDescent="0.25">
      <c r="A691" s="26"/>
      <c r="B691" s="27"/>
      <c r="C691" s="28"/>
      <c r="D691" s="28"/>
      <c r="E691" s="28"/>
      <c r="F691" s="28"/>
      <c r="G691" s="29"/>
      <c r="H691" s="39"/>
      <c r="I691" s="150" t="str">
        <f t="shared" si="11"/>
        <v/>
      </c>
      <c r="J691" s="113"/>
      <c r="K691" s="18"/>
      <c r="L691" s="18"/>
      <c r="Z691" s="152"/>
    </row>
    <row r="692" spans="1:26" x14ac:dyDescent="0.25">
      <c r="A692" s="26"/>
      <c r="B692" s="27"/>
      <c r="C692" s="28"/>
      <c r="D692" s="28"/>
      <c r="E692" s="28"/>
      <c r="F692" s="28"/>
      <c r="G692" s="29"/>
      <c r="H692" s="39"/>
      <c r="I692" s="150" t="str">
        <f t="shared" si="11"/>
        <v/>
      </c>
      <c r="J692" s="113"/>
      <c r="K692" s="18"/>
      <c r="L692" s="18"/>
      <c r="Z692" s="152"/>
    </row>
    <row r="693" spans="1:26" x14ac:dyDescent="0.25">
      <c r="A693" s="26"/>
      <c r="B693" s="27"/>
      <c r="C693" s="28"/>
      <c r="D693" s="28"/>
      <c r="E693" s="28"/>
      <c r="F693" s="28"/>
      <c r="G693" s="29"/>
      <c r="H693" s="39"/>
      <c r="I693" s="150" t="str">
        <f t="shared" si="11"/>
        <v/>
      </c>
      <c r="J693" s="113"/>
      <c r="K693" s="18"/>
      <c r="L693" s="18"/>
      <c r="Z693" s="152"/>
    </row>
    <row r="694" spans="1:26" x14ac:dyDescent="0.25">
      <c r="A694" s="26"/>
      <c r="B694" s="27"/>
      <c r="C694" s="28"/>
      <c r="D694" s="28"/>
      <c r="E694" s="28"/>
      <c r="F694" s="28"/>
      <c r="G694" s="29"/>
      <c r="H694" s="39"/>
      <c r="I694" s="150" t="str">
        <f t="shared" si="11"/>
        <v/>
      </c>
      <c r="J694" s="113"/>
      <c r="K694" s="18"/>
      <c r="L694" s="18"/>
      <c r="Z694" s="152"/>
    </row>
    <row r="695" spans="1:26" x14ac:dyDescent="0.25">
      <c r="A695" s="26"/>
      <c r="B695" s="27"/>
      <c r="C695" s="28"/>
      <c r="D695" s="28"/>
      <c r="E695" s="28"/>
      <c r="F695" s="28"/>
      <c r="G695" s="29"/>
      <c r="H695" s="39"/>
      <c r="I695" s="150" t="str">
        <f t="shared" si="11"/>
        <v/>
      </c>
      <c r="J695" s="113"/>
      <c r="K695" s="18"/>
      <c r="L695" s="18"/>
      <c r="Z695" s="152"/>
    </row>
    <row r="696" spans="1:26" x14ac:dyDescent="0.25">
      <c r="A696" s="26"/>
      <c r="B696" s="27"/>
      <c r="C696" s="28"/>
      <c r="D696" s="28"/>
      <c r="E696" s="28"/>
      <c r="F696" s="28"/>
      <c r="G696" s="29"/>
      <c r="H696" s="39"/>
      <c r="I696" s="150" t="str">
        <f t="shared" si="11"/>
        <v/>
      </c>
      <c r="J696" s="113"/>
      <c r="K696" s="18"/>
      <c r="L696" s="18"/>
      <c r="Z696" s="152"/>
    </row>
    <row r="697" spans="1:26" x14ac:dyDescent="0.25">
      <c r="A697" s="26"/>
      <c r="B697" s="27"/>
      <c r="C697" s="28"/>
      <c r="D697" s="28"/>
      <c r="E697" s="28"/>
      <c r="F697" s="28"/>
      <c r="G697" s="29"/>
      <c r="H697" s="39"/>
      <c r="I697" s="150" t="str">
        <f t="shared" si="11"/>
        <v/>
      </c>
      <c r="J697" s="113"/>
      <c r="K697" s="18"/>
      <c r="L697" s="18"/>
      <c r="Z697" s="152"/>
    </row>
    <row r="698" spans="1:26" x14ac:dyDescent="0.25">
      <c r="A698" s="26"/>
      <c r="B698" s="27"/>
      <c r="C698" s="28"/>
      <c r="D698" s="28"/>
      <c r="E698" s="28"/>
      <c r="F698" s="28"/>
      <c r="G698" s="29"/>
      <c r="H698" s="39"/>
      <c r="I698" s="150" t="str">
        <f t="shared" si="11"/>
        <v/>
      </c>
      <c r="J698" s="113"/>
      <c r="K698" s="18"/>
      <c r="L698" s="18"/>
      <c r="Z698" s="152"/>
    </row>
    <row r="699" spans="1:26" x14ac:dyDescent="0.25">
      <c r="A699" s="26"/>
      <c r="B699" s="27"/>
      <c r="C699" s="28"/>
      <c r="D699" s="28"/>
      <c r="E699" s="28"/>
      <c r="F699" s="28"/>
      <c r="G699" s="29"/>
      <c r="H699" s="39"/>
      <c r="I699" s="150" t="str">
        <f t="shared" si="11"/>
        <v/>
      </c>
      <c r="J699" s="113"/>
      <c r="K699" s="18"/>
      <c r="L699" s="18"/>
      <c r="Z699" s="152"/>
    </row>
    <row r="700" spans="1:26" x14ac:dyDescent="0.25">
      <c r="A700" s="26"/>
      <c r="B700" s="27"/>
      <c r="C700" s="28"/>
      <c r="D700" s="28"/>
      <c r="E700" s="28"/>
      <c r="F700" s="28"/>
      <c r="G700" s="29"/>
      <c r="H700" s="39"/>
      <c r="I700" s="150" t="str">
        <f t="shared" si="11"/>
        <v/>
      </c>
      <c r="J700" s="113"/>
      <c r="K700" s="18"/>
      <c r="L700" s="18"/>
      <c r="Z700" s="152"/>
    </row>
    <row r="701" spans="1:26" x14ac:dyDescent="0.25">
      <c r="A701" s="26"/>
      <c r="B701" s="27"/>
      <c r="C701" s="28"/>
      <c r="D701" s="28"/>
      <c r="E701" s="28"/>
      <c r="F701" s="28"/>
      <c r="G701" s="29"/>
      <c r="H701" s="39"/>
      <c r="I701" s="150" t="str">
        <f t="shared" si="11"/>
        <v/>
      </c>
      <c r="J701" s="113"/>
      <c r="K701" s="18"/>
      <c r="L701" s="18"/>
      <c r="Z701" s="152"/>
    </row>
    <row r="702" spans="1:26" x14ac:dyDescent="0.25">
      <c r="A702" s="26"/>
      <c r="B702" s="27"/>
      <c r="C702" s="28"/>
      <c r="D702" s="28"/>
      <c r="E702" s="28"/>
      <c r="F702" s="28"/>
      <c r="G702" s="29"/>
      <c r="H702" s="39"/>
      <c r="I702" s="150" t="str">
        <f t="shared" si="11"/>
        <v/>
      </c>
      <c r="J702" s="113"/>
      <c r="K702" s="18"/>
      <c r="L702" s="18"/>
      <c r="Z702" s="152"/>
    </row>
    <row r="703" spans="1:26" x14ac:dyDescent="0.25">
      <c r="A703" s="26"/>
      <c r="B703" s="27"/>
      <c r="C703" s="28"/>
      <c r="D703" s="28"/>
      <c r="E703" s="28"/>
      <c r="F703" s="28"/>
      <c r="G703" s="29"/>
      <c r="H703" s="39"/>
      <c r="I703" s="150" t="str">
        <f t="shared" si="11"/>
        <v/>
      </c>
      <c r="J703" s="113"/>
      <c r="K703" s="18"/>
      <c r="L703" s="18"/>
      <c r="Z703" s="152"/>
    </row>
    <row r="704" spans="1:26" x14ac:dyDescent="0.25">
      <c r="A704" s="26"/>
      <c r="B704" s="27"/>
      <c r="C704" s="28"/>
      <c r="D704" s="28"/>
      <c r="E704" s="28"/>
      <c r="F704" s="28"/>
      <c r="G704" s="29"/>
      <c r="H704" s="39"/>
      <c r="I704" s="150" t="str">
        <f t="shared" si="11"/>
        <v/>
      </c>
      <c r="J704" s="113"/>
      <c r="K704" s="18"/>
      <c r="L704" s="18"/>
      <c r="Z704" s="152"/>
    </row>
    <row r="705" spans="1:26" x14ac:dyDescent="0.25">
      <c r="A705" s="26"/>
      <c r="B705" s="27"/>
      <c r="C705" s="28"/>
      <c r="D705" s="28"/>
      <c r="E705" s="28"/>
      <c r="F705" s="28"/>
      <c r="G705" s="29"/>
      <c r="H705" s="39"/>
      <c r="I705" s="150" t="str">
        <f t="shared" si="11"/>
        <v/>
      </c>
      <c r="J705" s="113"/>
      <c r="K705" s="18"/>
      <c r="L705" s="18"/>
      <c r="Z705" s="152"/>
    </row>
    <row r="706" spans="1:26" x14ac:dyDescent="0.25">
      <c r="A706" s="26"/>
      <c r="B706" s="27"/>
      <c r="C706" s="28"/>
      <c r="D706" s="28"/>
      <c r="E706" s="28"/>
      <c r="F706" s="28"/>
      <c r="G706" s="29"/>
      <c r="H706" s="39"/>
      <c r="I706" s="150" t="str">
        <f t="shared" si="11"/>
        <v/>
      </c>
      <c r="J706" s="113"/>
      <c r="K706" s="18"/>
      <c r="L706" s="18"/>
      <c r="Z706" s="152"/>
    </row>
    <row r="707" spans="1:26" x14ac:dyDescent="0.25">
      <c r="A707" s="26"/>
      <c r="B707" s="27"/>
      <c r="C707" s="28"/>
      <c r="D707" s="28"/>
      <c r="E707" s="28"/>
      <c r="F707" s="28"/>
      <c r="G707" s="29"/>
      <c r="H707" s="39"/>
      <c r="I707" s="150" t="str">
        <f t="shared" si="11"/>
        <v/>
      </c>
      <c r="J707" s="113"/>
      <c r="K707" s="18"/>
      <c r="L707" s="18"/>
      <c r="Z707" s="152"/>
    </row>
    <row r="708" spans="1:26" x14ac:dyDescent="0.25">
      <c r="A708" s="26"/>
      <c r="B708" s="27"/>
      <c r="C708" s="28"/>
      <c r="D708" s="28"/>
      <c r="E708" s="28"/>
      <c r="F708" s="28"/>
      <c r="G708" s="29"/>
      <c r="H708" s="39"/>
      <c r="I708" s="150" t="str">
        <f t="shared" si="11"/>
        <v/>
      </c>
      <c r="J708" s="113"/>
      <c r="K708" s="18"/>
      <c r="L708" s="18"/>
      <c r="Z708" s="152"/>
    </row>
    <row r="709" spans="1:26" x14ac:dyDescent="0.25">
      <c r="A709" s="26"/>
      <c r="B709" s="27"/>
      <c r="C709" s="28"/>
      <c r="D709" s="28"/>
      <c r="E709" s="28"/>
      <c r="F709" s="28"/>
      <c r="G709" s="29"/>
      <c r="H709" s="39"/>
      <c r="I709" s="150" t="str">
        <f t="shared" ref="I709:I772" si="12">IF(G709="","",I708+G709)</f>
        <v/>
      </c>
      <c r="J709" s="113"/>
      <c r="K709" s="18"/>
      <c r="L709" s="18"/>
      <c r="Z709" s="152"/>
    </row>
    <row r="710" spans="1:26" x14ac:dyDescent="0.25">
      <c r="A710" s="26"/>
      <c r="B710" s="27"/>
      <c r="C710" s="28"/>
      <c r="D710" s="28"/>
      <c r="E710" s="28"/>
      <c r="F710" s="28"/>
      <c r="G710" s="29"/>
      <c r="H710" s="39"/>
      <c r="I710" s="150" t="str">
        <f t="shared" si="12"/>
        <v/>
      </c>
      <c r="J710" s="113"/>
      <c r="K710" s="18"/>
      <c r="L710" s="18"/>
      <c r="Z710" s="152"/>
    </row>
    <row r="711" spans="1:26" x14ac:dyDescent="0.25">
      <c r="A711" s="26"/>
      <c r="B711" s="27"/>
      <c r="C711" s="28"/>
      <c r="D711" s="28"/>
      <c r="E711" s="28"/>
      <c r="F711" s="28"/>
      <c r="G711" s="29"/>
      <c r="H711" s="39"/>
      <c r="I711" s="150" t="str">
        <f t="shared" si="12"/>
        <v/>
      </c>
      <c r="J711" s="113"/>
      <c r="K711" s="18"/>
      <c r="L711" s="18"/>
      <c r="Z711" s="152"/>
    </row>
    <row r="712" spans="1:26" x14ac:dyDescent="0.25">
      <c r="A712" s="26"/>
      <c r="B712" s="27"/>
      <c r="C712" s="28"/>
      <c r="D712" s="28"/>
      <c r="E712" s="28"/>
      <c r="F712" s="28"/>
      <c r="G712" s="29"/>
      <c r="H712" s="39"/>
      <c r="I712" s="150" t="str">
        <f t="shared" si="12"/>
        <v/>
      </c>
      <c r="J712" s="113"/>
      <c r="K712" s="18"/>
      <c r="L712" s="18"/>
      <c r="Z712" s="152"/>
    </row>
    <row r="713" spans="1:26" x14ac:dyDescent="0.25">
      <c r="A713" s="26"/>
      <c r="B713" s="27"/>
      <c r="C713" s="28"/>
      <c r="D713" s="28"/>
      <c r="E713" s="28"/>
      <c r="F713" s="28"/>
      <c r="G713" s="29"/>
      <c r="H713" s="39"/>
      <c r="I713" s="150" t="str">
        <f t="shared" si="12"/>
        <v/>
      </c>
      <c r="J713" s="113"/>
      <c r="K713" s="18"/>
      <c r="L713" s="18"/>
      <c r="Z713" s="152"/>
    </row>
    <row r="714" spans="1:26" x14ac:dyDescent="0.25">
      <c r="A714" s="26"/>
      <c r="B714" s="27"/>
      <c r="C714" s="28"/>
      <c r="D714" s="28"/>
      <c r="E714" s="28"/>
      <c r="F714" s="28"/>
      <c r="G714" s="29"/>
      <c r="H714" s="39"/>
      <c r="I714" s="150" t="str">
        <f t="shared" si="12"/>
        <v/>
      </c>
      <c r="J714" s="113"/>
      <c r="K714" s="18"/>
      <c r="L714" s="18"/>
      <c r="Z714" s="152"/>
    </row>
    <row r="715" spans="1:26" x14ac:dyDescent="0.25">
      <c r="A715" s="26"/>
      <c r="B715" s="27"/>
      <c r="C715" s="28"/>
      <c r="D715" s="28"/>
      <c r="E715" s="28"/>
      <c r="F715" s="28"/>
      <c r="G715" s="29"/>
      <c r="H715" s="39"/>
      <c r="I715" s="150" t="str">
        <f t="shared" si="12"/>
        <v/>
      </c>
      <c r="J715" s="113"/>
      <c r="K715" s="18"/>
      <c r="L715" s="18"/>
      <c r="Z715" s="152"/>
    </row>
    <row r="716" spans="1:26" x14ac:dyDescent="0.25">
      <c r="A716" s="26"/>
      <c r="B716" s="27"/>
      <c r="C716" s="28"/>
      <c r="D716" s="28"/>
      <c r="E716" s="28"/>
      <c r="F716" s="28"/>
      <c r="G716" s="29"/>
      <c r="H716" s="39"/>
      <c r="I716" s="150" t="str">
        <f t="shared" si="12"/>
        <v/>
      </c>
      <c r="J716" s="113"/>
      <c r="K716" s="18"/>
      <c r="L716" s="18"/>
      <c r="Z716" s="152"/>
    </row>
    <row r="717" spans="1:26" x14ac:dyDescent="0.25">
      <c r="A717" s="26"/>
      <c r="B717" s="27"/>
      <c r="C717" s="28"/>
      <c r="D717" s="28"/>
      <c r="E717" s="28"/>
      <c r="F717" s="28"/>
      <c r="G717" s="29"/>
      <c r="H717" s="39"/>
      <c r="I717" s="150" t="str">
        <f t="shared" si="12"/>
        <v/>
      </c>
      <c r="J717" s="113"/>
      <c r="K717" s="18"/>
      <c r="L717" s="18"/>
      <c r="Z717" s="152"/>
    </row>
    <row r="718" spans="1:26" x14ac:dyDescent="0.25">
      <c r="A718" s="26"/>
      <c r="B718" s="27"/>
      <c r="C718" s="28"/>
      <c r="D718" s="28"/>
      <c r="E718" s="28"/>
      <c r="F718" s="28"/>
      <c r="G718" s="29"/>
      <c r="H718" s="39"/>
      <c r="I718" s="150" t="str">
        <f t="shared" si="12"/>
        <v/>
      </c>
      <c r="J718" s="113"/>
      <c r="K718" s="18"/>
      <c r="L718" s="18"/>
      <c r="Z718" s="152"/>
    </row>
    <row r="719" spans="1:26" x14ac:dyDescent="0.25">
      <c r="A719" s="26"/>
      <c r="B719" s="27"/>
      <c r="C719" s="28"/>
      <c r="D719" s="28"/>
      <c r="E719" s="28"/>
      <c r="F719" s="28"/>
      <c r="G719" s="29"/>
      <c r="H719" s="39"/>
      <c r="I719" s="150" t="str">
        <f t="shared" si="12"/>
        <v/>
      </c>
      <c r="J719" s="113"/>
      <c r="K719" s="18"/>
      <c r="L719" s="18"/>
      <c r="Z719" s="152"/>
    </row>
    <row r="720" spans="1:26" x14ac:dyDescent="0.25">
      <c r="A720" s="26"/>
      <c r="B720" s="27"/>
      <c r="C720" s="28"/>
      <c r="D720" s="28"/>
      <c r="E720" s="28"/>
      <c r="F720" s="28"/>
      <c r="G720" s="29"/>
      <c r="H720" s="39"/>
      <c r="I720" s="150" t="str">
        <f t="shared" si="12"/>
        <v/>
      </c>
      <c r="J720" s="113"/>
      <c r="K720" s="18"/>
      <c r="L720" s="18"/>
      <c r="Z720" s="152"/>
    </row>
    <row r="721" spans="1:26" x14ac:dyDescent="0.25">
      <c r="A721" s="26"/>
      <c r="B721" s="27"/>
      <c r="C721" s="28"/>
      <c r="D721" s="28"/>
      <c r="E721" s="28"/>
      <c r="F721" s="28"/>
      <c r="G721" s="29"/>
      <c r="H721" s="39"/>
      <c r="I721" s="150" t="str">
        <f t="shared" si="12"/>
        <v/>
      </c>
      <c r="J721" s="113"/>
      <c r="K721" s="18"/>
      <c r="L721" s="18"/>
      <c r="Z721" s="152"/>
    </row>
    <row r="722" spans="1:26" x14ac:dyDescent="0.25">
      <c r="A722" s="26"/>
      <c r="B722" s="27"/>
      <c r="C722" s="28"/>
      <c r="D722" s="28"/>
      <c r="E722" s="28"/>
      <c r="F722" s="28"/>
      <c r="G722" s="29"/>
      <c r="H722" s="39"/>
      <c r="I722" s="150" t="str">
        <f t="shared" si="12"/>
        <v/>
      </c>
      <c r="J722" s="113"/>
      <c r="K722" s="18"/>
      <c r="L722" s="18"/>
      <c r="Z722" s="152"/>
    </row>
    <row r="723" spans="1:26" x14ac:dyDescent="0.25">
      <c r="A723" s="26"/>
      <c r="B723" s="27"/>
      <c r="C723" s="28"/>
      <c r="D723" s="28"/>
      <c r="E723" s="28"/>
      <c r="F723" s="28"/>
      <c r="G723" s="29"/>
      <c r="H723" s="39"/>
      <c r="I723" s="150" t="str">
        <f t="shared" si="12"/>
        <v/>
      </c>
      <c r="J723" s="113"/>
      <c r="K723" s="18"/>
      <c r="L723" s="18"/>
      <c r="Z723" s="152"/>
    </row>
    <row r="724" spans="1:26" x14ac:dyDescent="0.25">
      <c r="A724" s="26"/>
      <c r="B724" s="27"/>
      <c r="C724" s="28"/>
      <c r="D724" s="28"/>
      <c r="E724" s="28"/>
      <c r="F724" s="28"/>
      <c r="G724" s="29"/>
      <c r="H724" s="39"/>
      <c r="I724" s="150" t="str">
        <f t="shared" si="12"/>
        <v/>
      </c>
      <c r="J724" s="113"/>
      <c r="K724" s="18"/>
      <c r="L724" s="18"/>
      <c r="Z724" s="152"/>
    </row>
    <row r="725" spans="1:26" x14ac:dyDescent="0.25">
      <c r="A725" s="26"/>
      <c r="B725" s="27"/>
      <c r="C725" s="28"/>
      <c r="D725" s="28"/>
      <c r="E725" s="28"/>
      <c r="F725" s="28"/>
      <c r="G725" s="29"/>
      <c r="H725" s="39"/>
      <c r="I725" s="150" t="str">
        <f t="shared" si="12"/>
        <v/>
      </c>
      <c r="J725" s="113"/>
      <c r="K725" s="18"/>
      <c r="L725" s="18"/>
      <c r="Z725" s="152"/>
    </row>
    <row r="726" spans="1:26" x14ac:dyDescent="0.25">
      <c r="A726" s="26"/>
      <c r="B726" s="27"/>
      <c r="C726" s="28"/>
      <c r="D726" s="28"/>
      <c r="E726" s="28"/>
      <c r="F726" s="28"/>
      <c r="G726" s="29"/>
      <c r="H726" s="39"/>
      <c r="I726" s="150" t="str">
        <f t="shared" si="12"/>
        <v/>
      </c>
      <c r="J726" s="113"/>
      <c r="K726" s="18"/>
      <c r="L726" s="18"/>
      <c r="Z726" s="152"/>
    </row>
    <row r="727" spans="1:26" x14ac:dyDescent="0.25">
      <c r="A727" s="26"/>
      <c r="B727" s="27"/>
      <c r="C727" s="28"/>
      <c r="D727" s="28"/>
      <c r="E727" s="28"/>
      <c r="F727" s="28"/>
      <c r="G727" s="29"/>
      <c r="H727" s="39"/>
      <c r="I727" s="150" t="str">
        <f t="shared" si="12"/>
        <v/>
      </c>
      <c r="J727" s="113"/>
      <c r="K727" s="18"/>
      <c r="L727" s="18"/>
      <c r="Z727" s="152"/>
    </row>
    <row r="728" spans="1:26" x14ac:dyDescent="0.25">
      <c r="A728" s="26"/>
      <c r="B728" s="27"/>
      <c r="C728" s="28"/>
      <c r="D728" s="28"/>
      <c r="E728" s="28"/>
      <c r="F728" s="28"/>
      <c r="G728" s="29"/>
      <c r="H728" s="39"/>
      <c r="I728" s="150" t="str">
        <f t="shared" si="12"/>
        <v/>
      </c>
      <c r="J728" s="113"/>
      <c r="K728" s="18"/>
      <c r="L728" s="18"/>
      <c r="Z728" s="152"/>
    </row>
    <row r="729" spans="1:26" x14ac:dyDescent="0.25">
      <c r="A729" s="26"/>
      <c r="B729" s="27"/>
      <c r="C729" s="28"/>
      <c r="D729" s="28"/>
      <c r="E729" s="28"/>
      <c r="F729" s="28"/>
      <c r="G729" s="29"/>
      <c r="H729" s="39"/>
      <c r="I729" s="150" t="str">
        <f t="shared" si="12"/>
        <v/>
      </c>
      <c r="J729" s="113"/>
      <c r="K729" s="18"/>
      <c r="L729" s="18"/>
      <c r="Z729" s="152"/>
    </row>
    <row r="730" spans="1:26" x14ac:dyDescent="0.25">
      <c r="A730" s="26"/>
      <c r="B730" s="27"/>
      <c r="C730" s="28"/>
      <c r="D730" s="28"/>
      <c r="E730" s="28"/>
      <c r="F730" s="28"/>
      <c r="G730" s="29"/>
      <c r="H730" s="39"/>
      <c r="I730" s="150" t="str">
        <f t="shared" si="12"/>
        <v/>
      </c>
      <c r="J730" s="113"/>
      <c r="K730" s="18"/>
      <c r="L730" s="18"/>
      <c r="Z730" s="152"/>
    </row>
    <row r="731" spans="1:26" x14ac:dyDescent="0.25">
      <c r="A731" s="26"/>
      <c r="B731" s="27"/>
      <c r="C731" s="28"/>
      <c r="D731" s="28"/>
      <c r="E731" s="28"/>
      <c r="F731" s="28"/>
      <c r="G731" s="29"/>
      <c r="H731" s="39"/>
      <c r="I731" s="150" t="str">
        <f t="shared" si="12"/>
        <v/>
      </c>
      <c r="J731" s="113"/>
      <c r="K731" s="18"/>
      <c r="L731" s="18"/>
      <c r="Z731" s="152"/>
    </row>
    <row r="732" spans="1:26" x14ac:dyDescent="0.25">
      <c r="A732" s="26"/>
      <c r="B732" s="27"/>
      <c r="C732" s="28"/>
      <c r="D732" s="28"/>
      <c r="E732" s="28"/>
      <c r="F732" s="28"/>
      <c r="G732" s="29"/>
      <c r="H732" s="39"/>
      <c r="I732" s="150" t="str">
        <f t="shared" si="12"/>
        <v/>
      </c>
      <c r="J732" s="113"/>
      <c r="K732" s="18"/>
      <c r="L732" s="18"/>
      <c r="Z732" s="152"/>
    </row>
    <row r="733" spans="1:26" x14ac:dyDescent="0.25">
      <c r="A733" s="26"/>
      <c r="B733" s="27"/>
      <c r="C733" s="28"/>
      <c r="D733" s="28"/>
      <c r="E733" s="28"/>
      <c r="F733" s="28"/>
      <c r="G733" s="29"/>
      <c r="H733" s="39"/>
      <c r="I733" s="150" t="str">
        <f t="shared" si="12"/>
        <v/>
      </c>
      <c r="J733" s="113"/>
      <c r="K733" s="18"/>
      <c r="L733" s="18"/>
      <c r="Z733" s="152"/>
    </row>
    <row r="734" spans="1:26" x14ac:dyDescent="0.25">
      <c r="A734" s="26"/>
      <c r="B734" s="27"/>
      <c r="C734" s="28"/>
      <c r="D734" s="28"/>
      <c r="E734" s="28"/>
      <c r="F734" s="28"/>
      <c r="G734" s="29"/>
      <c r="H734" s="39"/>
      <c r="I734" s="150" t="str">
        <f t="shared" si="12"/>
        <v/>
      </c>
      <c r="J734" s="113"/>
      <c r="K734" s="18"/>
      <c r="L734" s="18"/>
      <c r="Z734" s="152"/>
    </row>
    <row r="735" spans="1:26" x14ac:dyDescent="0.25">
      <c r="A735" s="26"/>
      <c r="B735" s="27"/>
      <c r="C735" s="28"/>
      <c r="D735" s="28"/>
      <c r="E735" s="28"/>
      <c r="F735" s="28"/>
      <c r="G735" s="29"/>
      <c r="H735" s="39"/>
      <c r="I735" s="150" t="str">
        <f t="shared" si="12"/>
        <v/>
      </c>
      <c r="J735" s="113"/>
      <c r="K735" s="18"/>
      <c r="L735" s="18"/>
      <c r="Z735" s="152"/>
    </row>
    <row r="736" spans="1:26" x14ac:dyDescent="0.25">
      <c r="A736" s="26"/>
      <c r="B736" s="27"/>
      <c r="C736" s="28"/>
      <c r="D736" s="28"/>
      <c r="E736" s="28"/>
      <c r="F736" s="28"/>
      <c r="G736" s="29"/>
      <c r="H736" s="39"/>
      <c r="I736" s="150" t="str">
        <f t="shared" si="12"/>
        <v/>
      </c>
      <c r="J736" s="113"/>
      <c r="K736" s="18"/>
      <c r="L736" s="18"/>
      <c r="Z736" s="152"/>
    </row>
    <row r="737" spans="1:26" x14ac:dyDescent="0.25">
      <c r="A737" s="26"/>
      <c r="B737" s="27"/>
      <c r="C737" s="28"/>
      <c r="D737" s="28"/>
      <c r="E737" s="28"/>
      <c r="F737" s="28"/>
      <c r="G737" s="29"/>
      <c r="H737" s="39"/>
      <c r="I737" s="150" t="str">
        <f t="shared" si="12"/>
        <v/>
      </c>
      <c r="J737" s="113"/>
      <c r="K737" s="18"/>
      <c r="L737" s="18"/>
      <c r="Z737" s="152"/>
    </row>
    <row r="738" spans="1:26" x14ac:dyDescent="0.25">
      <c r="A738" s="26"/>
      <c r="B738" s="27"/>
      <c r="C738" s="28"/>
      <c r="D738" s="28"/>
      <c r="E738" s="28"/>
      <c r="F738" s="28"/>
      <c r="G738" s="29"/>
      <c r="H738" s="39"/>
      <c r="I738" s="150" t="str">
        <f t="shared" si="12"/>
        <v/>
      </c>
      <c r="J738" s="113"/>
      <c r="K738" s="18"/>
      <c r="L738" s="18"/>
      <c r="Z738" s="152"/>
    </row>
    <row r="739" spans="1:26" x14ac:dyDescent="0.25">
      <c r="A739" s="26"/>
      <c r="B739" s="27"/>
      <c r="C739" s="28"/>
      <c r="D739" s="28"/>
      <c r="E739" s="28"/>
      <c r="F739" s="28"/>
      <c r="G739" s="29"/>
      <c r="H739" s="39"/>
      <c r="I739" s="150" t="str">
        <f t="shared" si="12"/>
        <v/>
      </c>
      <c r="J739" s="113"/>
      <c r="K739" s="18"/>
      <c r="L739" s="18"/>
      <c r="Z739" s="152"/>
    </row>
    <row r="740" spans="1:26" x14ac:dyDescent="0.25">
      <c r="A740" s="26"/>
      <c r="B740" s="27"/>
      <c r="C740" s="28"/>
      <c r="D740" s="28"/>
      <c r="E740" s="28"/>
      <c r="F740" s="28"/>
      <c r="G740" s="29"/>
      <c r="H740" s="39"/>
      <c r="I740" s="150" t="str">
        <f t="shared" si="12"/>
        <v/>
      </c>
      <c r="J740" s="113"/>
      <c r="K740" s="18"/>
      <c r="L740" s="18"/>
      <c r="Z740" s="152"/>
    </row>
    <row r="741" spans="1:26" x14ac:dyDescent="0.25">
      <c r="A741" s="26"/>
      <c r="B741" s="27"/>
      <c r="C741" s="28"/>
      <c r="D741" s="28"/>
      <c r="E741" s="28"/>
      <c r="F741" s="28"/>
      <c r="G741" s="29"/>
      <c r="H741" s="39"/>
      <c r="I741" s="150" t="str">
        <f t="shared" si="12"/>
        <v/>
      </c>
      <c r="J741" s="113"/>
      <c r="K741" s="18"/>
      <c r="L741" s="18"/>
      <c r="Z741" s="152"/>
    </row>
    <row r="742" spans="1:26" x14ac:dyDescent="0.25">
      <c r="A742" s="26"/>
      <c r="B742" s="27"/>
      <c r="C742" s="28"/>
      <c r="D742" s="28"/>
      <c r="E742" s="28"/>
      <c r="F742" s="28"/>
      <c r="G742" s="29"/>
      <c r="H742" s="39"/>
      <c r="I742" s="150" t="str">
        <f t="shared" si="12"/>
        <v/>
      </c>
      <c r="J742" s="113"/>
      <c r="K742" s="18"/>
      <c r="L742" s="18"/>
      <c r="Z742" s="152"/>
    </row>
    <row r="743" spans="1:26" x14ac:dyDescent="0.25">
      <c r="A743" s="26"/>
      <c r="B743" s="27"/>
      <c r="C743" s="28"/>
      <c r="D743" s="28"/>
      <c r="E743" s="28"/>
      <c r="F743" s="28"/>
      <c r="G743" s="29"/>
      <c r="H743" s="39"/>
      <c r="I743" s="150" t="str">
        <f t="shared" si="12"/>
        <v/>
      </c>
      <c r="J743" s="113"/>
      <c r="K743" s="18"/>
      <c r="L743" s="18"/>
      <c r="Z743" s="152"/>
    </row>
    <row r="744" spans="1:26" x14ac:dyDescent="0.25">
      <c r="A744" s="26"/>
      <c r="B744" s="27"/>
      <c r="C744" s="28"/>
      <c r="D744" s="28"/>
      <c r="E744" s="28"/>
      <c r="F744" s="28"/>
      <c r="G744" s="29"/>
      <c r="H744" s="39"/>
      <c r="I744" s="150" t="str">
        <f t="shared" si="12"/>
        <v/>
      </c>
      <c r="J744" s="113"/>
      <c r="K744" s="18"/>
      <c r="L744" s="18"/>
      <c r="Z744" s="152"/>
    </row>
    <row r="745" spans="1:26" x14ac:dyDescent="0.25">
      <c r="A745" s="26"/>
      <c r="B745" s="27"/>
      <c r="C745" s="28"/>
      <c r="D745" s="28"/>
      <c r="E745" s="28"/>
      <c r="F745" s="28"/>
      <c r="G745" s="29"/>
      <c r="H745" s="39"/>
      <c r="I745" s="150" t="str">
        <f t="shared" si="12"/>
        <v/>
      </c>
      <c r="J745" s="113"/>
      <c r="K745" s="18"/>
      <c r="L745" s="18"/>
      <c r="Z745" s="152"/>
    </row>
    <row r="746" spans="1:26" x14ac:dyDescent="0.25">
      <c r="A746" s="26"/>
      <c r="B746" s="27"/>
      <c r="C746" s="28"/>
      <c r="D746" s="28"/>
      <c r="E746" s="28"/>
      <c r="F746" s="28"/>
      <c r="G746" s="29"/>
      <c r="H746" s="39"/>
      <c r="I746" s="150" t="str">
        <f t="shared" si="12"/>
        <v/>
      </c>
      <c r="J746" s="113"/>
      <c r="K746" s="18"/>
      <c r="L746" s="18"/>
      <c r="Z746" s="152"/>
    </row>
    <row r="747" spans="1:26" x14ac:dyDescent="0.25">
      <c r="A747" s="26"/>
      <c r="B747" s="27"/>
      <c r="C747" s="28"/>
      <c r="D747" s="28"/>
      <c r="E747" s="28"/>
      <c r="F747" s="28"/>
      <c r="G747" s="29"/>
      <c r="H747" s="39"/>
      <c r="I747" s="150" t="str">
        <f t="shared" si="12"/>
        <v/>
      </c>
      <c r="J747" s="113"/>
      <c r="K747" s="18"/>
      <c r="L747" s="18"/>
      <c r="Z747" s="152"/>
    </row>
    <row r="748" spans="1:26" x14ac:dyDescent="0.25">
      <c r="A748" s="26"/>
      <c r="B748" s="27"/>
      <c r="C748" s="28"/>
      <c r="D748" s="28"/>
      <c r="E748" s="28"/>
      <c r="F748" s="28"/>
      <c r="G748" s="29"/>
      <c r="H748" s="39"/>
      <c r="I748" s="150" t="str">
        <f t="shared" si="12"/>
        <v/>
      </c>
      <c r="J748" s="113"/>
      <c r="K748" s="18"/>
      <c r="L748" s="18"/>
      <c r="Z748" s="152"/>
    </row>
    <row r="749" spans="1:26" x14ac:dyDescent="0.25">
      <c r="A749" s="26"/>
      <c r="B749" s="27"/>
      <c r="C749" s="28"/>
      <c r="D749" s="28"/>
      <c r="E749" s="28"/>
      <c r="F749" s="28"/>
      <c r="G749" s="29"/>
      <c r="H749" s="39"/>
      <c r="I749" s="150" t="str">
        <f t="shared" si="12"/>
        <v/>
      </c>
      <c r="J749" s="113"/>
      <c r="K749" s="18"/>
      <c r="L749" s="18"/>
      <c r="Z749" s="152"/>
    </row>
    <row r="750" spans="1:26" x14ac:dyDescent="0.25">
      <c r="A750" s="26"/>
      <c r="B750" s="27"/>
      <c r="C750" s="28"/>
      <c r="D750" s="28"/>
      <c r="E750" s="28"/>
      <c r="F750" s="28"/>
      <c r="G750" s="29"/>
      <c r="H750" s="39"/>
      <c r="I750" s="150" t="str">
        <f t="shared" si="12"/>
        <v/>
      </c>
      <c r="J750" s="113"/>
      <c r="K750" s="18"/>
      <c r="L750" s="18"/>
      <c r="Z750" s="152"/>
    </row>
    <row r="751" spans="1:26" x14ac:dyDescent="0.25">
      <c r="A751" s="26"/>
      <c r="B751" s="27"/>
      <c r="C751" s="28"/>
      <c r="D751" s="28"/>
      <c r="E751" s="28"/>
      <c r="F751" s="28"/>
      <c r="G751" s="29"/>
      <c r="H751" s="39"/>
      <c r="I751" s="150" t="str">
        <f t="shared" si="12"/>
        <v/>
      </c>
      <c r="J751" s="113"/>
      <c r="K751" s="18"/>
      <c r="L751" s="18"/>
      <c r="Z751" s="152"/>
    </row>
    <row r="752" spans="1:26" x14ac:dyDescent="0.25">
      <c r="A752" s="26"/>
      <c r="B752" s="27"/>
      <c r="C752" s="28"/>
      <c r="D752" s="28"/>
      <c r="E752" s="28"/>
      <c r="F752" s="28"/>
      <c r="G752" s="29"/>
      <c r="H752" s="39"/>
      <c r="I752" s="150" t="str">
        <f t="shared" si="12"/>
        <v/>
      </c>
      <c r="J752" s="113"/>
      <c r="K752" s="18"/>
      <c r="L752" s="18"/>
      <c r="Z752" s="152"/>
    </row>
    <row r="753" spans="1:26" x14ac:dyDescent="0.25">
      <c r="A753" s="26"/>
      <c r="B753" s="27"/>
      <c r="C753" s="28"/>
      <c r="D753" s="28"/>
      <c r="E753" s="28"/>
      <c r="F753" s="28"/>
      <c r="G753" s="29"/>
      <c r="H753" s="39"/>
      <c r="I753" s="150" t="str">
        <f t="shared" si="12"/>
        <v/>
      </c>
      <c r="J753" s="113"/>
      <c r="K753" s="18"/>
      <c r="L753" s="18"/>
      <c r="Z753" s="152"/>
    </row>
    <row r="754" spans="1:26" x14ac:dyDescent="0.25">
      <c r="A754" s="26"/>
      <c r="B754" s="27"/>
      <c r="C754" s="28"/>
      <c r="D754" s="28"/>
      <c r="E754" s="28"/>
      <c r="F754" s="28"/>
      <c r="G754" s="29"/>
      <c r="H754" s="39"/>
      <c r="I754" s="150" t="str">
        <f t="shared" si="12"/>
        <v/>
      </c>
      <c r="J754" s="113"/>
      <c r="K754" s="18"/>
      <c r="L754" s="18"/>
      <c r="Z754" s="152"/>
    </row>
    <row r="755" spans="1:26" x14ac:dyDescent="0.25">
      <c r="A755" s="26"/>
      <c r="B755" s="27"/>
      <c r="C755" s="28"/>
      <c r="D755" s="28"/>
      <c r="E755" s="28"/>
      <c r="F755" s="28"/>
      <c r="G755" s="29"/>
      <c r="H755" s="39"/>
      <c r="I755" s="150" t="str">
        <f t="shared" si="12"/>
        <v/>
      </c>
      <c r="J755" s="113"/>
      <c r="K755" s="18"/>
      <c r="L755" s="18"/>
      <c r="Z755" s="152"/>
    </row>
    <row r="756" spans="1:26" x14ac:dyDescent="0.25">
      <c r="A756" s="26"/>
      <c r="B756" s="27"/>
      <c r="C756" s="28"/>
      <c r="D756" s="28"/>
      <c r="E756" s="28"/>
      <c r="F756" s="28"/>
      <c r="G756" s="29"/>
      <c r="H756" s="39"/>
      <c r="I756" s="150" t="str">
        <f t="shared" si="12"/>
        <v/>
      </c>
      <c r="J756" s="113"/>
      <c r="K756" s="18"/>
      <c r="L756" s="18"/>
      <c r="Z756" s="152"/>
    </row>
    <row r="757" spans="1:26" x14ac:dyDescent="0.25">
      <c r="A757" s="26"/>
      <c r="B757" s="27"/>
      <c r="C757" s="28"/>
      <c r="D757" s="28"/>
      <c r="E757" s="28"/>
      <c r="F757" s="28"/>
      <c r="G757" s="29"/>
      <c r="H757" s="39"/>
      <c r="I757" s="150" t="str">
        <f t="shared" si="12"/>
        <v/>
      </c>
      <c r="J757" s="113"/>
      <c r="K757" s="18"/>
      <c r="L757" s="18"/>
      <c r="Z757" s="152"/>
    </row>
    <row r="758" spans="1:26" x14ac:dyDescent="0.25">
      <c r="A758" s="26"/>
      <c r="B758" s="27"/>
      <c r="C758" s="28"/>
      <c r="D758" s="28"/>
      <c r="E758" s="28"/>
      <c r="F758" s="28"/>
      <c r="G758" s="29"/>
      <c r="H758" s="39"/>
      <c r="I758" s="150" t="str">
        <f t="shared" si="12"/>
        <v/>
      </c>
      <c r="J758" s="113"/>
      <c r="K758" s="18"/>
      <c r="L758" s="18"/>
      <c r="Z758" s="152"/>
    </row>
    <row r="759" spans="1:26" x14ac:dyDescent="0.25">
      <c r="A759" s="26"/>
      <c r="B759" s="27"/>
      <c r="C759" s="28"/>
      <c r="D759" s="28"/>
      <c r="E759" s="28"/>
      <c r="F759" s="28"/>
      <c r="G759" s="29"/>
      <c r="H759" s="39"/>
      <c r="I759" s="150" t="str">
        <f t="shared" si="12"/>
        <v/>
      </c>
      <c r="J759" s="113"/>
      <c r="K759" s="18"/>
      <c r="L759" s="18"/>
      <c r="Z759" s="152"/>
    </row>
    <row r="760" spans="1:26" x14ac:dyDescent="0.25">
      <c r="A760" s="26"/>
      <c r="B760" s="27"/>
      <c r="C760" s="28"/>
      <c r="D760" s="28"/>
      <c r="E760" s="28"/>
      <c r="F760" s="28"/>
      <c r="G760" s="29"/>
      <c r="H760" s="39"/>
      <c r="I760" s="150" t="str">
        <f t="shared" si="12"/>
        <v/>
      </c>
      <c r="J760" s="113"/>
      <c r="K760" s="18"/>
      <c r="L760" s="18"/>
      <c r="Z760" s="152"/>
    </row>
    <row r="761" spans="1:26" x14ac:dyDescent="0.25">
      <c r="A761" s="26"/>
      <c r="B761" s="27"/>
      <c r="C761" s="28"/>
      <c r="D761" s="28"/>
      <c r="E761" s="28"/>
      <c r="F761" s="28"/>
      <c r="G761" s="29"/>
      <c r="H761" s="39"/>
      <c r="I761" s="150" t="str">
        <f t="shared" si="12"/>
        <v/>
      </c>
      <c r="J761" s="113"/>
      <c r="K761" s="18"/>
      <c r="L761" s="18"/>
      <c r="Z761" s="152"/>
    </row>
    <row r="762" spans="1:26" x14ac:dyDescent="0.25">
      <c r="A762" s="26"/>
      <c r="B762" s="27"/>
      <c r="C762" s="28"/>
      <c r="D762" s="28"/>
      <c r="E762" s="28"/>
      <c r="F762" s="28"/>
      <c r="G762" s="29"/>
      <c r="H762" s="39"/>
      <c r="I762" s="150" t="str">
        <f t="shared" si="12"/>
        <v/>
      </c>
      <c r="J762" s="113"/>
      <c r="K762" s="18"/>
      <c r="L762" s="18"/>
      <c r="Z762" s="152"/>
    </row>
    <row r="763" spans="1:26" x14ac:dyDescent="0.25">
      <c r="A763" s="26"/>
      <c r="B763" s="27"/>
      <c r="C763" s="28"/>
      <c r="D763" s="28"/>
      <c r="E763" s="28"/>
      <c r="F763" s="28"/>
      <c r="G763" s="29"/>
      <c r="H763" s="39"/>
      <c r="I763" s="150" t="str">
        <f t="shared" si="12"/>
        <v/>
      </c>
      <c r="J763" s="113"/>
      <c r="K763" s="18"/>
      <c r="L763" s="18"/>
      <c r="Z763" s="152"/>
    </row>
    <row r="764" spans="1:26" x14ac:dyDescent="0.25">
      <c r="A764" s="26"/>
      <c r="B764" s="27"/>
      <c r="C764" s="28"/>
      <c r="D764" s="28"/>
      <c r="E764" s="28"/>
      <c r="F764" s="28"/>
      <c r="G764" s="29"/>
      <c r="H764" s="39"/>
      <c r="I764" s="150" t="str">
        <f t="shared" si="12"/>
        <v/>
      </c>
      <c r="J764" s="113"/>
      <c r="K764" s="18"/>
      <c r="L764" s="18"/>
      <c r="Z764" s="152"/>
    </row>
    <row r="765" spans="1:26" x14ac:dyDescent="0.25">
      <c r="A765" s="26"/>
      <c r="B765" s="27"/>
      <c r="C765" s="28"/>
      <c r="D765" s="28"/>
      <c r="E765" s="28"/>
      <c r="F765" s="28"/>
      <c r="G765" s="29"/>
      <c r="H765" s="39"/>
      <c r="I765" s="150" t="str">
        <f t="shared" si="12"/>
        <v/>
      </c>
      <c r="J765" s="113"/>
      <c r="K765" s="18"/>
      <c r="L765" s="18"/>
      <c r="Z765" s="152"/>
    </row>
    <row r="766" spans="1:26" x14ac:dyDescent="0.25">
      <c r="A766" s="26"/>
      <c r="B766" s="27"/>
      <c r="C766" s="28"/>
      <c r="D766" s="28"/>
      <c r="E766" s="28"/>
      <c r="F766" s="28"/>
      <c r="G766" s="29"/>
      <c r="H766" s="39"/>
      <c r="I766" s="150" t="str">
        <f t="shared" si="12"/>
        <v/>
      </c>
      <c r="J766" s="113"/>
      <c r="K766" s="18"/>
      <c r="L766" s="18"/>
      <c r="Z766" s="152"/>
    </row>
    <row r="767" spans="1:26" x14ac:dyDescent="0.25">
      <c r="A767" s="26"/>
      <c r="B767" s="27"/>
      <c r="C767" s="28"/>
      <c r="D767" s="28"/>
      <c r="E767" s="28"/>
      <c r="F767" s="28"/>
      <c r="G767" s="29"/>
      <c r="H767" s="39"/>
      <c r="I767" s="150" t="str">
        <f t="shared" si="12"/>
        <v/>
      </c>
      <c r="J767" s="113"/>
      <c r="K767" s="18"/>
      <c r="L767" s="18"/>
      <c r="Z767" s="152"/>
    </row>
    <row r="768" spans="1:26" x14ac:dyDescent="0.25">
      <c r="A768" s="26"/>
      <c r="B768" s="27"/>
      <c r="C768" s="28"/>
      <c r="D768" s="28"/>
      <c r="E768" s="28"/>
      <c r="F768" s="28"/>
      <c r="G768" s="29"/>
      <c r="H768" s="39"/>
      <c r="I768" s="150" t="str">
        <f t="shared" si="12"/>
        <v/>
      </c>
      <c r="J768" s="113"/>
      <c r="K768" s="18"/>
      <c r="L768" s="18"/>
      <c r="Z768" s="152"/>
    </row>
    <row r="769" spans="1:26" x14ac:dyDescent="0.25">
      <c r="A769" s="26"/>
      <c r="B769" s="27"/>
      <c r="C769" s="28"/>
      <c r="D769" s="28"/>
      <c r="E769" s="28"/>
      <c r="F769" s="28"/>
      <c r="G769" s="29"/>
      <c r="H769" s="39"/>
      <c r="I769" s="150" t="str">
        <f t="shared" si="12"/>
        <v/>
      </c>
      <c r="J769" s="113"/>
      <c r="K769" s="18"/>
      <c r="L769" s="18"/>
      <c r="Z769" s="152"/>
    </row>
    <row r="770" spans="1:26" x14ac:dyDescent="0.25">
      <c r="A770" s="26"/>
      <c r="B770" s="27"/>
      <c r="C770" s="28"/>
      <c r="D770" s="28"/>
      <c r="E770" s="28"/>
      <c r="F770" s="28"/>
      <c r="G770" s="29"/>
      <c r="H770" s="39"/>
      <c r="I770" s="150" t="str">
        <f t="shared" si="12"/>
        <v/>
      </c>
      <c r="J770" s="113"/>
      <c r="K770" s="18"/>
      <c r="L770" s="18"/>
      <c r="Z770" s="152"/>
    </row>
    <row r="771" spans="1:26" x14ac:dyDescent="0.25">
      <c r="A771" s="26"/>
      <c r="B771" s="27"/>
      <c r="C771" s="28"/>
      <c r="D771" s="28"/>
      <c r="E771" s="28"/>
      <c r="F771" s="28"/>
      <c r="G771" s="29"/>
      <c r="H771" s="39"/>
      <c r="I771" s="150" t="str">
        <f t="shared" si="12"/>
        <v/>
      </c>
      <c r="J771" s="113"/>
      <c r="K771" s="18"/>
      <c r="L771" s="18"/>
      <c r="Z771" s="152"/>
    </row>
    <row r="772" spans="1:26" x14ac:dyDescent="0.25">
      <c r="A772" s="26"/>
      <c r="B772" s="27"/>
      <c r="C772" s="28"/>
      <c r="D772" s="28"/>
      <c r="E772" s="28"/>
      <c r="F772" s="28"/>
      <c r="G772" s="29"/>
      <c r="H772" s="39"/>
      <c r="I772" s="150" t="str">
        <f t="shared" si="12"/>
        <v/>
      </c>
      <c r="J772" s="113"/>
      <c r="K772" s="18"/>
      <c r="L772" s="18"/>
      <c r="Z772" s="152"/>
    </row>
    <row r="773" spans="1:26" x14ac:dyDescent="0.25">
      <c r="A773" s="26"/>
      <c r="B773" s="27"/>
      <c r="C773" s="28"/>
      <c r="D773" s="28"/>
      <c r="E773" s="28"/>
      <c r="F773" s="28"/>
      <c r="G773" s="29"/>
      <c r="H773" s="39"/>
      <c r="I773" s="150" t="str">
        <f t="shared" ref="I773:I836" si="13">IF(G773="","",I772+G773)</f>
        <v/>
      </c>
      <c r="J773" s="113"/>
      <c r="K773" s="18"/>
      <c r="L773" s="18"/>
      <c r="Z773" s="152"/>
    </row>
    <row r="774" spans="1:26" x14ac:dyDescent="0.25">
      <c r="A774" s="26"/>
      <c r="B774" s="27"/>
      <c r="C774" s="28"/>
      <c r="D774" s="28"/>
      <c r="E774" s="28"/>
      <c r="F774" s="28"/>
      <c r="G774" s="29"/>
      <c r="H774" s="39"/>
      <c r="I774" s="150" t="str">
        <f t="shared" si="13"/>
        <v/>
      </c>
      <c r="J774" s="113"/>
      <c r="K774" s="18"/>
      <c r="L774" s="18"/>
      <c r="Z774" s="152"/>
    </row>
    <row r="775" spans="1:26" x14ac:dyDescent="0.25">
      <c r="A775" s="26"/>
      <c r="B775" s="27"/>
      <c r="C775" s="28"/>
      <c r="D775" s="28"/>
      <c r="E775" s="28"/>
      <c r="F775" s="28"/>
      <c r="G775" s="29"/>
      <c r="H775" s="39"/>
      <c r="I775" s="150" t="str">
        <f t="shared" si="13"/>
        <v/>
      </c>
      <c r="J775" s="113"/>
      <c r="K775" s="18"/>
      <c r="L775" s="18"/>
      <c r="Z775" s="152"/>
    </row>
    <row r="776" spans="1:26" x14ac:dyDescent="0.25">
      <c r="A776" s="26"/>
      <c r="B776" s="27"/>
      <c r="C776" s="28"/>
      <c r="D776" s="28"/>
      <c r="E776" s="28"/>
      <c r="F776" s="28"/>
      <c r="G776" s="29"/>
      <c r="H776" s="39"/>
      <c r="I776" s="150" t="str">
        <f t="shared" si="13"/>
        <v/>
      </c>
      <c r="J776" s="113"/>
      <c r="K776" s="18"/>
      <c r="L776" s="18"/>
      <c r="Z776" s="152"/>
    </row>
    <row r="777" spans="1:26" x14ac:dyDescent="0.25">
      <c r="A777" s="26"/>
      <c r="B777" s="27"/>
      <c r="C777" s="28"/>
      <c r="D777" s="28"/>
      <c r="E777" s="28"/>
      <c r="F777" s="28"/>
      <c r="G777" s="29"/>
      <c r="H777" s="39"/>
      <c r="I777" s="150" t="str">
        <f t="shared" si="13"/>
        <v/>
      </c>
      <c r="J777" s="113"/>
      <c r="K777" s="18"/>
      <c r="L777" s="18"/>
      <c r="Z777" s="152"/>
    </row>
    <row r="778" spans="1:26" x14ac:dyDescent="0.25">
      <c r="A778" s="26"/>
      <c r="B778" s="27"/>
      <c r="C778" s="28"/>
      <c r="D778" s="28"/>
      <c r="E778" s="28"/>
      <c r="F778" s="28"/>
      <c r="G778" s="29"/>
      <c r="H778" s="39"/>
      <c r="I778" s="150" t="str">
        <f t="shared" si="13"/>
        <v/>
      </c>
      <c r="J778" s="113"/>
      <c r="K778" s="18"/>
      <c r="L778" s="18"/>
      <c r="Z778" s="152"/>
    </row>
    <row r="779" spans="1:26" x14ac:dyDescent="0.25">
      <c r="A779" s="26"/>
      <c r="B779" s="27"/>
      <c r="C779" s="28"/>
      <c r="D779" s="28"/>
      <c r="E779" s="28"/>
      <c r="F779" s="28"/>
      <c r="G779" s="29"/>
      <c r="H779" s="39"/>
      <c r="I779" s="150" t="str">
        <f t="shared" si="13"/>
        <v/>
      </c>
      <c r="J779" s="113"/>
      <c r="K779" s="18"/>
      <c r="L779" s="18"/>
      <c r="Z779" s="152"/>
    </row>
    <row r="780" spans="1:26" x14ac:dyDescent="0.25">
      <c r="A780" s="26"/>
      <c r="B780" s="27"/>
      <c r="C780" s="28"/>
      <c r="D780" s="28"/>
      <c r="E780" s="28"/>
      <c r="F780" s="28"/>
      <c r="G780" s="29"/>
      <c r="H780" s="39"/>
      <c r="I780" s="150" t="str">
        <f t="shared" si="13"/>
        <v/>
      </c>
      <c r="J780" s="113"/>
      <c r="K780" s="18"/>
      <c r="L780" s="18"/>
      <c r="Z780" s="152"/>
    </row>
    <row r="781" spans="1:26" x14ac:dyDescent="0.25">
      <c r="A781" s="26"/>
      <c r="B781" s="27"/>
      <c r="C781" s="28"/>
      <c r="D781" s="28"/>
      <c r="E781" s="28"/>
      <c r="F781" s="28"/>
      <c r="G781" s="29"/>
      <c r="H781" s="39"/>
      <c r="I781" s="150" t="str">
        <f t="shared" si="13"/>
        <v/>
      </c>
      <c r="J781" s="113"/>
      <c r="K781" s="18"/>
      <c r="L781" s="18"/>
      <c r="Z781" s="152"/>
    </row>
    <row r="782" spans="1:26" x14ac:dyDescent="0.25">
      <c r="A782" s="26"/>
      <c r="B782" s="27"/>
      <c r="C782" s="28"/>
      <c r="D782" s="28"/>
      <c r="E782" s="28"/>
      <c r="F782" s="28"/>
      <c r="G782" s="29"/>
      <c r="H782" s="39"/>
      <c r="I782" s="150" t="str">
        <f t="shared" si="13"/>
        <v/>
      </c>
      <c r="J782" s="113"/>
      <c r="K782" s="18"/>
      <c r="L782" s="18"/>
      <c r="Z782" s="152"/>
    </row>
    <row r="783" spans="1:26" x14ac:dyDescent="0.25">
      <c r="A783" s="26"/>
      <c r="B783" s="27"/>
      <c r="C783" s="28"/>
      <c r="D783" s="28"/>
      <c r="E783" s="28"/>
      <c r="F783" s="28"/>
      <c r="G783" s="29"/>
      <c r="H783" s="39"/>
      <c r="I783" s="150" t="str">
        <f t="shared" si="13"/>
        <v/>
      </c>
      <c r="J783" s="113"/>
      <c r="K783" s="18"/>
      <c r="L783" s="18"/>
      <c r="Z783" s="152"/>
    </row>
    <row r="784" spans="1:26" x14ac:dyDescent="0.25">
      <c r="A784" s="26"/>
      <c r="B784" s="27"/>
      <c r="C784" s="28"/>
      <c r="D784" s="28"/>
      <c r="E784" s="28"/>
      <c r="F784" s="28"/>
      <c r="G784" s="29"/>
      <c r="H784" s="39"/>
      <c r="I784" s="150" t="str">
        <f t="shared" si="13"/>
        <v/>
      </c>
      <c r="J784" s="113"/>
      <c r="K784" s="18"/>
      <c r="L784" s="18"/>
      <c r="Z784" s="152"/>
    </row>
    <row r="785" spans="1:26" x14ac:dyDescent="0.25">
      <c r="A785" s="26"/>
      <c r="B785" s="27"/>
      <c r="C785" s="28"/>
      <c r="D785" s="28"/>
      <c r="E785" s="28"/>
      <c r="F785" s="28"/>
      <c r="G785" s="29"/>
      <c r="H785" s="39"/>
      <c r="I785" s="150" t="str">
        <f t="shared" si="13"/>
        <v/>
      </c>
      <c r="J785" s="113"/>
      <c r="K785" s="18"/>
      <c r="L785" s="18"/>
      <c r="Z785" s="152"/>
    </row>
    <row r="786" spans="1:26" x14ac:dyDescent="0.25">
      <c r="A786" s="26"/>
      <c r="B786" s="27"/>
      <c r="C786" s="28"/>
      <c r="D786" s="28"/>
      <c r="E786" s="28"/>
      <c r="F786" s="28"/>
      <c r="G786" s="29"/>
      <c r="H786" s="39"/>
      <c r="I786" s="150" t="str">
        <f t="shared" si="13"/>
        <v/>
      </c>
      <c r="J786" s="113"/>
      <c r="K786" s="18"/>
      <c r="L786" s="18"/>
      <c r="Z786" s="152"/>
    </row>
    <row r="787" spans="1:26" x14ac:dyDescent="0.25">
      <c r="A787" s="26"/>
      <c r="B787" s="27"/>
      <c r="C787" s="28"/>
      <c r="D787" s="28"/>
      <c r="E787" s="28"/>
      <c r="F787" s="28"/>
      <c r="G787" s="29"/>
      <c r="H787" s="39"/>
      <c r="I787" s="150" t="str">
        <f t="shared" si="13"/>
        <v/>
      </c>
      <c r="J787" s="113"/>
      <c r="K787" s="18"/>
      <c r="L787" s="18"/>
      <c r="Z787" s="152"/>
    </row>
    <row r="788" spans="1:26" x14ac:dyDescent="0.25">
      <c r="A788" s="26"/>
      <c r="B788" s="27"/>
      <c r="C788" s="28"/>
      <c r="D788" s="28"/>
      <c r="E788" s="28"/>
      <c r="F788" s="28"/>
      <c r="G788" s="29"/>
      <c r="H788" s="39"/>
      <c r="I788" s="150" t="str">
        <f t="shared" si="13"/>
        <v/>
      </c>
      <c r="J788" s="113"/>
      <c r="K788" s="18"/>
      <c r="L788" s="18"/>
      <c r="Z788" s="152"/>
    </row>
    <row r="789" spans="1:26" x14ac:dyDescent="0.25">
      <c r="A789" s="26"/>
      <c r="B789" s="27"/>
      <c r="C789" s="28"/>
      <c r="D789" s="28"/>
      <c r="E789" s="28"/>
      <c r="F789" s="28"/>
      <c r="G789" s="29"/>
      <c r="H789" s="39"/>
      <c r="I789" s="150" t="str">
        <f t="shared" si="13"/>
        <v/>
      </c>
      <c r="J789" s="113"/>
      <c r="K789" s="18"/>
      <c r="L789" s="18"/>
      <c r="Z789" s="152"/>
    </row>
    <row r="790" spans="1:26" x14ac:dyDescent="0.25">
      <c r="A790" s="26"/>
      <c r="B790" s="27"/>
      <c r="C790" s="28"/>
      <c r="D790" s="28"/>
      <c r="E790" s="28"/>
      <c r="F790" s="28"/>
      <c r="G790" s="29"/>
      <c r="H790" s="39"/>
      <c r="I790" s="150" t="str">
        <f t="shared" si="13"/>
        <v/>
      </c>
      <c r="J790" s="113"/>
      <c r="K790" s="18"/>
      <c r="L790" s="18"/>
      <c r="Z790" s="152"/>
    </row>
    <row r="791" spans="1:26" x14ac:dyDescent="0.25">
      <c r="A791" s="26"/>
      <c r="B791" s="27"/>
      <c r="C791" s="28"/>
      <c r="D791" s="28"/>
      <c r="E791" s="28"/>
      <c r="F791" s="28"/>
      <c r="G791" s="29"/>
      <c r="H791" s="39"/>
      <c r="I791" s="150" t="str">
        <f t="shared" si="13"/>
        <v/>
      </c>
      <c r="J791" s="113"/>
      <c r="K791" s="18"/>
      <c r="L791" s="18"/>
      <c r="Z791" s="152"/>
    </row>
    <row r="792" spans="1:26" x14ac:dyDescent="0.25">
      <c r="A792" s="26"/>
      <c r="B792" s="27"/>
      <c r="C792" s="28"/>
      <c r="D792" s="28"/>
      <c r="E792" s="28"/>
      <c r="F792" s="28"/>
      <c r="G792" s="29"/>
      <c r="H792" s="39"/>
      <c r="I792" s="150" t="str">
        <f t="shared" si="13"/>
        <v/>
      </c>
      <c r="J792" s="113"/>
      <c r="K792" s="18"/>
      <c r="L792" s="18"/>
      <c r="Z792" s="152"/>
    </row>
    <row r="793" spans="1:26" x14ac:dyDescent="0.25">
      <c r="A793" s="26"/>
      <c r="B793" s="27"/>
      <c r="C793" s="28"/>
      <c r="D793" s="28"/>
      <c r="E793" s="28"/>
      <c r="F793" s="28"/>
      <c r="G793" s="29"/>
      <c r="H793" s="39"/>
      <c r="I793" s="150" t="str">
        <f t="shared" si="13"/>
        <v/>
      </c>
      <c r="J793" s="113"/>
      <c r="K793" s="18"/>
      <c r="L793" s="18"/>
      <c r="Z793" s="152"/>
    </row>
    <row r="794" spans="1:26" x14ac:dyDescent="0.25">
      <c r="A794" s="26"/>
      <c r="B794" s="27"/>
      <c r="C794" s="28"/>
      <c r="D794" s="28"/>
      <c r="E794" s="28"/>
      <c r="F794" s="28"/>
      <c r="G794" s="29"/>
      <c r="H794" s="39"/>
      <c r="I794" s="150" t="str">
        <f t="shared" si="13"/>
        <v/>
      </c>
      <c r="J794" s="113"/>
      <c r="K794" s="18"/>
      <c r="L794" s="18"/>
      <c r="Z794" s="152"/>
    </row>
    <row r="795" spans="1:26" x14ac:dyDescent="0.25">
      <c r="A795" s="26"/>
      <c r="B795" s="27"/>
      <c r="C795" s="28"/>
      <c r="D795" s="28"/>
      <c r="E795" s="28"/>
      <c r="F795" s="28"/>
      <c r="G795" s="29"/>
      <c r="H795" s="39"/>
      <c r="I795" s="150" t="str">
        <f t="shared" si="13"/>
        <v/>
      </c>
      <c r="J795" s="113"/>
      <c r="K795" s="18"/>
      <c r="L795" s="18"/>
      <c r="Z795" s="152"/>
    </row>
    <row r="796" spans="1:26" x14ac:dyDescent="0.25">
      <c r="A796" s="26"/>
      <c r="B796" s="27"/>
      <c r="C796" s="28"/>
      <c r="D796" s="28"/>
      <c r="E796" s="28"/>
      <c r="F796" s="28"/>
      <c r="G796" s="29"/>
      <c r="H796" s="39"/>
      <c r="I796" s="150" t="str">
        <f t="shared" si="13"/>
        <v/>
      </c>
      <c r="J796" s="113"/>
      <c r="K796" s="18"/>
      <c r="L796" s="18"/>
      <c r="Z796" s="152"/>
    </row>
    <row r="797" spans="1:26" x14ac:dyDescent="0.25">
      <c r="A797" s="26"/>
      <c r="B797" s="27"/>
      <c r="C797" s="28"/>
      <c r="D797" s="28"/>
      <c r="E797" s="28"/>
      <c r="F797" s="28"/>
      <c r="G797" s="29"/>
      <c r="H797" s="39"/>
      <c r="I797" s="150" t="str">
        <f t="shared" si="13"/>
        <v/>
      </c>
      <c r="J797" s="113"/>
      <c r="K797" s="18"/>
      <c r="L797" s="18"/>
      <c r="Z797" s="152"/>
    </row>
    <row r="798" spans="1:26" x14ac:dyDescent="0.25">
      <c r="A798" s="26"/>
      <c r="B798" s="27"/>
      <c r="C798" s="28"/>
      <c r="D798" s="28"/>
      <c r="E798" s="28"/>
      <c r="F798" s="28"/>
      <c r="G798" s="29"/>
      <c r="H798" s="39"/>
      <c r="I798" s="150" t="str">
        <f t="shared" si="13"/>
        <v/>
      </c>
      <c r="J798" s="113"/>
      <c r="K798" s="18"/>
      <c r="L798" s="18"/>
      <c r="Z798" s="152"/>
    </row>
    <row r="799" spans="1:26" x14ac:dyDescent="0.25">
      <c r="A799" s="26"/>
      <c r="B799" s="27"/>
      <c r="C799" s="28"/>
      <c r="D799" s="28"/>
      <c r="E799" s="28"/>
      <c r="F799" s="28"/>
      <c r="G799" s="29"/>
      <c r="H799" s="39"/>
      <c r="I799" s="150" t="str">
        <f t="shared" si="13"/>
        <v/>
      </c>
      <c r="J799" s="113"/>
      <c r="K799" s="18"/>
      <c r="L799" s="18"/>
      <c r="Z799" s="152"/>
    </row>
    <row r="800" spans="1:26" x14ac:dyDescent="0.25">
      <c r="A800" s="26"/>
      <c r="B800" s="27"/>
      <c r="C800" s="28"/>
      <c r="D800" s="28"/>
      <c r="E800" s="28"/>
      <c r="F800" s="28"/>
      <c r="G800" s="29"/>
      <c r="H800" s="39"/>
      <c r="I800" s="150" t="str">
        <f t="shared" si="13"/>
        <v/>
      </c>
      <c r="J800" s="113"/>
      <c r="K800" s="18"/>
      <c r="L800" s="18"/>
      <c r="Z800" s="152"/>
    </row>
    <row r="801" spans="1:26" x14ac:dyDescent="0.25">
      <c r="A801" s="26"/>
      <c r="B801" s="27"/>
      <c r="C801" s="28"/>
      <c r="D801" s="28"/>
      <c r="E801" s="28"/>
      <c r="F801" s="28"/>
      <c r="G801" s="29"/>
      <c r="H801" s="39"/>
      <c r="I801" s="150" t="str">
        <f t="shared" si="13"/>
        <v/>
      </c>
      <c r="J801" s="113"/>
      <c r="K801" s="18"/>
      <c r="L801" s="18"/>
      <c r="Z801" s="152"/>
    </row>
    <row r="802" spans="1:26" x14ac:dyDescent="0.25">
      <c r="A802" s="26"/>
      <c r="B802" s="27"/>
      <c r="C802" s="28"/>
      <c r="D802" s="28"/>
      <c r="E802" s="28"/>
      <c r="F802" s="28"/>
      <c r="G802" s="29"/>
      <c r="H802" s="39"/>
      <c r="I802" s="150" t="str">
        <f t="shared" si="13"/>
        <v/>
      </c>
      <c r="J802" s="113"/>
      <c r="K802" s="18"/>
      <c r="L802" s="18"/>
      <c r="Z802" s="152"/>
    </row>
    <row r="803" spans="1:26" x14ac:dyDescent="0.25">
      <c r="A803" s="26"/>
      <c r="B803" s="27"/>
      <c r="C803" s="28"/>
      <c r="D803" s="28"/>
      <c r="E803" s="28"/>
      <c r="F803" s="28"/>
      <c r="G803" s="29"/>
      <c r="H803" s="39"/>
      <c r="I803" s="150" t="str">
        <f t="shared" si="13"/>
        <v/>
      </c>
      <c r="J803" s="113"/>
      <c r="K803" s="18"/>
      <c r="L803" s="18"/>
      <c r="Z803" s="152"/>
    </row>
    <row r="804" spans="1:26" x14ac:dyDescent="0.25">
      <c r="A804" s="26"/>
      <c r="B804" s="27"/>
      <c r="C804" s="28"/>
      <c r="D804" s="28"/>
      <c r="E804" s="28"/>
      <c r="F804" s="28"/>
      <c r="G804" s="29"/>
      <c r="H804" s="39"/>
      <c r="I804" s="150" t="str">
        <f t="shared" si="13"/>
        <v/>
      </c>
      <c r="J804" s="113"/>
      <c r="K804" s="18"/>
      <c r="L804" s="18"/>
      <c r="Z804" s="152"/>
    </row>
    <row r="805" spans="1:26" x14ac:dyDescent="0.25">
      <c r="A805" s="26"/>
      <c r="B805" s="27"/>
      <c r="C805" s="28"/>
      <c r="D805" s="28"/>
      <c r="E805" s="28"/>
      <c r="F805" s="28"/>
      <c r="G805" s="29"/>
      <c r="H805" s="39"/>
      <c r="I805" s="150" t="str">
        <f t="shared" si="13"/>
        <v/>
      </c>
      <c r="J805" s="113"/>
      <c r="K805" s="18"/>
      <c r="L805" s="18"/>
      <c r="Z805" s="152"/>
    </row>
    <row r="806" spans="1:26" x14ac:dyDescent="0.25">
      <c r="A806" s="26"/>
      <c r="B806" s="27"/>
      <c r="C806" s="28"/>
      <c r="D806" s="28"/>
      <c r="E806" s="28"/>
      <c r="F806" s="28"/>
      <c r="G806" s="29"/>
      <c r="H806" s="39"/>
      <c r="I806" s="150" t="str">
        <f t="shared" si="13"/>
        <v/>
      </c>
      <c r="J806" s="113"/>
      <c r="K806" s="18"/>
      <c r="L806" s="18"/>
      <c r="Z806" s="152"/>
    </row>
    <row r="807" spans="1:26" x14ac:dyDescent="0.25">
      <c r="A807" s="26"/>
      <c r="B807" s="27"/>
      <c r="C807" s="28"/>
      <c r="D807" s="28"/>
      <c r="E807" s="28"/>
      <c r="F807" s="28"/>
      <c r="G807" s="29"/>
      <c r="H807" s="39"/>
      <c r="I807" s="150" t="str">
        <f t="shared" si="13"/>
        <v/>
      </c>
      <c r="J807" s="113"/>
      <c r="K807" s="18"/>
      <c r="L807" s="18"/>
      <c r="Z807" s="152"/>
    </row>
    <row r="808" spans="1:26" x14ac:dyDescent="0.25">
      <c r="A808" s="26"/>
      <c r="B808" s="27"/>
      <c r="C808" s="28"/>
      <c r="D808" s="28"/>
      <c r="E808" s="28"/>
      <c r="F808" s="28"/>
      <c r="G808" s="29"/>
      <c r="H808" s="39"/>
      <c r="I808" s="150" t="str">
        <f t="shared" si="13"/>
        <v/>
      </c>
      <c r="J808" s="113"/>
      <c r="K808" s="18"/>
      <c r="L808" s="18"/>
      <c r="Z808" s="152"/>
    </row>
    <row r="809" spans="1:26" x14ac:dyDescent="0.25">
      <c r="A809" s="26"/>
      <c r="B809" s="27"/>
      <c r="C809" s="28"/>
      <c r="D809" s="28"/>
      <c r="E809" s="28"/>
      <c r="F809" s="28"/>
      <c r="G809" s="29"/>
      <c r="H809" s="39"/>
      <c r="I809" s="150" t="str">
        <f t="shared" si="13"/>
        <v/>
      </c>
      <c r="J809" s="113"/>
      <c r="K809" s="18"/>
      <c r="L809" s="18"/>
      <c r="Z809" s="152"/>
    </row>
    <row r="810" spans="1:26" x14ac:dyDescent="0.25">
      <c r="A810" s="26"/>
      <c r="B810" s="27"/>
      <c r="C810" s="28"/>
      <c r="D810" s="28"/>
      <c r="E810" s="28"/>
      <c r="F810" s="28"/>
      <c r="G810" s="29"/>
      <c r="H810" s="39"/>
      <c r="I810" s="150" t="str">
        <f t="shared" si="13"/>
        <v/>
      </c>
      <c r="J810" s="113"/>
      <c r="K810" s="18"/>
      <c r="L810" s="18"/>
      <c r="Z810" s="152"/>
    </row>
    <row r="811" spans="1:26" x14ac:dyDescent="0.25">
      <c r="A811" s="26"/>
      <c r="B811" s="27"/>
      <c r="C811" s="28"/>
      <c r="D811" s="28"/>
      <c r="E811" s="28"/>
      <c r="F811" s="28"/>
      <c r="G811" s="29"/>
      <c r="H811" s="39"/>
      <c r="I811" s="150" t="str">
        <f t="shared" si="13"/>
        <v/>
      </c>
      <c r="J811" s="113"/>
      <c r="K811" s="18"/>
      <c r="L811" s="18"/>
      <c r="Z811" s="152"/>
    </row>
    <row r="812" spans="1:26" x14ac:dyDescent="0.25">
      <c r="A812" s="26"/>
      <c r="B812" s="27"/>
      <c r="C812" s="28"/>
      <c r="D812" s="28"/>
      <c r="E812" s="28"/>
      <c r="F812" s="28"/>
      <c r="G812" s="29"/>
      <c r="H812" s="39"/>
      <c r="I812" s="150" t="str">
        <f t="shared" si="13"/>
        <v/>
      </c>
      <c r="J812" s="113"/>
      <c r="K812" s="18"/>
      <c r="L812" s="18"/>
      <c r="Z812" s="152"/>
    </row>
    <row r="813" spans="1:26" x14ac:dyDescent="0.25">
      <c r="A813" s="26"/>
      <c r="B813" s="27"/>
      <c r="C813" s="28"/>
      <c r="D813" s="28"/>
      <c r="E813" s="28"/>
      <c r="F813" s="28"/>
      <c r="G813" s="29"/>
      <c r="H813" s="39"/>
      <c r="I813" s="150" t="str">
        <f t="shared" si="13"/>
        <v/>
      </c>
      <c r="J813" s="113"/>
      <c r="K813" s="18"/>
      <c r="L813" s="18"/>
      <c r="Z813" s="152"/>
    </row>
    <row r="814" spans="1:26" x14ac:dyDescent="0.25">
      <c r="A814" s="26"/>
      <c r="B814" s="27"/>
      <c r="C814" s="28"/>
      <c r="D814" s="28"/>
      <c r="E814" s="28"/>
      <c r="F814" s="28"/>
      <c r="G814" s="29"/>
      <c r="H814" s="39"/>
      <c r="I814" s="150" t="str">
        <f t="shared" si="13"/>
        <v/>
      </c>
      <c r="J814" s="113"/>
      <c r="K814" s="18"/>
      <c r="L814" s="18"/>
      <c r="Z814" s="152"/>
    </row>
    <row r="815" spans="1:26" x14ac:dyDescent="0.25">
      <c r="A815" s="26"/>
      <c r="B815" s="27"/>
      <c r="C815" s="28"/>
      <c r="D815" s="28"/>
      <c r="E815" s="28"/>
      <c r="F815" s="28"/>
      <c r="G815" s="29"/>
      <c r="H815" s="39"/>
      <c r="I815" s="150" t="str">
        <f t="shared" si="13"/>
        <v/>
      </c>
      <c r="J815" s="113"/>
      <c r="K815" s="18"/>
      <c r="L815" s="18"/>
      <c r="Z815" s="152"/>
    </row>
    <row r="816" spans="1:26" x14ac:dyDescent="0.25">
      <c r="A816" s="26"/>
      <c r="B816" s="27"/>
      <c r="C816" s="28"/>
      <c r="D816" s="28"/>
      <c r="E816" s="28"/>
      <c r="F816" s="28"/>
      <c r="G816" s="29"/>
      <c r="H816" s="39"/>
      <c r="I816" s="150" t="str">
        <f t="shared" si="13"/>
        <v/>
      </c>
      <c r="J816" s="113"/>
      <c r="K816" s="18"/>
      <c r="L816" s="18"/>
      <c r="Z816" s="152"/>
    </row>
    <row r="817" spans="1:26" x14ac:dyDescent="0.25">
      <c r="A817" s="26"/>
      <c r="B817" s="27"/>
      <c r="C817" s="28"/>
      <c r="D817" s="28"/>
      <c r="E817" s="28"/>
      <c r="F817" s="28"/>
      <c r="G817" s="29"/>
      <c r="H817" s="39"/>
      <c r="I817" s="150" t="str">
        <f t="shared" si="13"/>
        <v/>
      </c>
      <c r="J817" s="113"/>
      <c r="K817" s="18"/>
      <c r="L817" s="18"/>
      <c r="Z817" s="152"/>
    </row>
    <row r="818" spans="1:26" x14ac:dyDescent="0.25">
      <c r="A818" s="26"/>
      <c r="B818" s="27"/>
      <c r="C818" s="28"/>
      <c r="D818" s="28"/>
      <c r="E818" s="28"/>
      <c r="F818" s="28"/>
      <c r="G818" s="29"/>
      <c r="H818" s="39"/>
      <c r="I818" s="150" t="str">
        <f t="shared" si="13"/>
        <v/>
      </c>
      <c r="J818" s="113"/>
      <c r="K818" s="18"/>
      <c r="L818" s="18"/>
      <c r="Z818" s="152"/>
    </row>
    <row r="819" spans="1:26" x14ac:dyDescent="0.25">
      <c r="A819" s="26"/>
      <c r="B819" s="27"/>
      <c r="C819" s="28"/>
      <c r="D819" s="28"/>
      <c r="E819" s="28"/>
      <c r="F819" s="28"/>
      <c r="G819" s="29"/>
      <c r="H819" s="39"/>
      <c r="I819" s="150" t="str">
        <f t="shared" si="13"/>
        <v/>
      </c>
      <c r="J819" s="113"/>
      <c r="K819" s="18"/>
      <c r="L819" s="18"/>
      <c r="Z819" s="152"/>
    </row>
    <row r="820" spans="1:26" x14ac:dyDescent="0.25">
      <c r="A820" s="26"/>
      <c r="B820" s="27"/>
      <c r="C820" s="28"/>
      <c r="D820" s="28"/>
      <c r="E820" s="28"/>
      <c r="F820" s="28"/>
      <c r="G820" s="29"/>
      <c r="H820" s="39"/>
      <c r="I820" s="150" t="str">
        <f t="shared" si="13"/>
        <v/>
      </c>
      <c r="J820" s="113"/>
      <c r="K820" s="18"/>
      <c r="L820" s="18"/>
      <c r="Z820" s="152"/>
    </row>
    <row r="821" spans="1:26" x14ac:dyDescent="0.25">
      <c r="A821" s="26"/>
      <c r="B821" s="27"/>
      <c r="C821" s="28"/>
      <c r="D821" s="28"/>
      <c r="E821" s="28"/>
      <c r="F821" s="28"/>
      <c r="G821" s="29"/>
      <c r="H821" s="39"/>
      <c r="I821" s="150" t="str">
        <f t="shared" si="13"/>
        <v/>
      </c>
      <c r="J821" s="113"/>
      <c r="K821" s="18"/>
      <c r="L821" s="18"/>
      <c r="Z821" s="152"/>
    </row>
    <row r="822" spans="1:26" x14ac:dyDescent="0.25">
      <c r="A822" s="26"/>
      <c r="B822" s="27"/>
      <c r="C822" s="28"/>
      <c r="D822" s="28"/>
      <c r="E822" s="28"/>
      <c r="F822" s="28"/>
      <c r="G822" s="29"/>
      <c r="H822" s="39"/>
      <c r="I822" s="150" t="str">
        <f t="shared" si="13"/>
        <v/>
      </c>
      <c r="J822" s="113"/>
      <c r="K822" s="18"/>
      <c r="L822" s="18"/>
      <c r="Z822" s="152"/>
    </row>
    <row r="823" spans="1:26" x14ac:dyDescent="0.25">
      <c r="A823" s="26"/>
      <c r="B823" s="27"/>
      <c r="C823" s="28"/>
      <c r="D823" s="28"/>
      <c r="E823" s="28"/>
      <c r="F823" s="28"/>
      <c r="G823" s="29"/>
      <c r="H823" s="39"/>
      <c r="I823" s="150" t="str">
        <f t="shared" si="13"/>
        <v/>
      </c>
      <c r="J823" s="113"/>
      <c r="K823" s="18"/>
      <c r="L823" s="18"/>
      <c r="Z823" s="152"/>
    </row>
    <row r="824" spans="1:26" x14ac:dyDescent="0.25">
      <c r="A824" s="26"/>
      <c r="B824" s="27"/>
      <c r="C824" s="28"/>
      <c r="D824" s="28"/>
      <c r="E824" s="28"/>
      <c r="F824" s="28"/>
      <c r="G824" s="29"/>
      <c r="H824" s="39"/>
      <c r="I824" s="150" t="str">
        <f t="shared" si="13"/>
        <v/>
      </c>
      <c r="J824" s="113"/>
      <c r="K824" s="18"/>
      <c r="L824" s="18"/>
      <c r="Z824" s="152"/>
    </row>
    <row r="825" spans="1:26" x14ac:dyDescent="0.25">
      <c r="A825" s="26"/>
      <c r="B825" s="27"/>
      <c r="C825" s="28"/>
      <c r="D825" s="28"/>
      <c r="E825" s="28"/>
      <c r="F825" s="28"/>
      <c r="G825" s="29"/>
      <c r="H825" s="39"/>
      <c r="I825" s="150" t="str">
        <f t="shared" si="13"/>
        <v/>
      </c>
      <c r="J825" s="113"/>
      <c r="K825" s="18"/>
      <c r="L825" s="18"/>
      <c r="Z825" s="152"/>
    </row>
    <row r="826" spans="1:26" x14ac:dyDescent="0.25">
      <c r="A826" s="26"/>
      <c r="B826" s="27"/>
      <c r="C826" s="28"/>
      <c r="D826" s="28"/>
      <c r="E826" s="28"/>
      <c r="F826" s="28"/>
      <c r="G826" s="29"/>
      <c r="H826" s="39"/>
      <c r="I826" s="150" t="str">
        <f t="shared" si="13"/>
        <v/>
      </c>
      <c r="J826" s="113"/>
      <c r="K826" s="18"/>
      <c r="L826" s="18"/>
      <c r="Z826" s="152"/>
    </row>
    <row r="827" spans="1:26" x14ac:dyDescent="0.25">
      <c r="A827" s="26"/>
      <c r="B827" s="27"/>
      <c r="C827" s="28"/>
      <c r="D827" s="28"/>
      <c r="E827" s="28"/>
      <c r="F827" s="28"/>
      <c r="G827" s="29"/>
      <c r="H827" s="39"/>
      <c r="I827" s="150" t="str">
        <f t="shared" si="13"/>
        <v/>
      </c>
      <c r="J827" s="113"/>
      <c r="K827" s="18"/>
      <c r="L827" s="18"/>
      <c r="Z827" s="152"/>
    </row>
    <row r="828" spans="1:26" x14ac:dyDescent="0.25">
      <c r="A828" s="26"/>
      <c r="B828" s="27"/>
      <c r="C828" s="28"/>
      <c r="D828" s="28"/>
      <c r="E828" s="28"/>
      <c r="F828" s="28"/>
      <c r="G828" s="29"/>
      <c r="H828" s="39"/>
      <c r="I828" s="150" t="str">
        <f t="shared" si="13"/>
        <v/>
      </c>
      <c r="J828" s="113"/>
      <c r="K828" s="18"/>
      <c r="L828" s="18"/>
      <c r="Z828" s="152"/>
    </row>
    <row r="829" spans="1:26" x14ac:dyDescent="0.25">
      <c r="A829" s="26"/>
      <c r="B829" s="27"/>
      <c r="C829" s="28"/>
      <c r="D829" s="28"/>
      <c r="E829" s="28"/>
      <c r="F829" s="28"/>
      <c r="G829" s="29"/>
      <c r="H829" s="39"/>
      <c r="I829" s="150" t="str">
        <f t="shared" si="13"/>
        <v/>
      </c>
      <c r="J829" s="113"/>
      <c r="K829" s="18"/>
      <c r="L829" s="18"/>
      <c r="Z829" s="152"/>
    </row>
    <row r="830" spans="1:26" x14ac:dyDescent="0.25">
      <c r="A830" s="26"/>
      <c r="B830" s="27"/>
      <c r="C830" s="28"/>
      <c r="D830" s="28"/>
      <c r="E830" s="28"/>
      <c r="F830" s="28"/>
      <c r="G830" s="29"/>
      <c r="H830" s="39"/>
      <c r="I830" s="150" t="str">
        <f t="shared" si="13"/>
        <v/>
      </c>
      <c r="J830" s="113"/>
      <c r="K830" s="18"/>
      <c r="L830" s="18"/>
      <c r="Z830" s="152"/>
    </row>
    <row r="831" spans="1:26" x14ac:dyDescent="0.25">
      <c r="A831" s="26"/>
      <c r="B831" s="27"/>
      <c r="C831" s="28"/>
      <c r="D831" s="28"/>
      <c r="E831" s="28"/>
      <c r="F831" s="28"/>
      <c r="G831" s="29"/>
      <c r="H831" s="39"/>
      <c r="I831" s="150" t="str">
        <f t="shared" si="13"/>
        <v/>
      </c>
      <c r="J831" s="113"/>
      <c r="K831" s="18"/>
      <c r="L831" s="18"/>
      <c r="Z831" s="152"/>
    </row>
    <row r="832" spans="1:26" x14ac:dyDescent="0.25">
      <c r="A832" s="26"/>
      <c r="B832" s="27"/>
      <c r="C832" s="28"/>
      <c r="D832" s="28"/>
      <c r="E832" s="28"/>
      <c r="F832" s="28"/>
      <c r="G832" s="29"/>
      <c r="H832" s="39"/>
      <c r="I832" s="150" t="str">
        <f t="shared" si="13"/>
        <v/>
      </c>
      <c r="J832" s="113"/>
      <c r="K832" s="18"/>
      <c r="L832" s="18"/>
      <c r="Z832" s="152"/>
    </row>
    <row r="833" spans="1:26" x14ac:dyDescent="0.25">
      <c r="A833" s="26"/>
      <c r="B833" s="27"/>
      <c r="C833" s="28"/>
      <c r="D833" s="28"/>
      <c r="E833" s="28"/>
      <c r="F833" s="28"/>
      <c r="G833" s="29"/>
      <c r="H833" s="39"/>
      <c r="I833" s="150" t="str">
        <f t="shared" si="13"/>
        <v/>
      </c>
      <c r="J833" s="113"/>
      <c r="K833" s="18"/>
      <c r="L833" s="18"/>
      <c r="Z833" s="152"/>
    </row>
    <row r="834" spans="1:26" x14ac:dyDescent="0.25">
      <c r="A834" s="26"/>
      <c r="B834" s="27"/>
      <c r="C834" s="28"/>
      <c r="D834" s="28"/>
      <c r="E834" s="28"/>
      <c r="F834" s="28"/>
      <c r="G834" s="29"/>
      <c r="H834" s="39"/>
      <c r="I834" s="150" t="str">
        <f t="shared" si="13"/>
        <v/>
      </c>
      <c r="J834" s="113"/>
      <c r="K834" s="18"/>
      <c r="L834" s="18"/>
      <c r="Z834" s="152"/>
    </row>
    <row r="835" spans="1:26" x14ac:dyDescent="0.25">
      <c r="A835" s="26"/>
      <c r="B835" s="27"/>
      <c r="C835" s="28"/>
      <c r="D835" s="28"/>
      <c r="E835" s="28"/>
      <c r="F835" s="28"/>
      <c r="G835" s="29"/>
      <c r="H835" s="39"/>
      <c r="I835" s="150" t="str">
        <f t="shared" si="13"/>
        <v/>
      </c>
      <c r="J835" s="113"/>
      <c r="K835" s="18"/>
      <c r="L835" s="18"/>
      <c r="Z835" s="152"/>
    </row>
    <row r="836" spans="1:26" x14ac:dyDescent="0.25">
      <c r="A836" s="26"/>
      <c r="B836" s="27"/>
      <c r="C836" s="28"/>
      <c r="D836" s="28"/>
      <c r="E836" s="28"/>
      <c r="F836" s="28"/>
      <c r="G836" s="29"/>
      <c r="H836" s="39"/>
      <c r="I836" s="150" t="str">
        <f t="shared" si="13"/>
        <v/>
      </c>
      <c r="J836" s="113"/>
      <c r="K836" s="18"/>
      <c r="L836" s="18"/>
      <c r="Z836" s="152"/>
    </row>
    <row r="837" spans="1:26" x14ac:dyDescent="0.25">
      <c r="A837" s="26"/>
      <c r="B837" s="27"/>
      <c r="C837" s="28"/>
      <c r="D837" s="28"/>
      <c r="E837" s="28"/>
      <c r="F837" s="28"/>
      <c r="G837" s="29"/>
      <c r="H837" s="39"/>
      <c r="I837" s="150" t="str">
        <f t="shared" ref="I837:I900" si="14">IF(G837="","",I836+G837)</f>
        <v/>
      </c>
      <c r="J837" s="113"/>
      <c r="K837" s="18"/>
      <c r="L837" s="18"/>
      <c r="Z837" s="152"/>
    </row>
    <row r="838" spans="1:26" x14ac:dyDescent="0.25">
      <c r="A838" s="26"/>
      <c r="B838" s="27"/>
      <c r="C838" s="28"/>
      <c r="D838" s="28"/>
      <c r="E838" s="28"/>
      <c r="F838" s="28"/>
      <c r="G838" s="29"/>
      <c r="H838" s="39"/>
      <c r="I838" s="150" t="str">
        <f t="shared" si="14"/>
        <v/>
      </c>
      <c r="J838" s="113"/>
      <c r="K838" s="18"/>
      <c r="L838" s="18"/>
      <c r="Z838" s="152"/>
    </row>
    <row r="839" spans="1:26" x14ac:dyDescent="0.25">
      <c r="A839" s="26"/>
      <c r="B839" s="27"/>
      <c r="C839" s="28"/>
      <c r="D839" s="28"/>
      <c r="E839" s="28"/>
      <c r="F839" s="28"/>
      <c r="G839" s="29"/>
      <c r="H839" s="39"/>
      <c r="I839" s="150" t="str">
        <f t="shared" si="14"/>
        <v/>
      </c>
      <c r="J839" s="113"/>
      <c r="K839" s="18"/>
      <c r="L839" s="18"/>
      <c r="Z839" s="152"/>
    </row>
    <row r="840" spans="1:26" x14ac:dyDescent="0.25">
      <c r="A840" s="26"/>
      <c r="B840" s="27"/>
      <c r="C840" s="28"/>
      <c r="D840" s="28"/>
      <c r="E840" s="28"/>
      <c r="F840" s="28"/>
      <c r="G840" s="29"/>
      <c r="H840" s="39"/>
      <c r="I840" s="150" t="str">
        <f t="shared" si="14"/>
        <v/>
      </c>
      <c r="J840" s="113"/>
      <c r="K840" s="18"/>
      <c r="L840" s="18"/>
      <c r="Z840" s="152"/>
    </row>
    <row r="841" spans="1:26" x14ac:dyDescent="0.25">
      <c r="A841" s="26"/>
      <c r="B841" s="27"/>
      <c r="C841" s="28"/>
      <c r="D841" s="28"/>
      <c r="E841" s="28"/>
      <c r="F841" s="28"/>
      <c r="G841" s="29"/>
      <c r="H841" s="39"/>
      <c r="I841" s="150" t="str">
        <f t="shared" si="14"/>
        <v/>
      </c>
      <c r="J841" s="113"/>
      <c r="K841" s="18"/>
      <c r="L841" s="18"/>
      <c r="Z841" s="152"/>
    </row>
    <row r="842" spans="1:26" x14ac:dyDescent="0.25">
      <c r="A842" s="26"/>
      <c r="B842" s="27"/>
      <c r="C842" s="28"/>
      <c r="D842" s="28"/>
      <c r="E842" s="28"/>
      <c r="F842" s="28"/>
      <c r="G842" s="29"/>
      <c r="H842" s="39"/>
      <c r="I842" s="150" t="str">
        <f t="shared" si="14"/>
        <v/>
      </c>
      <c r="J842" s="113"/>
      <c r="K842" s="18"/>
      <c r="L842" s="18"/>
      <c r="Z842" s="152"/>
    </row>
    <row r="843" spans="1:26" x14ac:dyDescent="0.25">
      <c r="A843" s="26"/>
      <c r="B843" s="27"/>
      <c r="C843" s="28"/>
      <c r="D843" s="28"/>
      <c r="E843" s="28"/>
      <c r="F843" s="28"/>
      <c r="G843" s="29"/>
      <c r="H843" s="39"/>
      <c r="I843" s="150" t="str">
        <f t="shared" si="14"/>
        <v/>
      </c>
      <c r="J843" s="113"/>
      <c r="K843" s="18"/>
      <c r="L843" s="18"/>
      <c r="Z843" s="152"/>
    </row>
    <row r="844" spans="1:26" x14ac:dyDescent="0.25">
      <c r="A844" s="26"/>
      <c r="B844" s="27"/>
      <c r="C844" s="28"/>
      <c r="D844" s="28"/>
      <c r="E844" s="28"/>
      <c r="F844" s="28"/>
      <c r="G844" s="29"/>
      <c r="H844" s="39"/>
      <c r="I844" s="150" t="str">
        <f t="shared" si="14"/>
        <v/>
      </c>
      <c r="J844" s="113"/>
      <c r="K844" s="18"/>
      <c r="L844" s="18"/>
      <c r="Z844" s="152"/>
    </row>
    <row r="845" spans="1:26" x14ac:dyDescent="0.25">
      <c r="A845" s="26"/>
      <c r="B845" s="27"/>
      <c r="C845" s="28"/>
      <c r="D845" s="28"/>
      <c r="E845" s="28"/>
      <c r="F845" s="28"/>
      <c r="G845" s="29"/>
      <c r="H845" s="39"/>
      <c r="I845" s="150" t="str">
        <f t="shared" si="14"/>
        <v/>
      </c>
      <c r="J845" s="113"/>
      <c r="K845" s="18"/>
      <c r="L845" s="18"/>
      <c r="Z845" s="152"/>
    </row>
    <row r="846" spans="1:26" x14ac:dyDescent="0.25">
      <c r="A846" s="26"/>
      <c r="B846" s="27"/>
      <c r="C846" s="28"/>
      <c r="D846" s="28"/>
      <c r="E846" s="28"/>
      <c r="F846" s="28"/>
      <c r="G846" s="29"/>
      <c r="H846" s="39"/>
      <c r="I846" s="150" t="str">
        <f t="shared" si="14"/>
        <v/>
      </c>
      <c r="J846" s="113"/>
      <c r="K846" s="18"/>
      <c r="L846" s="18"/>
      <c r="Z846" s="152"/>
    </row>
    <row r="847" spans="1:26" x14ac:dyDescent="0.25">
      <c r="A847" s="26"/>
      <c r="B847" s="27"/>
      <c r="C847" s="28"/>
      <c r="D847" s="28"/>
      <c r="E847" s="28"/>
      <c r="F847" s="28"/>
      <c r="G847" s="29"/>
      <c r="H847" s="39"/>
      <c r="I847" s="150" t="str">
        <f t="shared" si="14"/>
        <v/>
      </c>
      <c r="J847" s="113"/>
      <c r="K847" s="18"/>
      <c r="L847" s="18"/>
      <c r="Z847" s="152"/>
    </row>
    <row r="848" spans="1:26" x14ac:dyDescent="0.25">
      <c r="A848" s="26"/>
      <c r="B848" s="27"/>
      <c r="C848" s="28"/>
      <c r="D848" s="28"/>
      <c r="E848" s="28"/>
      <c r="F848" s="28"/>
      <c r="G848" s="29"/>
      <c r="H848" s="39"/>
      <c r="I848" s="150" t="str">
        <f t="shared" si="14"/>
        <v/>
      </c>
      <c r="J848" s="113"/>
      <c r="K848" s="18"/>
      <c r="L848" s="18"/>
      <c r="Z848" s="152"/>
    </row>
    <row r="849" spans="1:26" x14ac:dyDescent="0.25">
      <c r="A849" s="26"/>
      <c r="B849" s="27"/>
      <c r="C849" s="28"/>
      <c r="D849" s="28"/>
      <c r="E849" s="28"/>
      <c r="F849" s="28"/>
      <c r="G849" s="29"/>
      <c r="H849" s="39"/>
      <c r="I849" s="150" t="str">
        <f t="shared" si="14"/>
        <v/>
      </c>
      <c r="J849" s="113"/>
      <c r="K849" s="18"/>
      <c r="L849" s="18"/>
      <c r="Z849" s="152"/>
    </row>
    <row r="850" spans="1:26" x14ac:dyDescent="0.25">
      <c r="A850" s="26"/>
      <c r="B850" s="27"/>
      <c r="C850" s="28"/>
      <c r="D850" s="28"/>
      <c r="E850" s="28"/>
      <c r="F850" s="28"/>
      <c r="G850" s="29"/>
      <c r="H850" s="39"/>
      <c r="I850" s="150" t="str">
        <f t="shared" si="14"/>
        <v/>
      </c>
      <c r="J850" s="113"/>
      <c r="K850" s="18"/>
      <c r="L850" s="18"/>
      <c r="Z850" s="152"/>
    </row>
    <row r="851" spans="1:26" x14ac:dyDescent="0.25">
      <c r="A851" s="26"/>
      <c r="B851" s="27"/>
      <c r="C851" s="28"/>
      <c r="D851" s="28"/>
      <c r="E851" s="28"/>
      <c r="F851" s="28"/>
      <c r="G851" s="29"/>
      <c r="H851" s="39"/>
      <c r="I851" s="150" t="str">
        <f t="shared" si="14"/>
        <v/>
      </c>
      <c r="J851" s="113"/>
      <c r="K851" s="18"/>
      <c r="L851" s="18"/>
      <c r="Z851" s="152"/>
    </row>
    <row r="852" spans="1:26" x14ac:dyDescent="0.25">
      <c r="A852" s="26"/>
      <c r="B852" s="27"/>
      <c r="C852" s="28"/>
      <c r="D852" s="28"/>
      <c r="E852" s="28"/>
      <c r="F852" s="28"/>
      <c r="G852" s="29"/>
      <c r="H852" s="39"/>
      <c r="I852" s="150" t="str">
        <f t="shared" si="14"/>
        <v/>
      </c>
      <c r="J852" s="113"/>
      <c r="K852" s="18"/>
      <c r="L852" s="18"/>
      <c r="Z852" s="152"/>
    </row>
    <row r="853" spans="1:26" x14ac:dyDescent="0.25">
      <c r="A853" s="26"/>
      <c r="B853" s="27"/>
      <c r="C853" s="28"/>
      <c r="D853" s="28"/>
      <c r="E853" s="28"/>
      <c r="F853" s="28"/>
      <c r="G853" s="29"/>
      <c r="H853" s="39"/>
      <c r="I853" s="150" t="str">
        <f t="shared" si="14"/>
        <v/>
      </c>
      <c r="J853" s="113"/>
      <c r="K853" s="18"/>
      <c r="L853" s="18"/>
      <c r="Z853" s="152"/>
    </row>
    <row r="854" spans="1:26" x14ac:dyDescent="0.25">
      <c r="A854" s="26"/>
      <c r="B854" s="27"/>
      <c r="C854" s="28"/>
      <c r="D854" s="28"/>
      <c r="E854" s="28"/>
      <c r="F854" s="28"/>
      <c r="G854" s="29"/>
      <c r="H854" s="39"/>
      <c r="I854" s="150" t="str">
        <f t="shared" si="14"/>
        <v/>
      </c>
      <c r="J854" s="113"/>
      <c r="K854" s="18"/>
      <c r="L854" s="18"/>
      <c r="Z854" s="152"/>
    </row>
    <row r="855" spans="1:26" x14ac:dyDescent="0.25">
      <c r="A855" s="26"/>
      <c r="B855" s="27"/>
      <c r="C855" s="28"/>
      <c r="D855" s="28"/>
      <c r="E855" s="28"/>
      <c r="F855" s="28"/>
      <c r="G855" s="29"/>
      <c r="H855" s="39"/>
      <c r="I855" s="150" t="str">
        <f t="shared" si="14"/>
        <v/>
      </c>
      <c r="J855" s="113"/>
      <c r="K855" s="18"/>
      <c r="L855" s="18"/>
      <c r="Z855" s="152"/>
    </row>
    <row r="856" spans="1:26" x14ac:dyDescent="0.25">
      <c r="A856" s="26"/>
      <c r="B856" s="27"/>
      <c r="C856" s="28"/>
      <c r="D856" s="28"/>
      <c r="E856" s="28"/>
      <c r="F856" s="28"/>
      <c r="G856" s="29"/>
      <c r="H856" s="39"/>
      <c r="I856" s="150" t="str">
        <f t="shared" si="14"/>
        <v/>
      </c>
      <c r="J856" s="113"/>
      <c r="K856" s="18"/>
      <c r="L856" s="18"/>
      <c r="Z856" s="152"/>
    </row>
    <row r="857" spans="1:26" x14ac:dyDescent="0.25">
      <c r="A857" s="26"/>
      <c r="B857" s="27"/>
      <c r="C857" s="28"/>
      <c r="D857" s="28"/>
      <c r="E857" s="28"/>
      <c r="F857" s="28"/>
      <c r="G857" s="29"/>
      <c r="H857" s="39"/>
      <c r="I857" s="150" t="str">
        <f t="shared" si="14"/>
        <v/>
      </c>
      <c r="J857" s="113"/>
      <c r="K857" s="18"/>
      <c r="L857" s="18"/>
      <c r="Z857" s="152"/>
    </row>
    <row r="858" spans="1:26" x14ac:dyDescent="0.25">
      <c r="A858" s="26"/>
      <c r="B858" s="27"/>
      <c r="C858" s="28"/>
      <c r="D858" s="28"/>
      <c r="E858" s="28"/>
      <c r="F858" s="28"/>
      <c r="G858" s="29"/>
      <c r="H858" s="39"/>
      <c r="I858" s="150" t="str">
        <f t="shared" si="14"/>
        <v/>
      </c>
      <c r="J858" s="113"/>
      <c r="K858" s="18"/>
      <c r="L858" s="18"/>
      <c r="Z858" s="152"/>
    </row>
    <row r="859" spans="1:26" x14ac:dyDescent="0.25">
      <c r="A859" s="26"/>
      <c r="B859" s="27"/>
      <c r="C859" s="28"/>
      <c r="D859" s="28"/>
      <c r="E859" s="28"/>
      <c r="F859" s="28"/>
      <c r="G859" s="29"/>
      <c r="H859" s="39"/>
      <c r="I859" s="150" t="str">
        <f t="shared" si="14"/>
        <v/>
      </c>
      <c r="J859" s="113"/>
      <c r="K859" s="18"/>
      <c r="L859" s="18"/>
      <c r="Z859" s="152"/>
    </row>
    <row r="860" spans="1:26" x14ac:dyDescent="0.25">
      <c r="A860" s="26"/>
      <c r="B860" s="27"/>
      <c r="C860" s="28"/>
      <c r="D860" s="28"/>
      <c r="E860" s="28"/>
      <c r="F860" s="28"/>
      <c r="G860" s="29"/>
      <c r="H860" s="39"/>
      <c r="I860" s="150" t="str">
        <f t="shared" si="14"/>
        <v/>
      </c>
      <c r="J860" s="113"/>
      <c r="K860" s="18"/>
      <c r="L860" s="18"/>
      <c r="Z860" s="152"/>
    </row>
    <row r="861" spans="1:26" x14ac:dyDescent="0.25">
      <c r="A861" s="26"/>
      <c r="B861" s="27"/>
      <c r="C861" s="28"/>
      <c r="D861" s="28"/>
      <c r="E861" s="28"/>
      <c r="F861" s="28"/>
      <c r="G861" s="29"/>
      <c r="H861" s="39"/>
      <c r="I861" s="150" t="str">
        <f t="shared" si="14"/>
        <v/>
      </c>
      <c r="J861" s="113"/>
      <c r="K861" s="18"/>
      <c r="L861" s="18"/>
      <c r="Z861" s="152"/>
    </row>
    <row r="862" spans="1:26" x14ac:dyDescent="0.25">
      <c r="A862" s="26"/>
      <c r="B862" s="27"/>
      <c r="C862" s="28"/>
      <c r="D862" s="28"/>
      <c r="E862" s="28"/>
      <c r="F862" s="28"/>
      <c r="G862" s="29"/>
      <c r="H862" s="39"/>
      <c r="I862" s="150" t="str">
        <f t="shared" si="14"/>
        <v/>
      </c>
      <c r="J862" s="113"/>
      <c r="K862" s="18"/>
      <c r="L862" s="18"/>
      <c r="Z862" s="152"/>
    </row>
    <row r="863" spans="1:26" x14ac:dyDescent="0.25">
      <c r="A863" s="26"/>
      <c r="B863" s="27"/>
      <c r="C863" s="28"/>
      <c r="D863" s="28"/>
      <c r="E863" s="28"/>
      <c r="F863" s="28"/>
      <c r="G863" s="29"/>
      <c r="H863" s="39"/>
      <c r="I863" s="150" t="str">
        <f t="shared" si="14"/>
        <v/>
      </c>
      <c r="J863" s="113"/>
      <c r="K863" s="18"/>
      <c r="L863" s="18"/>
      <c r="Z863" s="152"/>
    </row>
    <row r="864" spans="1:26" x14ac:dyDescent="0.25">
      <c r="A864" s="26"/>
      <c r="B864" s="27"/>
      <c r="C864" s="28"/>
      <c r="D864" s="28"/>
      <c r="E864" s="28"/>
      <c r="F864" s="28"/>
      <c r="G864" s="29"/>
      <c r="H864" s="39"/>
      <c r="I864" s="150" t="str">
        <f t="shared" si="14"/>
        <v/>
      </c>
      <c r="J864" s="113"/>
      <c r="K864" s="18"/>
      <c r="L864" s="18"/>
      <c r="Z864" s="152"/>
    </row>
    <row r="865" spans="1:26" x14ac:dyDescent="0.25">
      <c r="A865" s="26"/>
      <c r="B865" s="27"/>
      <c r="C865" s="28"/>
      <c r="D865" s="28"/>
      <c r="E865" s="28"/>
      <c r="F865" s="28"/>
      <c r="G865" s="29"/>
      <c r="H865" s="39"/>
      <c r="I865" s="150" t="str">
        <f t="shared" si="14"/>
        <v/>
      </c>
      <c r="J865" s="113"/>
      <c r="K865" s="18"/>
      <c r="L865" s="18"/>
      <c r="Z865" s="152"/>
    </row>
    <row r="866" spans="1:26" x14ac:dyDescent="0.25">
      <c r="A866" s="26"/>
      <c r="B866" s="27"/>
      <c r="C866" s="28"/>
      <c r="D866" s="28"/>
      <c r="E866" s="28"/>
      <c r="F866" s="28"/>
      <c r="G866" s="29"/>
      <c r="H866" s="39"/>
      <c r="I866" s="150" t="str">
        <f t="shared" si="14"/>
        <v/>
      </c>
      <c r="J866" s="113"/>
      <c r="K866" s="18"/>
      <c r="L866" s="18"/>
      <c r="Z866" s="152"/>
    </row>
    <row r="867" spans="1:26" x14ac:dyDescent="0.25">
      <c r="A867" s="26"/>
      <c r="B867" s="27"/>
      <c r="C867" s="28"/>
      <c r="D867" s="28"/>
      <c r="E867" s="28"/>
      <c r="F867" s="28"/>
      <c r="G867" s="29"/>
      <c r="H867" s="39"/>
      <c r="I867" s="150" t="str">
        <f t="shared" si="14"/>
        <v/>
      </c>
      <c r="J867" s="113"/>
      <c r="K867" s="18"/>
      <c r="L867" s="18"/>
      <c r="Z867" s="152"/>
    </row>
    <row r="868" spans="1:26" x14ac:dyDescent="0.25">
      <c r="A868" s="26"/>
      <c r="B868" s="27"/>
      <c r="C868" s="28"/>
      <c r="D868" s="28"/>
      <c r="E868" s="28"/>
      <c r="F868" s="28"/>
      <c r="G868" s="29"/>
      <c r="H868" s="39"/>
      <c r="I868" s="150" t="str">
        <f t="shared" si="14"/>
        <v/>
      </c>
      <c r="J868" s="113"/>
      <c r="K868" s="18"/>
      <c r="L868" s="18"/>
      <c r="Z868" s="152"/>
    </row>
    <row r="869" spans="1:26" x14ac:dyDescent="0.25">
      <c r="A869" s="26"/>
      <c r="B869" s="27"/>
      <c r="C869" s="28"/>
      <c r="D869" s="28"/>
      <c r="E869" s="28"/>
      <c r="F869" s="28"/>
      <c r="G869" s="29"/>
      <c r="H869" s="39"/>
      <c r="I869" s="150" t="str">
        <f t="shared" si="14"/>
        <v/>
      </c>
      <c r="J869" s="113"/>
      <c r="K869" s="18"/>
      <c r="L869" s="18"/>
      <c r="Z869" s="152"/>
    </row>
    <row r="870" spans="1:26" x14ac:dyDescent="0.25">
      <c r="A870" s="26"/>
      <c r="B870" s="27"/>
      <c r="C870" s="28"/>
      <c r="D870" s="28"/>
      <c r="E870" s="28"/>
      <c r="F870" s="28"/>
      <c r="G870" s="29"/>
      <c r="H870" s="39"/>
      <c r="I870" s="150" t="str">
        <f t="shared" si="14"/>
        <v/>
      </c>
      <c r="J870" s="113"/>
      <c r="K870" s="18"/>
      <c r="L870" s="18"/>
      <c r="Z870" s="152"/>
    </row>
    <row r="871" spans="1:26" x14ac:dyDescent="0.25">
      <c r="A871" s="26"/>
      <c r="B871" s="27"/>
      <c r="C871" s="28"/>
      <c r="D871" s="28"/>
      <c r="E871" s="28"/>
      <c r="F871" s="28"/>
      <c r="G871" s="29"/>
      <c r="H871" s="39"/>
      <c r="I871" s="150" t="str">
        <f t="shared" si="14"/>
        <v/>
      </c>
      <c r="J871" s="113"/>
      <c r="K871" s="18"/>
      <c r="L871" s="18"/>
      <c r="Z871" s="152"/>
    </row>
    <row r="872" spans="1:26" x14ac:dyDescent="0.25">
      <c r="A872" s="26"/>
      <c r="B872" s="27"/>
      <c r="C872" s="28"/>
      <c r="D872" s="28"/>
      <c r="E872" s="28"/>
      <c r="F872" s="28"/>
      <c r="G872" s="29"/>
      <c r="H872" s="39"/>
      <c r="I872" s="150" t="str">
        <f t="shared" si="14"/>
        <v/>
      </c>
      <c r="J872" s="113"/>
      <c r="K872" s="18"/>
      <c r="L872" s="18"/>
      <c r="Z872" s="152"/>
    </row>
    <row r="873" spans="1:26" x14ac:dyDescent="0.25">
      <c r="A873" s="26"/>
      <c r="B873" s="27"/>
      <c r="C873" s="28"/>
      <c r="D873" s="28"/>
      <c r="E873" s="28"/>
      <c r="F873" s="28"/>
      <c r="G873" s="29"/>
      <c r="H873" s="39"/>
      <c r="I873" s="150" t="str">
        <f t="shared" si="14"/>
        <v/>
      </c>
      <c r="J873" s="113"/>
      <c r="K873" s="18"/>
      <c r="L873" s="18"/>
      <c r="Z873" s="152"/>
    </row>
    <row r="874" spans="1:26" x14ac:dyDescent="0.25">
      <c r="A874" s="26"/>
      <c r="B874" s="27"/>
      <c r="C874" s="28"/>
      <c r="D874" s="28"/>
      <c r="E874" s="28"/>
      <c r="F874" s="28"/>
      <c r="G874" s="29"/>
      <c r="H874" s="39"/>
      <c r="I874" s="150" t="str">
        <f t="shared" si="14"/>
        <v/>
      </c>
      <c r="J874" s="113"/>
      <c r="K874" s="18"/>
      <c r="L874" s="18"/>
      <c r="Z874" s="152"/>
    </row>
    <row r="875" spans="1:26" x14ac:dyDescent="0.25">
      <c r="A875" s="26"/>
      <c r="B875" s="27"/>
      <c r="C875" s="28"/>
      <c r="D875" s="28"/>
      <c r="E875" s="28"/>
      <c r="F875" s="28"/>
      <c r="G875" s="29"/>
      <c r="H875" s="39"/>
      <c r="I875" s="150" t="str">
        <f t="shared" si="14"/>
        <v/>
      </c>
      <c r="J875" s="113"/>
      <c r="K875" s="18"/>
      <c r="L875" s="18"/>
      <c r="Z875" s="152"/>
    </row>
    <row r="876" spans="1:26" x14ac:dyDescent="0.25">
      <c r="A876" s="26"/>
      <c r="B876" s="27"/>
      <c r="C876" s="28"/>
      <c r="D876" s="28"/>
      <c r="E876" s="28"/>
      <c r="F876" s="28"/>
      <c r="G876" s="29"/>
      <c r="H876" s="39"/>
      <c r="I876" s="150" t="str">
        <f t="shared" si="14"/>
        <v/>
      </c>
      <c r="J876" s="113"/>
      <c r="K876" s="18"/>
      <c r="L876" s="18"/>
      <c r="Z876" s="152"/>
    </row>
    <row r="877" spans="1:26" x14ac:dyDescent="0.25">
      <c r="A877" s="26"/>
      <c r="B877" s="27"/>
      <c r="C877" s="28"/>
      <c r="D877" s="28"/>
      <c r="E877" s="28"/>
      <c r="F877" s="28"/>
      <c r="G877" s="29"/>
      <c r="H877" s="39"/>
      <c r="I877" s="150" t="str">
        <f t="shared" si="14"/>
        <v/>
      </c>
      <c r="J877" s="113"/>
      <c r="K877" s="18"/>
      <c r="L877" s="18"/>
      <c r="Z877" s="152"/>
    </row>
    <row r="878" spans="1:26" x14ac:dyDescent="0.25">
      <c r="A878" s="26"/>
      <c r="B878" s="27"/>
      <c r="C878" s="28"/>
      <c r="D878" s="28"/>
      <c r="E878" s="28"/>
      <c r="F878" s="28"/>
      <c r="G878" s="29"/>
      <c r="H878" s="39"/>
      <c r="I878" s="150" t="str">
        <f t="shared" si="14"/>
        <v/>
      </c>
      <c r="J878" s="113"/>
      <c r="K878" s="18"/>
      <c r="L878" s="18"/>
      <c r="Z878" s="152"/>
    </row>
    <row r="879" spans="1:26" x14ac:dyDescent="0.25">
      <c r="A879" s="26"/>
      <c r="B879" s="27"/>
      <c r="C879" s="28"/>
      <c r="D879" s="28"/>
      <c r="E879" s="28"/>
      <c r="F879" s="28"/>
      <c r="G879" s="29"/>
      <c r="H879" s="39"/>
      <c r="I879" s="150" t="str">
        <f t="shared" si="14"/>
        <v/>
      </c>
      <c r="J879" s="113"/>
      <c r="K879" s="18"/>
      <c r="L879" s="18"/>
      <c r="Z879" s="152"/>
    </row>
    <row r="880" spans="1:26" x14ac:dyDescent="0.25">
      <c r="A880" s="26"/>
      <c r="B880" s="27"/>
      <c r="C880" s="28"/>
      <c r="D880" s="28"/>
      <c r="E880" s="28"/>
      <c r="F880" s="28"/>
      <c r="G880" s="29"/>
      <c r="H880" s="39"/>
      <c r="I880" s="150" t="str">
        <f t="shared" si="14"/>
        <v/>
      </c>
      <c r="J880" s="113"/>
      <c r="K880" s="18"/>
      <c r="L880" s="18"/>
      <c r="Z880" s="152"/>
    </row>
    <row r="881" spans="1:26" x14ac:dyDescent="0.25">
      <c r="A881" s="26"/>
      <c r="B881" s="27"/>
      <c r="C881" s="28"/>
      <c r="D881" s="28"/>
      <c r="E881" s="28"/>
      <c r="F881" s="28"/>
      <c r="G881" s="29"/>
      <c r="H881" s="39"/>
      <c r="I881" s="150" t="str">
        <f t="shared" si="14"/>
        <v/>
      </c>
      <c r="J881" s="113"/>
      <c r="K881" s="18"/>
      <c r="L881" s="18"/>
      <c r="Z881" s="152"/>
    </row>
    <row r="882" spans="1:26" x14ac:dyDescent="0.25">
      <c r="A882" s="26"/>
      <c r="B882" s="27"/>
      <c r="C882" s="28"/>
      <c r="D882" s="28"/>
      <c r="E882" s="28"/>
      <c r="F882" s="28"/>
      <c r="G882" s="29"/>
      <c r="H882" s="39"/>
      <c r="I882" s="150" t="str">
        <f t="shared" si="14"/>
        <v/>
      </c>
      <c r="J882" s="113"/>
      <c r="K882" s="18"/>
      <c r="L882" s="18"/>
      <c r="Z882" s="152"/>
    </row>
    <row r="883" spans="1:26" x14ac:dyDescent="0.25">
      <c r="A883" s="26"/>
      <c r="B883" s="27"/>
      <c r="C883" s="28"/>
      <c r="D883" s="28"/>
      <c r="E883" s="28"/>
      <c r="F883" s="28"/>
      <c r="G883" s="29"/>
      <c r="H883" s="39"/>
      <c r="I883" s="150" t="str">
        <f t="shared" si="14"/>
        <v/>
      </c>
      <c r="J883" s="113"/>
      <c r="K883" s="18"/>
      <c r="L883" s="18"/>
      <c r="Z883" s="152"/>
    </row>
    <row r="884" spans="1:26" x14ac:dyDescent="0.25">
      <c r="A884" s="26"/>
      <c r="B884" s="27"/>
      <c r="C884" s="28"/>
      <c r="D884" s="28"/>
      <c r="E884" s="28"/>
      <c r="F884" s="28"/>
      <c r="G884" s="29"/>
      <c r="H884" s="39"/>
      <c r="I884" s="150" t="str">
        <f t="shared" si="14"/>
        <v/>
      </c>
      <c r="J884" s="113"/>
      <c r="K884" s="18"/>
      <c r="L884" s="18"/>
      <c r="Z884" s="152"/>
    </row>
    <row r="885" spans="1:26" x14ac:dyDescent="0.25">
      <c r="A885" s="26"/>
      <c r="B885" s="27"/>
      <c r="C885" s="28"/>
      <c r="D885" s="28"/>
      <c r="E885" s="28"/>
      <c r="F885" s="28"/>
      <c r="G885" s="29"/>
      <c r="H885" s="39"/>
      <c r="I885" s="150" t="str">
        <f t="shared" si="14"/>
        <v/>
      </c>
      <c r="J885" s="113"/>
      <c r="K885" s="18"/>
      <c r="L885" s="18"/>
      <c r="Z885" s="152"/>
    </row>
    <row r="886" spans="1:26" x14ac:dyDescent="0.25">
      <c r="A886" s="26"/>
      <c r="B886" s="27"/>
      <c r="C886" s="28"/>
      <c r="D886" s="28"/>
      <c r="E886" s="28"/>
      <c r="F886" s="28"/>
      <c r="G886" s="29"/>
      <c r="H886" s="39"/>
      <c r="I886" s="150" t="str">
        <f t="shared" si="14"/>
        <v/>
      </c>
      <c r="J886" s="113"/>
      <c r="K886" s="18"/>
      <c r="L886" s="18"/>
      <c r="Z886" s="152"/>
    </row>
    <row r="887" spans="1:26" x14ac:dyDescent="0.25">
      <c r="A887" s="26"/>
      <c r="B887" s="27"/>
      <c r="C887" s="28"/>
      <c r="D887" s="28"/>
      <c r="E887" s="28"/>
      <c r="F887" s="28"/>
      <c r="G887" s="29"/>
      <c r="H887" s="39"/>
      <c r="I887" s="150" t="str">
        <f t="shared" si="14"/>
        <v/>
      </c>
      <c r="J887" s="113"/>
      <c r="K887" s="18"/>
      <c r="L887" s="18"/>
      <c r="Z887" s="152"/>
    </row>
    <row r="888" spans="1:26" x14ac:dyDescent="0.25">
      <c r="A888" s="26"/>
      <c r="B888" s="27"/>
      <c r="C888" s="28"/>
      <c r="D888" s="28"/>
      <c r="E888" s="28"/>
      <c r="F888" s="28"/>
      <c r="G888" s="29"/>
      <c r="H888" s="39"/>
      <c r="I888" s="150" t="str">
        <f t="shared" si="14"/>
        <v/>
      </c>
      <c r="J888" s="113"/>
      <c r="K888" s="18"/>
      <c r="L888" s="18"/>
      <c r="Z888" s="152"/>
    </row>
    <row r="889" spans="1:26" x14ac:dyDescent="0.25">
      <c r="A889" s="26"/>
      <c r="B889" s="27"/>
      <c r="C889" s="28"/>
      <c r="D889" s="28"/>
      <c r="E889" s="28"/>
      <c r="F889" s="28"/>
      <c r="G889" s="29"/>
      <c r="H889" s="39"/>
      <c r="I889" s="150" t="str">
        <f t="shared" si="14"/>
        <v/>
      </c>
      <c r="J889" s="113"/>
      <c r="K889" s="18"/>
      <c r="L889" s="18"/>
      <c r="Z889" s="152"/>
    </row>
    <row r="890" spans="1:26" x14ac:dyDescent="0.25">
      <c r="A890" s="26"/>
      <c r="B890" s="27"/>
      <c r="C890" s="28"/>
      <c r="D890" s="28"/>
      <c r="E890" s="28"/>
      <c r="F890" s="28"/>
      <c r="G890" s="29"/>
      <c r="H890" s="39"/>
      <c r="I890" s="150" t="str">
        <f t="shared" si="14"/>
        <v/>
      </c>
      <c r="J890" s="113"/>
      <c r="K890" s="18"/>
      <c r="L890" s="18"/>
      <c r="Z890" s="152"/>
    </row>
    <row r="891" spans="1:26" x14ac:dyDescent="0.25">
      <c r="A891" s="26"/>
      <c r="B891" s="27"/>
      <c r="C891" s="28"/>
      <c r="D891" s="28"/>
      <c r="E891" s="28"/>
      <c r="F891" s="28"/>
      <c r="G891" s="29"/>
      <c r="H891" s="39"/>
      <c r="I891" s="150" t="str">
        <f t="shared" si="14"/>
        <v/>
      </c>
      <c r="J891" s="113"/>
      <c r="K891" s="18"/>
      <c r="L891" s="18"/>
      <c r="Z891" s="152"/>
    </row>
    <row r="892" spans="1:26" x14ac:dyDescent="0.25">
      <c r="A892" s="26"/>
      <c r="B892" s="27"/>
      <c r="C892" s="28"/>
      <c r="D892" s="28"/>
      <c r="E892" s="28"/>
      <c r="F892" s="28"/>
      <c r="G892" s="29"/>
      <c r="H892" s="39"/>
      <c r="I892" s="150" t="str">
        <f t="shared" si="14"/>
        <v/>
      </c>
      <c r="J892" s="113"/>
      <c r="K892" s="18"/>
      <c r="L892" s="18"/>
      <c r="Z892" s="152"/>
    </row>
    <row r="893" spans="1:26" x14ac:dyDescent="0.25">
      <c r="A893" s="26"/>
      <c r="B893" s="27"/>
      <c r="C893" s="28"/>
      <c r="D893" s="28"/>
      <c r="E893" s="28"/>
      <c r="F893" s="28"/>
      <c r="G893" s="29"/>
      <c r="H893" s="39"/>
      <c r="I893" s="150" t="str">
        <f t="shared" si="14"/>
        <v/>
      </c>
      <c r="J893" s="113"/>
      <c r="K893" s="18"/>
      <c r="L893" s="18"/>
      <c r="Z893" s="152"/>
    </row>
    <row r="894" spans="1:26" x14ac:dyDescent="0.25">
      <c r="A894" s="26"/>
      <c r="B894" s="27"/>
      <c r="C894" s="28"/>
      <c r="D894" s="28"/>
      <c r="E894" s="28"/>
      <c r="F894" s="28"/>
      <c r="G894" s="29"/>
      <c r="H894" s="39"/>
      <c r="I894" s="150" t="str">
        <f t="shared" si="14"/>
        <v/>
      </c>
      <c r="J894" s="113"/>
      <c r="K894" s="18"/>
      <c r="L894" s="18"/>
      <c r="Z894" s="152"/>
    </row>
    <row r="895" spans="1:26" x14ac:dyDescent="0.25">
      <c r="A895" s="26"/>
      <c r="B895" s="27"/>
      <c r="C895" s="28"/>
      <c r="D895" s="28"/>
      <c r="E895" s="28"/>
      <c r="F895" s="28"/>
      <c r="G895" s="29"/>
      <c r="H895" s="39"/>
      <c r="I895" s="150" t="str">
        <f t="shared" si="14"/>
        <v/>
      </c>
      <c r="J895" s="113"/>
      <c r="K895" s="18"/>
      <c r="L895" s="18"/>
      <c r="Z895" s="152"/>
    </row>
    <row r="896" spans="1:26" x14ac:dyDescent="0.25">
      <c r="A896" s="26"/>
      <c r="B896" s="27"/>
      <c r="C896" s="28"/>
      <c r="D896" s="28"/>
      <c r="E896" s="28"/>
      <c r="F896" s="28"/>
      <c r="G896" s="29"/>
      <c r="H896" s="39"/>
      <c r="I896" s="150" t="str">
        <f t="shared" si="14"/>
        <v/>
      </c>
      <c r="J896" s="113"/>
      <c r="K896" s="18"/>
      <c r="L896" s="18"/>
      <c r="Z896" s="152"/>
    </row>
    <row r="897" spans="1:26" x14ac:dyDescent="0.25">
      <c r="A897" s="26"/>
      <c r="B897" s="27"/>
      <c r="C897" s="28"/>
      <c r="D897" s="28"/>
      <c r="E897" s="28"/>
      <c r="F897" s="28"/>
      <c r="G897" s="29"/>
      <c r="H897" s="39"/>
      <c r="I897" s="150" t="str">
        <f t="shared" si="14"/>
        <v/>
      </c>
      <c r="J897" s="113"/>
      <c r="K897" s="18"/>
      <c r="L897" s="18"/>
      <c r="Z897" s="152"/>
    </row>
    <row r="898" spans="1:26" x14ac:dyDescent="0.25">
      <c r="A898" s="26"/>
      <c r="B898" s="27"/>
      <c r="C898" s="28"/>
      <c r="D898" s="28"/>
      <c r="E898" s="28"/>
      <c r="F898" s="28"/>
      <c r="G898" s="29"/>
      <c r="H898" s="39"/>
      <c r="I898" s="150" t="str">
        <f t="shared" si="14"/>
        <v/>
      </c>
      <c r="J898" s="113"/>
      <c r="K898" s="18"/>
      <c r="L898" s="18"/>
      <c r="Z898" s="152"/>
    </row>
    <row r="899" spans="1:26" x14ac:dyDescent="0.25">
      <c r="A899" s="26"/>
      <c r="B899" s="27"/>
      <c r="C899" s="28"/>
      <c r="D899" s="28"/>
      <c r="E899" s="28"/>
      <c r="F899" s="28"/>
      <c r="G899" s="29"/>
      <c r="H899" s="39"/>
      <c r="I899" s="150" t="str">
        <f t="shared" si="14"/>
        <v/>
      </c>
      <c r="J899" s="113"/>
      <c r="K899" s="18"/>
      <c r="L899" s="18"/>
      <c r="Z899" s="152"/>
    </row>
    <row r="900" spans="1:26" x14ac:dyDescent="0.25">
      <c r="A900" s="26"/>
      <c r="B900" s="27"/>
      <c r="C900" s="28"/>
      <c r="D900" s="28"/>
      <c r="E900" s="28"/>
      <c r="F900" s="28"/>
      <c r="G900" s="29"/>
      <c r="H900" s="39"/>
      <c r="I900" s="150" t="str">
        <f t="shared" si="14"/>
        <v/>
      </c>
      <c r="J900" s="113"/>
      <c r="K900" s="18"/>
      <c r="L900" s="18"/>
      <c r="Z900" s="152"/>
    </row>
    <row r="901" spans="1:26" x14ac:dyDescent="0.25">
      <c r="A901" s="26"/>
      <c r="B901" s="27"/>
      <c r="C901" s="28"/>
      <c r="D901" s="28"/>
      <c r="E901" s="28"/>
      <c r="F901" s="28"/>
      <c r="G901" s="29"/>
      <c r="H901" s="39"/>
      <c r="I901" s="150" t="str">
        <f t="shared" ref="I901:I964" si="15">IF(G901="","",I900+G901)</f>
        <v/>
      </c>
      <c r="J901" s="113"/>
      <c r="K901" s="18"/>
      <c r="L901" s="18"/>
      <c r="Z901" s="152"/>
    </row>
    <row r="902" spans="1:26" x14ac:dyDescent="0.25">
      <c r="A902" s="26"/>
      <c r="B902" s="27"/>
      <c r="C902" s="28"/>
      <c r="D902" s="28"/>
      <c r="E902" s="28"/>
      <c r="F902" s="28"/>
      <c r="G902" s="29"/>
      <c r="H902" s="39"/>
      <c r="I902" s="150" t="str">
        <f t="shared" si="15"/>
        <v/>
      </c>
      <c r="J902" s="113"/>
      <c r="K902" s="18"/>
      <c r="L902" s="18"/>
      <c r="Z902" s="152"/>
    </row>
    <row r="903" spans="1:26" x14ac:dyDescent="0.25">
      <c r="A903" s="26"/>
      <c r="B903" s="27"/>
      <c r="C903" s="28"/>
      <c r="D903" s="28"/>
      <c r="E903" s="28"/>
      <c r="F903" s="28"/>
      <c r="G903" s="29"/>
      <c r="H903" s="39"/>
      <c r="I903" s="150" t="str">
        <f t="shared" si="15"/>
        <v/>
      </c>
      <c r="J903" s="113"/>
      <c r="K903" s="18"/>
      <c r="L903" s="18"/>
      <c r="Z903" s="152"/>
    </row>
    <row r="904" spans="1:26" x14ac:dyDescent="0.25">
      <c r="A904" s="26"/>
      <c r="B904" s="27"/>
      <c r="C904" s="28"/>
      <c r="D904" s="28"/>
      <c r="E904" s="28"/>
      <c r="F904" s="28"/>
      <c r="G904" s="29"/>
      <c r="H904" s="39"/>
      <c r="I904" s="150" t="str">
        <f t="shared" si="15"/>
        <v/>
      </c>
      <c r="J904" s="113"/>
      <c r="K904" s="18"/>
      <c r="L904" s="18"/>
      <c r="Z904" s="152"/>
    </row>
    <row r="905" spans="1:26" x14ac:dyDescent="0.25">
      <c r="A905" s="26"/>
      <c r="B905" s="27"/>
      <c r="C905" s="28"/>
      <c r="D905" s="28"/>
      <c r="E905" s="28"/>
      <c r="F905" s="28"/>
      <c r="G905" s="29"/>
      <c r="H905" s="39"/>
      <c r="I905" s="150" t="str">
        <f t="shared" si="15"/>
        <v/>
      </c>
      <c r="J905" s="113"/>
      <c r="K905" s="18"/>
      <c r="L905" s="18"/>
      <c r="Z905" s="152"/>
    </row>
    <row r="906" spans="1:26" x14ac:dyDescent="0.25">
      <c r="A906" s="26"/>
      <c r="B906" s="27"/>
      <c r="C906" s="28"/>
      <c r="D906" s="28"/>
      <c r="E906" s="28"/>
      <c r="F906" s="28"/>
      <c r="G906" s="29"/>
      <c r="H906" s="39"/>
      <c r="I906" s="150" t="str">
        <f t="shared" si="15"/>
        <v/>
      </c>
      <c r="J906" s="113"/>
      <c r="K906" s="18"/>
      <c r="L906" s="18"/>
      <c r="Z906" s="152"/>
    </row>
    <row r="907" spans="1:26" x14ac:dyDescent="0.25">
      <c r="A907" s="26"/>
      <c r="B907" s="27"/>
      <c r="C907" s="28"/>
      <c r="D907" s="28"/>
      <c r="E907" s="28"/>
      <c r="F907" s="28"/>
      <c r="G907" s="29"/>
      <c r="H907" s="39"/>
      <c r="I907" s="150" t="str">
        <f t="shared" si="15"/>
        <v/>
      </c>
      <c r="J907" s="113"/>
      <c r="K907" s="18"/>
      <c r="L907" s="18"/>
      <c r="Z907" s="152"/>
    </row>
    <row r="908" spans="1:26" x14ac:dyDescent="0.25">
      <c r="A908" s="26"/>
      <c r="B908" s="27"/>
      <c r="C908" s="28"/>
      <c r="D908" s="28"/>
      <c r="E908" s="28"/>
      <c r="F908" s="28"/>
      <c r="G908" s="29"/>
      <c r="H908" s="39"/>
      <c r="I908" s="150" t="str">
        <f t="shared" si="15"/>
        <v/>
      </c>
      <c r="J908" s="113"/>
      <c r="K908" s="18"/>
      <c r="L908" s="18"/>
      <c r="Z908" s="152"/>
    </row>
    <row r="909" spans="1:26" x14ac:dyDescent="0.25">
      <c r="A909" s="26"/>
      <c r="B909" s="27"/>
      <c r="C909" s="28"/>
      <c r="D909" s="28"/>
      <c r="E909" s="28"/>
      <c r="F909" s="28"/>
      <c r="G909" s="29"/>
      <c r="H909" s="39"/>
      <c r="I909" s="150" t="str">
        <f t="shared" si="15"/>
        <v/>
      </c>
      <c r="J909" s="113"/>
      <c r="K909" s="18"/>
      <c r="L909" s="18"/>
      <c r="Z909" s="152"/>
    </row>
    <row r="910" spans="1:26" x14ac:dyDescent="0.25">
      <c r="A910" s="26"/>
      <c r="B910" s="27"/>
      <c r="C910" s="28"/>
      <c r="D910" s="28"/>
      <c r="E910" s="28"/>
      <c r="F910" s="28"/>
      <c r="G910" s="29"/>
      <c r="H910" s="39"/>
      <c r="I910" s="150" t="str">
        <f t="shared" si="15"/>
        <v/>
      </c>
      <c r="J910" s="113"/>
      <c r="K910" s="18"/>
      <c r="L910" s="18"/>
      <c r="Z910" s="152"/>
    </row>
    <row r="911" spans="1:26" x14ac:dyDescent="0.25">
      <c r="A911" s="26"/>
      <c r="B911" s="27"/>
      <c r="C911" s="28"/>
      <c r="D911" s="28"/>
      <c r="E911" s="28"/>
      <c r="F911" s="28"/>
      <c r="G911" s="29"/>
      <c r="H911" s="39"/>
      <c r="I911" s="150" t="str">
        <f t="shared" si="15"/>
        <v/>
      </c>
      <c r="J911" s="113"/>
      <c r="K911" s="18"/>
      <c r="L911" s="18"/>
      <c r="Z911" s="152"/>
    </row>
    <row r="912" spans="1:26" x14ac:dyDescent="0.25">
      <c r="A912" s="26"/>
      <c r="B912" s="27"/>
      <c r="C912" s="28"/>
      <c r="D912" s="28"/>
      <c r="E912" s="28"/>
      <c r="F912" s="28"/>
      <c r="G912" s="29"/>
      <c r="H912" s="39"/>
      <c r="I912" s="150" t="str">
        <f t="shared" si="15"/>
        <v/>
      </c>
      <c r="J912" s="113"/>
      <c r="K912" s="18"/>
      <c r="L912" s="18"/>
      <c r="Z912" s="152"/>
    </row>
    <row r="913" spans="1:26" x14ac:dyDescent="0.25">
      <c r="A913" s="26"/>
      <c r="B913" s="27"/>
      <c r="C913" s="28"/>
      <c r="D913" s="28"/>
      <c r="E913" s="28"/>
      <c r="F913" s="28"/>
      <c r="G913" s="29"/>
      <c r="H913" s="39"/>
      <c r="I913" s="150" t="str">
        <f t="shared" si="15"/>
        <v/>
      </c>
      <c r="J913" s="113"/>
      <c r="K913" s="18"/>
      <c r="L913" s="18"/>
      <c r="Z913" s="152"/>
    </row>
    <row r="914" spans="1:26" x14ac:dyDescent="0.25">
      <c r="A914" s="26"/>
      <c r="B914" s="27"/>
      <c r="C914" s="28"/>
      <c r="D914" s="28"/>
      <c r="E914" s="28"/>
      <c r="F914" s="28"/>
      <c r="G914" s="29"/>
      <c r="H914" s="39"/>
      <c r="I914" s="150" t="str">
        <f t="shared" si="15"/>
        <v/>
      </c>
      <c r="J914" s="113"/>
      <c r="K914" s="18"/>
      <c r="L914" s="18"/>
      <c r="Z914" s="152"/>
    </row>
    <row r="915" spans="1:26" x14ac:dyDescent="0.25">
      <c r="A915" s="26"/>
      <c r="B915" s="27"/>
      <c r="C915" s="28"/>
      <c r="D915" s="28"/>
      <c r="E915" s="28"/>
      <c r="F915" s="28"/>
      <c r="G915" s="29"/>
      <c r="H915" s="39"/>
      <c r="I915" s="150" t="str">
        <f t="shared" si="15"/>
        <v/>
      </c>
      <c r="J915" s="113"/>
      <c r="K915" s="18"/>
      <c r="L915" s="18"/>
      <c r="Z915" s="152"/>
    </row>
    <row r="916" spans="1:26" x14ac:dyDescent="0.25">
      <c r="A916" s="26"/>
      <c r="B916" s="27"/>
      <c r="C916" s="28"/>
      <c r="D916" s="28"/>
      <c r="E916" s="28"/>
      <c r="F916" s="28"/>
      <c r="G916" s="29"/>
      <c r="H916" s="39"/>
      <c r="I916" s="150" t="str">
        <f t="shared" si="15"/>
        <v/>
      </c>
      <c r="J916" s="113"/>
      <c r="K916" s="18"/>
      <c r="L916" s="18"/>
      <c r="Z916" s="152"/>
    </row>
    <row r="917" spans="1:26" x14ac:dyDescent="0.25">
      <c r="A917" s="26"/>
      <c r="B917" s="27"/>
      <c r="C917" s="28"/>
      <c r="D917" s="28"/>
      <c r="E917" s="28"/>
      <c r="F917" s="28"/>
      <c r="G917" s="29"/>
      <c r="H917" s="39"/>
      <c r="I917" s="150" t="str">
        <f t="shared" si="15"/>
        <v/>
      </c>
      <c r="J917" s="113"/>
      <c r="K917" s="18"/>
      <c r="L917" s="18"/>
      <c r="Z917" s="152"/>
    </row>
    <row r="918" spans="1:26" x14ac:dyDescent="0.25">
      <c r="A918" s="26"/>
      <c r="B918" s="27"/>
      <c r="C918" s="28"/>
      <c r="D918" s="28"/>
      <c r="E918" s="28"/>
      <c r="F918" s="28"/>
      <c r="G918" s="29"/>
      <c r="H918" s="39"/>
      <c r="I918" s="150" t="str">
        <f t="shared" si="15"/>
        <v/>
      </c>
      <c r="J918" s="113"/>
      <c r="K918" s="18"/>
      <c r="L918" s="18"/>
      <c r="Z918" s="152"/>
    </row>
    <row r="919" spans="1:26" x14ac:dyDescent="0.25">
      <c r="A919" s="26"/>
      <c r="B919" s="27"/>
      <c r="C919" s="28"/>
      <c r="D919" s="28"/>
      <c r="E919" s="28"/>
      <c r="F919" s="28"/>
      <c r="G919" s="29"/>
      <c r="H919" s="39"/>
      <c r="I919" s="150" t="str">
        <f t="shared" si="15"/>
        <v/>
      </c>
      <c r="J919" s="113"/>
      <c r="K919" s="18"/>
      <c r="L919" s="18"/>
      <c r="Z919" s="152"/>
    </row>
    <row r="920" spans="1:26" x14ac:dyDescent="0.25">
      <c r="A920" s="26"/>
      <c r="B920" s="27"/>
      <c r="C920" s="28"/>
      <c r="D920" s="28"/>
      <c r="E920" s="28"/>
      <c r="F920" s="28"/>
      <c r="G920" s="29"/>
      <c r="H920" s="39"/>
      <c r="I920" s="150" t="str">
        <f t="shared" si="15"/>
        <v/>
      </c>
      <c r="J920" s="113"/>
      <c r="K920" s="18"/>
      <c r="L920" s="18"/>
      <c r="Z920" s="152"/>
    </row>
    <row r="921" spans="1:26" x14ac:dyDescent="0.25">
      <c r="A921" s="26"/>
      <c r="B921" s="27"/>
      <c r="C921" s="28"/>
      <c r="D921" s="28"/>
      <c r="E921" s="28"/>
      <c r="F921" s="28"/>
      <c r="G921" s="29"/>
      <c r="H921" s="39"/>
      <c r="I921" s="150" t="str">
        <f t="shared" si="15"/>
        <v/>
      </c>
      <c r="J921" s="113"/>
      <c r="K921" s="18"/>
      <c r="L921" s="18"/>
      <c r="Z921" s="152"/>
    </row>
    <row r="922" spans="1:26" x14ac:dyDescent="0.25">
      <c r="A922" s="26"/>
      <c r="B922" s="27"/>
      <c r="C922" s="28"/>
      <c r="D922" s="28"/>
      <c r="E922" s="28"/>
      <c r="F922" s="28"/>
      <c r="G922" s="29"/>
      <c r="H922" s="39"/>
      <c r="I922" s="150" t="str">
        <f t="shared" si="15"/>
        <v/>
      </c>
      <c r="J922" s="113"/>
      <c r="K922" s="18"/>
      <c r="L922" s="18"/>
      <c r="Z922" s="152"/>
    </row>
    <row r="923" spans="1:26" x14ac:dyDescent="0.25">
      <c r="A923" s="26"/>
      <c r="B923" s="27"/>
      <c r="C923" s="28"/>
      <c r="D923" s="28"/>
      <c r="E923" s="28"/>
      <c r="F923" s="28"/>
      <c r="G923" s="29"/>
      <c r="H923" s="39"/>
      <c r="I923" s="150" t="str">
        <f t="shared" si="15"/>
        <v/>
      </c>
      <c r="J923" s="113"/>
      <c r="K923" s="18"/>
      <c r="L923" s="18"/>
      <c r="Z923" s="152"/>
    </row>
    <row r="924" spans="1:26" x14ac:dyDescent="0.25">
      <c r="A924" s="26"/>
      <c r="B924" s="27"/>
      <c r="C924" s="28"/>
      <c r="D924" s="28"/>
      <c r="E924" s="28"/>
      <c r="F924" s="28"/>
      <c r="G924" s="29"/>
      <c r="H924" s="39"/>
      <c r="I924" s="150" t="str">
        <f t="shared" si="15"/>
        <v/>
      </c>
      <c r="J924" s="113"/>
      <c r="K924" s="18"/>
      <c r="L924" s="18"/>
      <c r="Z924" s="152"/>
    </row>
    <row r="925" spans="1:26" x14ac:dyDescent="0.25">
      <c r="A925" s="26"/>
      <c r="B925" s="27"/>
      <c r="C925" s="28"/>
      <c r="D925" s="28"/>
      <c r="E925" s="28"/>
      <c r="F925" s="28"/>
      <c r="G925" s="29"/>
      <c r="H925" s="39"/>
      <c r="I925" s="150" t="str">
        <f t="shared" si="15"/>
        <v/>
      </c>
      <c r="J925" s="113"/>
      <c r="K925" s="18"/>
      <c r="L925" s="18"/>
      <c r="Z925" s="152"/>
    </row>
    <row r="926" spans="1:26" x14ac:dyDescent="0.25">
      <c r="A926" s="26"/>
      <c r="B926" s="27"/>
      <c r="C926" s="28"/>
      <c r="D926" s="28"/>
      <c r="E926" s="28"/>
      <c r="F926" s="28"/>
      <c r="G926" s="29"/>
      <c r="H926" s="39"/>
      <c r="I926" s="150" t="str">
        <f t="shared" si="15"/>
        <v/>
      </c>
      <c r="J926" s="113"/>
      <c r="K926" s="18"/>
      <c r="L926" s="18"/>
      <c r="Z926" s="152"/>
    </row>
    <row r="927" spans="1:26" x14ac:dyDescent="0.25">
      <c r="A927" s="26"/>
      <c r="B927" s="27"/>
      <c r="C927" s="28"/>
      <c r="D927" s="28"/>
      <c r="E927" s="28"/>
      <c r="F927" s="28"/>
      <c r="G927" s="29"/>
      <c r="H927" s="39"/>
      <c r="I927" s="150" t="str">
        <f t="shared" si="15"/>
        <v/>
      </c>
      <c r="J927" s="113"/>
      <c r="K927" s="18"/>
      <c r="L927" s="18"/>
      <c r="Z927" s="152"/>
    </row>
    <row r="928" spans="1:26" x14ac:dyDescent="0.25">
      <c r="A928" s="26"/>
      <c r="B928" s="27"/>
      <c r="C928" s="28"/>
      <c r="D928" s="28"/>
      <c r="E928" s="28"/>
      <c r="F928" s="28"/>
      <c r="G928" s="29"/>
      <c r="H928" s="39"/>
      <c r="I928" s="150" t="str">
        <f t="shared" si="15"/>
        <v/>
      </c>
      <c r="J928" s="113"/>
      <c r="K928" s="18"/>
      <c r="L928" s="18"/>
      <c r="Z928" s="152"/>
    </row>
    <row r="929" spans="1:26" x14ac:dyDescent="0.25">
      <c r="A929" s="26"/>
      <c r="B929" s="27"/>
      <c r="C929" s="28"/>
      <c r="D929" s="28"/>
      <c r="E929" s="28"/>
      <c r="F929" s="28"/>
      <c r="G929" s="29"/>
      <c r="H929" s="39"/>
      <c r="I929" s="150" t="str">
        <f t="shared" si="15"/>
        <v/>
      </c>
      <c r="J929" s="113"/>
      <c r="K929" s="18"/>
      <c r="L929" s="18"/>
      <c r="Z929" s="152"/>
    </row>
    <row r="930" spans="1:26" x14ac:dyDescent="0.25">
      <c r="A930" s="26"/>
      <c r="B930" s="27"/>
      <c r="C930" s="28"/>
      <c r="D930" s="28"/>
      <c r="E930" s="28"/>
      <c r="F930" s="28"/>
      <c r="G930" s="29"/>
      <c r="H930" s="39"/>
      <c r="I930" s="150" t="str">
        <f t="shared" si="15"/>
        <v/>
      </c>
      <c r="J930" s="113"/>
      <c r="K930" s="18"/>
      <c r="L930" s="18"/>
      <c r="Z930" s="152"/>
    </row>
    <row r="931" spans="1:26" x14ac:dyDescent="0.25">
      <c r="A931" s="26"/>
      <c r="B931" s="27"/>
      <c r="C931" s="28"/>
      <c r="D931" s="28"/>
      <c r="E931" s="28"/>
      <c r="F931" s="28"/>
      <c r="G931" s="29"/>
      <c r="H931" s="39"/>
      <c r="I931" s="150" t="str">
        <f t="shared" si="15"/>
        <v/>
      </c>
      <c r="J931" s="113"/>
      <c r="K931" s="18"/>
      <c r="L931" s="18"/>
      <c r="Z931" s="152"/>
    </row>
    <row r="932" spans="1:26" x14ac:dyDescent="0.25">
      <c r="A932" s="26"/>
      <c r="B932" s="27"/>
      <c r="C932" s="28"/>
      <c r="D932" s="28"/>
      <c r="E932" s="28"/>
      <c r="F932" s="28"/>
      <c r="G932" s="29"/>
      <c r="H932" s="39"/>
      <c r="I932" s="150" t="str">
        <f t="shared" si="15"/>
        <v/>
      </c>
      <c r="J932" s="113"/>
      <c r="K932" s="18"/>
      <c r="L932" s="18"/>
      <c r="Z932" s="152"/>
    </row>
    <row r="933" spans="1:26" x14ac:dyDescent="0.25">
      <c r="A933" s="26"/>
      <c r="B933" s="27"/>
      <c r="C933" s="28"/>
      <c r="D933" s="28"/>
      <c r="E933" s="28"/>
      <c r="F933" s="28"/>
      <c r="G933" s="29"/>
      <c r="H933" s="39"/>
      <c r="I933" s="150" t="str">
        <f t="shared" si="15"/>
        <v/>
      </c>
      <c r="J933" s="113"/>
      <c r="K933" s="18"/>
      <c r="L933" s="18"/>
      <c r="Z933" s="152"/>
    </row>
    <row r="934" spans="1:26" x14ac:dyDescent="0.25">
      <c r="A934" s="26"/>
      <c r="B934" s="27"/>
      <c r="C934" s="28"/>
      <c r="D934" s="28"/>
      <c r="E934" s="28"/>
      <c r="F934" s="28"/>
      <c r="G934" s="29"/>
      <c r="H934" s="39"/>
      <c r="I934" s="150" t="str">
        <f t="shared" si="15"/>
        <v/>
      </c>
      <c r="J934" s="113"/>
      <c r="K934" s="18"/>
      <c r="L934" s="18"/>
      <c r="Z934" s="152"/>
    </row>
    <row r="935" spans="1:26" x14ac:dyDescent="0.25">
      <c r="A935" s="26"/>
      <c r="B935" s="27"/>
      <c r="C935" s="28"/>
      <c r="D935" s="28"/>
      <c r="E935" s="28"/>
      <c r="F935" s="28"/>
      <c r="G935" s="29"/>
      <c r="H935" s="39"/>
      <c r="I935" s="150" t="str">
        <f t="shared" si="15"/>
        <v/>
      </c>
      <c r="J935" s="113"/>
      <c r="K935" s="18"/>
      <c r="L935" s="18"/>
      <c r="Z935" s="152"/>
    </row>
    <row r="936" spans="1:26" x14ac:dyDescent="0.25">
      <c r="A936" s="26"/>
      <c r="B936" s="27"/>
      <c r="C936" s="28"/>
      <c r="D936" s="28"/>
      <c r="E936" s="28"/>
      <c r="F936" s="28"/>
      <c r="G936" s="29"/>
      <c r="H936" s="39"/>
      <c r="I936" s="150" t="str">
        <f t="shared" si="15"/>
        <v/>
      </c>
      <c r="J936" s="113"/>
      <c r="K936" s="18"/>
      <c r="L936" s="18"/>
      <c r="Z936" s="152"/>
    </row>
    <row r="937" spans="1:26" x14ac:dyDescent="0.25">
      <c r="A937" s="26"/>
      <c r="B937" s="27"/>
      <c r="C937" s="28"/>
      <c r="D937" s="28"/>
      <c r="E937" s="28"/>
      <c r="F937" s="28"/>
      <c r="G937" s="29"/>
      <c r="H937" s="39"/>
      <c r="I937" s="150" t="str">
        <f t="shared" si="15"/>
        <v/>
      </c>
      <c r="J937" s="113"/>
      <c r="K937" s="18"/>
      <c r="L937" s="18"/>
      <c r="Z937" s="152"/>
    </row>
    <row r="938" spans="1:26" x14ac:dyDescent="0.25">
      <c r="A938" s="26"/>
      <c r="B938" s="27"/>
      <c r="C938" s="28"/>
      <c r="D938" s="28"/>
      <c r="E938" s="28"/>
      <c r="F938" s="28"/>
      <c r="G938" s="29"/>
      <c r="H938" s="39"/>
      <c r="I938" s="150" t="str">
        <f t="shared" si="15"/>
        <v/>
      </c>
      <c r="J938" s="113"/>
      <c r="K938" s="18"/>
      <c r="L938" s="18"/>
      <c r="Z938" s="152"/>
    </row>
    <row r="939" spans="1:26" x14ac:dyDescent="0.25">
      <c r="A939" s="26"/>
      <c r="B939" s="27"/>
      <c r="C939" s="28"/>
      <c r="D939" s="28"/>
      <c r="E939" s="28"/>
      <c r="F939" s="28"/>
      <c r="G939" s="29"/>
      <c r="H939" s="39"/>
      <c r="I939" s="150" t="str">
        <f t="shared" si="15"/>
        <v/>
      </c>
      <c r="J939" s="113"/>
      <c r="K939" s="18"/>
      <c r="L939" s="18"/>
      <c r="Z939" s="152"/>
    </row>
    <row r="940" spans="1:26" x14ac:dyDescent="0.25">
      <c r="A940" s="26"/>
      <c r="B940" s="27"/>
      <c r="C940" s="28"/>
      <c r="D940" s="28"/>
      <c r="E940" s="28"/>
      <c r="F940" s="28"/>
      <c r="G940" s="29"/>
      <c r="H940" s="39"/>
      <c r="I940" s="150" t="str">
        <f t="shared" si="15"/>
        <v/>
      </c>
      <c r="J940" s="113"/>
      <c r="K940" s="18"/>
      <c r="L940" s="18"/>
      <c r="Z940" s="152"/>
    </row>
    <row r="941" spans="1:26" x14ac:dyDescent="0.25">
      <c r="A941" s="26"/>
      <c r="B941" s="27"/>
      <c r="C941" s="28"/>
      <c r="D941" s="28"/>
      <c r="E941" s="28"/>
      <c r="F941" s="28"/>
      <c r="G941" s="29"/>
      <c r="H941" s="39"/>
      <c r="I941" s="150" t="str">
        <f t="shared" si="15"/>
        <v/>
      </c>
      <c r="J941" s="113"/>
      <c r="K941" s="18"/>
      <c r="L941" s="18"/>
      <c r="Z941" s="152"/>
    </row>
    <row r="942" spans="1:26" x14ac:dyDescent="0.25">
      <c r="A942" s="26"/>
      <c r="B942" s="27"/>
      <c r="C942" s="28"/>
      <c r="D942" s="28"/>
      <c r="E942" s="28"/>
      <c r="F942" s="28"/>
      <c r="G942" s="29"/>
      <c r="H942" s="39"/>
      <c r="I942" s="150" t="str">
        <f t="shared" si="15"/>
        <v/>
      </c>
      <c r="J942" s="113"/>
      <c r="K942" s="18"/>
      <c r="L942" s="18"/>
      <c r="Z942" s="152"/>
    </row>
    <row r="943" spans="1:26" x14ac:dyDescent="0.25">
      <c r="A943" s="26"/>
      <c r="B943" s="27"/>
      <c r="C943" s="28"/>
      <c r="D943" s="28"/>
      <c r="E943" s="28"/>
      <c r="F943" s="28"/>
      <c r="G943" s="29"/>
      <c r="H943" s="39"/>
      <c r="I943" s="150" t="str">
        <f t="shared" si="15"/>
        <v/>
      </c>
      <c r="J943" s="113"/>
      <c r="K943" s="18"/>
      <c r="L943" s="18"/>
      <c r="Z943" s="152"/>
    </row>
    <row r="944" spans="1:26" x14ac:dyDescent="0.25">
      <c r="A944" s="26"/>
      <c r="B944" s="27"/>
      <c r="C944" s="28"/>
      <c r="D944" s="28"/>
      <c r="E944" s="28"/>
      <c r="F944" s="28"/>
      <c r="G944" s="29"/>
      <c r="H944" s="39"/>
      <c r="I944" s="150" t="str">
        <f t="shared" si="15"/>
        <v/>
      </c>
      <c r="J944" s="113"/>
      <c r="K944" s="18"/>
      <c r="L944" s="18"/>
      <c r="Z944" s="152"/>
    </row>
    <row r="945" spans="1:26" x14ac:dyDescent="0.25">
      <c r="A945" s="26"/>
      <c r="B945" s="27"/>
      <c r="C945" s="28"/>
      <c r="D945" s="28"/>
      <c r="E945" s="28"/>
      <c r="F945" s="28"/>
      <c r="G945" s="29"/>
      <c r="H945" s="39"/>
      <c r="I945" s="150" t="str">
        <f t="shared" si="15"/>
        <v/>
      </c>
      <c r="J945" s="113"/>
      <c r="K945" s="18"/>
      <c r="L945" s="18"/>
      <c r="Z945" s="152"/>
    </row>
    <row r="946" spans="1:26" x14ac:dyDescent="0.25">
      <c r="A946" s="26"/>
      <c r="B946" s="27"/>
      <c r="C946" s="28"/>
      <c r="D946" s="28"/>
      <c r="E946" s="28"/>
      <c r="F946" s="28"/>
      <c r="G946" s="29"/>
      <c r="H946" s="39"/>
      <c r="I946" s="150" t="str">
        <f t="shared" si="15"/>
        <v/>
      </c>
      <c r="J946" s="113"/>
      <c r="K946" s="18"/>
      <c r="L946" s="18"/>
      <c r="Z946" s="152"/>
    </row>
    <row r="947" spans="1:26" x14ac:dyDescent="0.25">
      <c r="A947" s="26"/>
      <c r="B947" s="27"/>
      <c r="C947" s="28"/>
      <c r="D947" s="28"/>
      <c r="E947" s="28"/>
      <c r="F947" s="28"/>
      <c r="G947" s="29"/>
      <c r="H947" s="39"/>
      <c r="I947" s="150" t="str">
        <f t="shared" si="15"/>
        <v/>
      </c>
      <c r="J947" s="113"/>
      <c r="K947" s="18"/>
      <c r="L947" s="18"/>
      <c r="Z947" s="152"/>
    </row>
    <row r="948" spans="1:26" x14ac:dyDescent="0.25">
      <c r="A948" s="26"/>
      <c r="B948" s="27"/>
      <c r="C948" s="28"/>
      <c r="D948" s="28"/>
      <c r="E948" s="28"/>
      <c r="F948" s="28"/>
      <c r="G948" s="29"/>
      <c r="H948" s="39"/>
      <c r="I948" s="150" t="str">
        <f t="shared" si="15"/>
        <v/>
      </c>
      <c r="J948" s="113"/>
      <c r="K948" s="18"/>
      <c r="L948" s="18"/>
      <c r="Z948" s="152"/>
    </row>
    <row r="949" spans="1:26" x14ac:dyDescent="0.25">
      <c r="A949" s="26"/>
      <c r="B949" s="27"/>
      <c r="C949" s="28"/>
      <c r="D949" s="28"/>
      <c r="E949" s="28"/>
      <c r="F949" s="28"/>
      <c r="G949" s="29"/>
      <c r="H949" s="39"/>
      <c r="I949" s="150" t="str">
        <f t="shared" si="15"/>
        <v/>
      </c>
      <c r="J949" s="113"/>
      <c r="K949" s="18"/>
      <c r="L949" s="18"/>
      <c r="Z949" s="152"/>
    </row>
    <row r="950" spans="1:26" x14ac:dyDescent="0.25">
      <c r="A950" s="26"/>
      <c r="B950" s="27"/>
      <c r="C950" s="28"/>
      <c r="D950" s="28"/>
      <c r="E950" s="28"/>
      <c r="F950" s="28"/>
      <c r="G950" s="29"/>
      <c r="H950" s="39"/>
      <c r="I950" s="150" t="str">
        <f t="shared" si="15"/>
        <v/>
      </c>
      <c r="J950" s="113"/>
      <c r="K950" s="18"/>
      <c r="L950" s="18"/>
      <c r="Z950" s="152"/>
    </row>
    <row r="951" spans="1:26" x14ac:dyDescent="0.25">
      <c r="A951" s="26"/>
      <c r="B951" s="27"/>
      <c r="C951" s="28"/>
      <c r="D951" s="28"/>
      <c r="E951" s="28"/>
      <c r="F951" s="28"/>
      <c r="G951" s="29"/>
      <c r="H951" s="39"/>
      <c r="I951" s="150" t="str">
        <f t="shared" si="15"/>
        <v/>
      </c>
      <c r="J951" s="113"/>
      <c r="K951" s="18"/>
      <c r="L951" s="18"/>
      <c r="Z951" s="152"/>
    </row>
    <row r="952" spans="1:26" x14ac:dyDescent="0.25">
      <c r="A952" s="26"/>
      <c r="B952" s="27"/>
      <c r="C952" s="28"/>
      <c r="D952" s="28"/>
      <c r="E952" s="28"/>
      <c r="F952" s="28"/>
      <c r="G952" s="29"/>
      <c r="H952" s="39"/>
      <c r="I952" s="150" t="str">
        <f t="shared" si="15"/>
        <v/>
      </c>
      <c r="J952" s="113"/>
      <c r="K952" s="18"/>
      <c r="L952" s="18"/>
      <c r="Z952" s="152"/>
    </row>
    <row r="953" spans="1:26" x14ac:dyDescent="0.25">
      <c r="A953" s="26"/>
      <c r="B953" s="27"/>
      <c r="C953" s="28"/>
      <c r="D953" s="28"/>
      <c r="E953" s="28"/>
      <c r="F953" s="28"/>
      <c r="G953" s="29"/>
      <c r="H953" s="39"/>
      <c r="I953" s="150" t="str">
        <f t="shared" si="15"/>
        <v/>
      </c>
      <c r="J953" s="113"/>
      <c r="K953" s="18"/>
      <c r="L953" s="18"/>
      <c r="Z953" s="152"/>
    </row>
    <row r="954" spans="1:26" x14ac:dyDescent="0.25">
      <c r="A954" s="26"/>
      <c r="B954" s="27"/>
      <c r="C954" s="28"/>
      <c r="D954" s="28"/>
      <c r="E954" s="28"/>
      <c r="F954" s="28"/>
      <c r="G954" s="29"/>
      <c r="H954" s="39"/>
      <c r="I954" s="150" t="str">
        <f t="shared" si="15"/>
        <v/>
      </c>
      <c r="J954" s="113"/>
      <c r="K954" s="18"/>
      <c r="L954" s="18"/>
      <c r="Z954" s="152"/>
    </row>
    <row r="955" spans="1:26" x14ac:dyDescent="0.25">
      <c r="A955" s="26"/>
      <c r="B955" s="27"/>
      <c r="C955" s="28"/>
      <c r="D955" s="28"/>
      <c r="E955" s="28"/>
      <c r="F955" s="28"/>
      <c r="G955" s="29"/>
      <c r="H955" s="39"/>
      <c r="I955" s="150" t="str">
        <f t="shared" si="15"/>
        <v/>
      </c>
      <c r="J955" s="113"/>
      <c r="K955" s="18"/>
      <c r="L955" s="18"/>
      <c r="Z955" s="152"/>
    </row>
    <row r="956" spans="1:26" x14ac:dyDescent="0.25">
      <c r="A956" s="26"/>
      <c r="B956" s="27"/>
      <c r="C956" s="28"/>
      <c r="D956" s="28"/>
      <c r="E956" s="28"/>
      <c r="F956" s="28"/>
      <c r="G956" s="29"/>
      <c r="H956" s="39"/>
      <c r="I956" s="150" t="str">
        <f t="shared" si="15"/>
        <v/>
      </c>
      <c r="J956" s="113"/>
      <c r="K956" s="18"/>
      <c r="L956" s="18"/>
      <c r="Z956" s="152"/>
    </row>
    <row r="957" spans="1:26" x14ac:dyDescent="0.25">
      <c r="A957" s="26"/>
      <c r="B957" s="27"/>
      <c r="C957" s="28"/>
      <c r="D957" s="28"/>
      <c r="E957" s="28"/>
      <c r="F957" s="28"/>
      <c r="G957" s="29"/>
      <c r="H957" s="39"/>
      <c r="I957" s="150" t="str">
        <f t="shared" si="15"/>
        <v/>
      </c>
      <c r="J957" s="113"/>
      <c r="K957" s="18"/>
      <c r="L957" s="18"/>
      <c r="Z957" s="152"/>
    </row>
    <row r="958" spans="1:26" x14ac:dyDescent="0.25">
      <c r="A958" s="26"/>
      <c r="B958" s="27"/>
      <c r="C958" s="28"/>
      <c r="D958" s="28"/>
      <c r="E958" s="28"/>
      <c r="F958" s="28"/>
      <c r="G958" s="29"/>
      <c r="H958" s="39"/>
      <c r="I958" s="150" t="str">
        <f t="shared" si="15"/>
        <v/>
      </c>
      <c r="J958" s="113"/>
      <c r="K958" s="18"/>
      <c r="L958" s="18"/>
      <c r="Z958" s="152"/>
    </row>
    <row r="959" spans="1:26" x14ac:dyDescent="0.25">
      <c r="A959" s="26"/>
      <c r="B959" s="27"/>
      <c r="C959" s="28"/>
      <c r="D959" s="28"/>
      <c r="E959" s="28"/>
      <c r="F959" s="28"/>
      <c r="G959" s="29"/>
      <c r="H959" s="39"/>
      <c r="I959" s="150" t="str">
        <f t="shared" si="15"/>
        <v/>
      </c>
      <c r="J959" s="113"/>
      <c r="K959" s="18"/>
      <c r="L959" s="18"/>
      <c r="Z959" s="152"/>
    </row>
    <row r="960" spans="1:26" x14ac:dyDescent="0.25">
      <c r="A960" s="26"/>
      <c r="B960" s="27"/>
      <c r="C960" s="28"/>
      <c r="D960" s="28"/>
      <c r="E960" s="28"/>
      <c r="F960" s="28"/>
      <c r="G960" s="29"/>
      <c r="H960" s="39"/>
      <c r="I960" s="150" t="str">
        <f t="shared" si="15"/>
        <v/>
      </c>
      <c r="J960" s="113"/>
      <c r="K960" s="18"/>
      <c r="L960" s="18"/>
      <c r="Z960" s="152"/>
    </row>
    <row r="961" spans="1:26" x14ac:dyDescent="0.25">
      <c r="A961" s="26"/>
      <c r="B961" s="27"/>
      <c r="C961" s="28"/>
      <c r="D961" s="28"/>
      <c r="E961" s="28"/>
      <c r="F961" s="28"/>
      <c r="G961" s="29"/>
      <c r="H961" s="39"/>
      <c r="I961" s="150" t="str">
        <f t="shared" si="15"/>
        <v/>
      </c>
      <c r="J961" s="113"/>
      <c r="K961" s="18"/>
      <c r="L961" s="18"/>
      <c r="Z961" s="152"/>
    </row>
    <row r="962" spans="1:26" x14ac:dyDescent="0.25">
      <c r="A962" s="26"/>
      <c r="B962" s="27"/>
      <c r="C962" s="28"/>
      <c r="D962" s="28"/>
      <c r="E962" s="28"/>
      <c r="F962" s="28"/>
      <c r="G962" s="29"/>
      <c r="H962" s="39"/>
      <c r="I962" s="150" t="str">
        <f t="shared" si="15"/>
        <v/>
      </c>
      <c r="J962" s="113"/>
      <c r="K962" s="18"/>
      <c r="L962" s="18"/>
      <c r="Z962" s="152"/>
    </row>
    <row r="963" spans="1:26" x14ac:dyDescent="0.25">
      <c r="A963" s="26"/>
      <c r="B963" s="27"/>
      <c r="C963" s="28"/>
      <c r="D963" s="28"/>
      <c r="E963" s="28"/>
      <c r="F963" s="28"/>
      <c r="G963" s="29"/>
      <c r="H963" s="39"/>
      <c r="I963" s="150" t="str">
        <f t="shared" si="15"/>
        <v/>
      </c>
      <c r="J963" s="113"/>
      <c r="K963" s="18"/>
      <c r="L963" s="18"/>
      <c r="Z963" s="152"/>
    </row>
    <row r="964" spans="1:26" x14ac:dyDescent="0.25">
      <c r="A964" s="26"/>
      <c r="B964" s="27"/>
      <c r="C964" s="28"/>
      <c r="D964" s="28"/>
      <c r="E964" s="28"/>
      <c r="F964" s="28"/>
      <c r="G964" s="29"/>
      <c r="H964" s="39"/>
      <c r="I964" s="150" t="str">
        <f t="shared" si="15"/>
        <v/>
      </c>
      <c r="J964" s="113"/>
      <c r="K964" s="18"/>
      <c r="L964" s="18"/>
      <c r="Z964" s="152"/>
    </row>
    <row r="965" spans="1:26" x14ac:dyDescent="0.25">
      <c r="A965" s="26"/>
      <c r="B965" s="27"/>
      <c r="C965" s="28"/>
      <c r="D965" s="28"/>
      <c r="E965" s="28"/>
      <c r="F965" s="28"/>
      <c r="G965" s="29"/>
      <c r="H965" s="39"/>
      <c r="I965" s="150" t="str">
        <f t="shared" ref="I965:I1214" si="16">IF(G965="","",I964+G965)</f>
        <v/>
      </c>
      <c r="J965" s="113"/>
      <c r="K965" s="18"/>
      <c r="L965" s="18"/>
      <c r="Z965" s="152"/>
    </row>
    <row r="966" spans="1:26" x14ac:dyDescent="0.25">
      <c r="A966" s="26"/>
      <c r="B966" s="27"/>
      <c r="C966" s="28"/>
      <c r="D966" s="28"/>
      <c r="E966" s="28"/>
      <c r="F966" s="28"/>
      <c r="G966" s="29"/>
      <c r="H966" s="39"/>
      <c r="I966" s="150" t="str">
        <f t="shared" si="16"/>
        <v/>
      </c>
      <c r="J966" s="113"/>
      <c r="K966" s="18"/>
      <c r="L966" s="18"/>
      <c r="Z966" s="152"/>
    </row>
    <row r="967" spans="1:26" x14ac:dyDescent="0.25">
      <c r="A967" s="26"/>
      <c r="B967" s="27"/>
      <c r="C967" s="28"/>
      <c r="D967" s="28"/>
      <c r="E967" s="28"/>
      <c r="F967" s="28"/>
      <c r="G967" s="29"/>
      <c r="H967" s="39"/>
      <c r="I967" s="150" t="str">
        <f t="shared" si="16"/>
        <v/>
      </c>
      <c r="J967" s="113"/>
      <c r="K967" s="18"/>
      <c r="L967" s="18"/>
      <c r="Z967" s="152"/>
    </row>
    <row r="968" spans="1:26" x14ac:dyDescent="0.25">
      <c r="A968" s="26"/>
      <c r="B968" s="27"/>
      <c r="C968" s="28"/>
      <c r="D968" s="28"/>
      <c r="E968" s="28"/>
      <c r="F968" s="28"/>
      <c r="G968" s="29"/>
      <c r="H968" s="39"/>
      <c r="I968" s="150" t="str">
        <f t="shared" si="16"/>
        <v/>
      </c>
      <c r="J968" s="113"/>
      <c r="K968" s="18"/>
      <c r="L968" s="18"/>
      <c r="Z968" s="152"/>
    </row>
    <row r="969" spans="1:26" x14ac:dyDescent="0.25">
      <c r="A969" s="26"/>
      <c r="B969" s="27"/>
      <c r="C969" s="28"/>
      <c r="D969" s="28"/>
      <c r="E969" s="28"/>
      <c r="F969" s="28"/>
      <c r="G969" s="29"/>
      <c r="H969" s="39"/>
      <c r="I969" s="150" t="str">
        <f t="shared" si="16"/>
        <v/>
      </c>
      <c r="J969" s="113"/>
      <c r="K969" s="18"/>
      <c r="L969" s="18"/>
      <c r="Z969" s="152"/>
    </row>
    <row r="970" spans="1:26" x14ac:dyDescent="0.25">
      <c r="A970" s="26"/>
      <c r="B970" s="27"/>
      <c r="C970" s="28"/>
      <c r="D970" s="28"/>
      <c r="E970" s="28"/>
      <c r="F970" s="28"/>
      <c r="G970" s="29"/>
      <c r="H970" s="39"/>
      <c r="I970" s="150" t="str">
        <f t="shared" si="16"/>
        <v/>
      </c>
      <c r="J970" s="113"/>
      <c r="K970" s="18"/>
      <c r="L970" s="18"/>
      <c r="Z970" s="152"/>
    </row>
    <row r="971" spans="1:26" x14ac:dyDescent="0.25">
      <c r="A971" s="26"/>
      <c r="B971" s="27"/>
      <c r="C971" s="28"/>
      <c r="D971" s="28"/>
      <c r="E971" s="28"/>
      <c r="F971" s="28"/>
      <c r="G971" s="29"/>
      <c r="H971" s="39"/>
      <c r="I971" s="150" t="str">
        <f t="shared" si="16"/>
        <v/>
      </c>
      <c r="J971" s="113"/>
      <c r="K971" s="18"/>
      <c r="L971" s="18"/>
      <c r="Z971" s="152"/>
    </row>
    <row r="972" spans="1:26" x14ac:dyDescent="0.25">
      <c r="A972" s="26"/>
      <c r="B972" s="27"/>
      <c r="C972" s="28"/>
      <c r="D972" s="28"/>
      <c r="E972" s="28"/>
      <c r="F972" s="28"/>
      <c r="G972" s="29"/>
      <c r="H972" s="39"/>
      <c r="I972" s="150" t="str">
        <f t="shared" si="16"/>
        <v/>
      </c>
      <c r="J972" s="113"/>
      <c r="K972" s="18"/>
      <c r="L972" s="18"/>
      <c r="Z972" s="152"/>
    </row>
    <row r="973" spans="1:26" x14ac:dyDescent="0.25">
      <c r="A973" s="26"/>
      <c r="B973" s="27"/>
      <c r="C973" s="28"/>
      <c r="D973" s="28"/>
      <c r="E973" s="28"/>
      <c r="F973" s="28"/>
      <c r="G973" s="29"/>
      <c r="H973" s="39"/>
      <c r="I973" s="150" t="str">
        <f t="shared" si="16"/>
        <v/>
      </c>
      <c r="J973" s="113"/>
      <c r="K973" s="18"/>
      <c r="L973" s="18"/>
      <c r="Z973" s="152"/>
    </row>
    <row r="974" spans="1:26" x14ac:dyDescent="0.25">
      <c r="A974" s="26"/>
      <c r="B974" s="27"/>
      <c r="C974" s="28"/>
      <c r="D974" s="28"/>
      <c r="E974" s="28"/>
      <c r="F974" s="28"/>
      <c r="G974" s="29"/>
      <c r="H974" s="39"/>
      <c r="I974" s="150" t="str">
        <f t="shared" si="16"/>
        <v/>
      </c>
      <c r="J974" s="113"/>
      <c r="K974" s="18"/>
      <c r="L974" s="18"/>
      <c r="Z974" s="152"/>
    </row>
    <row r="975" spans="1:26" x14ac:dyDescent="0.25">
      <c r="A975" s="26"/>
      <c r="B975" s="27"/>
      <c r="C975" s="28"/>
      <c r="D975" s="28"/>
      <c r="E975" s="28"/>
      <c r="F975" s="28"/>
      <c r="G975" s="29"/>
      <c r="H975" s="39"/>
      <c r="I975" s="150" t="str">
        <f t="shared" si="16"/>
        <v/>
      </c>
      <c r="J975" s="113"/>
      <c r="K975" s="18"/>
      <c r="L975" s="18"/>
      <c r="Z975" s="152"/>
    </row>
    <row r="976" spans="1:26" x14ac:dyDescent="0.25">
      <c r="A976" s="26"/>
      <c r="B976" s="27"/>
      <c r="C976" s="28"/>
      <c r="D976" s="28"/>
      <c r="E976" s="28"/>
      <c r="F976" s="28"/>
      <c r="G976" s="29"/>
      <c r="H976" s="39"/>
      <c r="I976" s="150" t="str">
        <f t="shared" si="16"/>
        <v/>
      </c>
      <c r="J976" s="113"/>
      <c r="K976" s="18"/>
      <c r="L976" s="18"/>
      <c r="Z976" s="152"/>
    </row>
    <row r="977" spans="1:26" x14ac:dyDescent="0.25">
      <c r="A977" s="26"/>
      <c r="B977" s="27"/>
      <c r="C977" s="28"/>
      <c r="D977" s="28"/>
      <c r="E977" s="28"/>
      <c r="F977" s="28"/>
      <c r="G977" s="29"/>
      <c r="H977" s="39"/>
      <c r="I977" s="150" t="str">
        <f t="shared" si="16"/>
        <v/>
      </c>
      <c r="J977" s="113"/>
      <c r="K977" s="18"/>
      <c r="L977" s="18"/>
      <c r="Z977" s="152"/>
    </row>
    <row r="978" spans="1:26" x14ac:dyDescent="0.25">
      <c r="A978" s="26"/>
      <c r="B978" s="27"/>
      <c r="C978" s="28"/>
      <c r="D978" s="28"/>
      <c r="E978" s="28"/>
      <c r="F978" s="28"/>
      <c r="G978" s="29"/>
      <c r="H978" s="39"/>
      <c r="I978" s="150" t="str">
        <f t="shared" si="16"/>
        <v/>
      </c>
      <c r="J978" s="113"/>
      <c r="K978" s="18"/>
      <c r="L978" s="18"/>
      <c r="Z978" s="152"/>
    </row>
    <row r="979" spans="1:26" x14ac:dyDescent="0.25">
      <c r="A979" s="26"/>
      <c r="B979" s="27"/>
      <c r="C979" s="28"/>
      <c r="D979" s="28"/>
      <c r="E979" s="28"/>
      <c r="F979" s="28"/>
      <c r="G979" s="29"/>
      <c r="H979" s="39"/>
      <c r="I979" s="150" t="str">
        <f t="shared" si="16"/>
        <v/>
      </c>
      <c r="J979" s="113"/>
      <c r="K979" s="18"/>
      <c r="L979" s="18"/>
      <c r="Z979" s="152"/>
    </row>
    <row r="980" spans="1:26" x14ac:dyDescent="0.25">
      <c r="A980" s="26"/>
      <c r="B980" s="27"/>
      <c r="C980" s="28"/>
      <c r="D980" s="28"/>
      <c r="E980" s="28"/>
      <c r="F980" s="28"/>
      <c r="G980" s="29"/>
      <c r="H980" s="39"/>
      <c r="I980" s="150" t="str">
        <f t="shared" si="16"/>
        <v/>
      </c>
      <c r="J980" s="113"/>
      <c r="K980" s="18"/>
      <c r="L980" s="18"/>
      <c r="Z980" s="152"/>
    </row>
    <row r="981" spans="1:26" x14ac:dyDescent="0.25">
      <c r="A981" s="26"/>
      <c r="B981" s="27"/>
      <c r="C981" s="28"/>
      <c r="D981" s="28"/>
      <c r="E981" s="28"/>
      <c r="F981" s="28"/>
      <c r="G981" s="29"/>
      <c r="H981" s="39"/>
      <c r="I981" s="150" t="str">
        <f t="shared" si="16"/>
        <v/>
      </c>
      <c r="J981" s="113"/>
      <c r="K981" s="18"/>
      <c r="L981" s="18"/>
      <c r="Z981" s="152"/>
    </row>
    <row r="982" spans="1:26" x14ac:dyDescent="0.25">
      <c r="A982" s="26"/>
      <c r="B982" s="27"/>
      <c r="C982" s="28"/>
      <c r="D982" s="28"/>
      <c r="E982" s="28"/>
      <c r="F982" s="28"/>
      <c r="G982" s="29"/>
      <c r="H982" s="39"/>
      <c r="I982" s="150" t="str">
        <f t="shared" si="16"/>
        <v/>
      </c>
      <c r="J982" s="113"/>
      <c r="K982" s="18"/>
      <c r="L982" s="18"/>
      <c r="Z982" s="152"/>
    </row>
    <row r="983" spans="1:26" x14ac:dyDescent="0.25">
      <c r="A983" s="26"/>
      <c r="B983" s="27"/>
      <c r="C983" s="28"/>
      <c r="D983" s="28"/>
      <c r="E983" s="28"/>
      <c r="F983" s="28"/>
      <c r="G983" s="29"/>
      <c r="H983" s="39"/>
      <c r="I983" s="150" t="str">
        <f t="shared" si="16"/>
        <v/>
      </c>
      <c r="J983" s="113"/>
      <c r="K983" s="18"/>
      <c r="L983" s="18"/>
      <c r="Z983" s="152"/>
    </row>
    <row r="984" spans="1:26" x14ac:dyDescent="0.25">
      <c r="A984" s="26"/>
      <c r="B984" s="27"/>
      <c r="C984" s="28"/>
      <c r="D984" s="28"/>
      <c r="E984" s="28"/>
      <c r="F984" s="28"/>
      <c r="G984" s="29"/>
      <c r="H984" s="39"/>
      <c r="I984" s="150" t="str">
        <f t="shared" si="16"/>
        <v/>
      </c>
      <c r="J984" s="113"/>
      <c r="K984" s="18"/>
      <c r="L984" s="18"/>
      <c r="Z984" s="152"/>
    </row>
    <row r="985" spans="1:26" x14ac:dyDescent="0.25">
      <c r="A985" s="26"/>
      <c r="B985" s="27"/>
      <c r="C985" s="28"/>
      <c r="D985" s="28"/>
      <c r="E985" s="28"/>
      <c r="F985" s="28"/>
      <c r="G985" s="29"/>
      <c r="H985" s="39"/>
      <c r="I985" s="150" t="str">
        <f t="shared" si="16"/>
        <v/>
      </c>
      <c r="J985" s="113"/>
      <c r="K985" s="18"/>
      <c r="L985" s="18"/>
      <c r="Z985" s="152"/>
    </row>
    <row r="986" spans="1:26" x14ac:dyDescent="0.25">
      <c r="A986" s="26"/>
      <c r="B986" s="27"/>
      <c r="C986" s="28"/>
      <c r="D986" s="28"/>
      <c r="E986" s="28"/>
      <c r="F986" s="28"/>
      <c r="G986" s="29"/>
      <c r="H986" s="39"/>
      <c r="I986" s="150" t="str">
        <f t="shared" si="16"/>
        <v/>
      </c>
      <c r="J986" s="113"/>
      <c r="K986" s="18"/>
      <c r="L986" s="18"/>
      <c r="Z986" s="152"/>
    </row>
    <row r="987" spans="1:26" x14ac:dyDescent="0.25">
      <c r="A987" s="26"/>
      <c r="B987" s="27"/>
      <c r="C987" s="28"/>
      <c r="D987" s="28"/>
      <c r="E987" s="28"/>
      <c r="F987" s="28"/>
      <c r="G987" s="29"/>
      <c r="H987" s="39"/>
      <c r="I987" s="150" t="str">
        <f t="shared" si="16"/>
        <v/>
      </c>
      <c r="J987" s="113"/>
      <c r="K987" s="18"/>
      <c r="L987" s="18"/>
      <c r="Z987" s="152"/>
    </row>
    <row r="988" spans="1:26" x14ac:dyDescent="0.25">
      <c r="A988" s="26"/>
      <c r="B988" s="27"/>
      <c r="C988" s="28"/>
      <c r="D988" s="28"/>
      <c r="E988" s="28"/>
      <c r="F988" s="28"/>
      <c r="G988" s="29"/>
      <c r="H988" s="39"/>
      <c r="I988" s="150" t="str">
        <f t="shared" si="16"/>
        <v/>
      </c>
      <c r="J988" s="113"/>
      <c r="K988" s="18"/>
      <c r="L988" s="18"/>
      <c r="Z988" s="152"/>
    </row>
    <row r="989" spans="1:26" x14ac:dyDescent="0.25">
      <c r="A989" s="26"/>
      <c r="B989" s="27"/>
      <c r="C989" s="28"/>
      <c r="D989" s="28"/>
      <c r="E989" s="28"/>
      <c r="F989" s="28"/>
      <c r="G989" s="29"/>
      <c r="H989" s="39"/>
      <c r="I989" s="150" t="str">
        <f t="shared" si="16"/>
        <v/>
      </c>
      <c r="J989" s="113"/>
      <c r="K989" s="18"/>
      <c r="L989" s="18"/>
      <c r="Z989" s="152"/>
    </row>
    <row r="990" spans="1:26" x14ac:dyDescent="0.25">
      <c r="A990" s="26"/>
      <c r="B990" s="27"/>
      <c r="C990" s="28"/>
      <c r="D990" s="28"/>
      <c r="E990" s="28"/>
      <c r="F990" s="28"/>
      <c r="G990" s="29"/>
      <c r="H990" s="39"/>
      <c r="I990" s="150" t="str">
        <f t="shared" si="16"/>
        <v/>
      </c>
      <c r="J990" s="113"/>
      <c r="K990" s="18"/>
      <c r="L990" s="18"/>
      <c r="Z990" s="152"/>
    </row>
    <row r="991" spans="1:26" x14ac:dyDescent="0.25">
      <c r="A991" s="26"/>
      <c r="B991" s="27"/>
      <c r="C991" s="28"/>
      <c r="D991" s="28"/>
      <c r="E991" s="28"/>
      <c r="F991" s="28"/>
      <c r="G991" s="29"/>
      <c r="H991" s="39"/>
      <c r="I991" s="150" t="str">
        <f t="shared" si="16"/>
        <v/>
      </c>
      <c r="J991" s="113"/>
      <c r="K991" s="18"/>
      <c r="L991" s="18"/>
      <c r="Z991" s="152"/>
    </row>
    <row r="992" spans="1:26" x14ac:dyDescent="0.25">
      <c r="A992" s="26"/>
      <c r="B992" s="27"/>
      <c r="C992" s="28"/>
      <c r="D992" s="28"/>
      <c r="E992" s="28"/>
      <c r="F992" s="28"/>
      <c r="G992" s="29"/>
      <c r="H992" s="39"/>
      <c r="I992" s="150" t="str">
        <f t="shared" si="16"/>
        <v/>
      </c>
      <c r="J992" s="113"/>
      <c r="K992" s="18"/>
      <c r="L992" s="18"/>
      <c r="Z992" s="152"/>
    </row>
    <row r="993" spans="1:26" x14ac:dyDescent="0.25">
      <c r="A993" s="26"/>
      <c r="B993" s="27"/>
      <c r="C993" s="28"/>
      <c r="D993" s="28"/>
      <c r="E993" s="28"/>
      <c r="F993" s="28"/>
      <c r="G993" s="29"/>
      <c r="H993" s="39"/>
      <c r="I993" s="150" t="str">
        <f t="shared" si="16"/>
        <v/>
      </c>
      <c r="J993" s="113"/>
      <c r="K993" s="18"/>
      <c r="L993" s="18"/>
      <c r="Z993" s="152"/>
    </row>
    <row r="994" spans="1:26" x14ac:dyDescent="0.25">
      <c r="A994" s="26"/>
      <c r="B994" s="27"/>
      <c r="C994" s="28"/>
      <c r="D994" s="28"/>
      <c r="E994" s="28"/>
      <c r="F994" s="28"/>
      <c r="G994" s="29"/>
      <c r="H994" s="39"/>
      <c r="I994" s="150" t="str">
        <f t="shared" si="16"/>
        <v/>
      </c>
      <c r="J994" s="113"/>
      <c r="K994" s="18"/>
      <c r="L994" s="18"/>
      <c r="Z994" s="152"/>
    </row>
    <row r="995" spans="1:26" x14ac:dyDescent="0.25">
      <c r="A995" s="26"/>
      <c r="B995" s="27"/>
      <c r="C995" s="28"/>
      <c r="D995" s="28"/>
      <c r="E995" s="28"/>
      <c r="F995" s="28"/>
      <c r="G995" s="29"/>
      <c r="H995" s="39"/>
      <c r="I995" s="150" t="str">
        <f t="shared" si="16"/>
        <v/>
      </c>
      <c r="J995" s="113"/>
      <c r="K995" s="18"/>
      <c r="L995" s="18"/>
      <c r="Z995" s="152"/>
    </row>
    <row r="996" spans="1:26" x14ac:dyDescent="0.25">
      <c r="A996" s="26"/>
      <c r="B996" s="27"/>
      <c r="C996" s="28"/>
      <c r="D996" s="28"/>
      <c r="E996" s="28"/>
      <c r="F996" s="28"/>
      <c r="G996" s="29"/>
      <c r="H996" s="39"/>
      <c r="I996" s="150" t="str">
        <f t="shared" si="16"/>
        <v/>
      </c>
      <c r="J996" s="113"/>
      <c r="K996" s="18"/>
      <c r="L996" s="18"/>
      <c r="Z996" s="152"/>
    </row>
    <row r="997" spans="1:26" x14ac:dyDescent="0.25">
      <c r="A997" s="26"/>
      <c r="B997" s="27"/>
      <c r="C997" s="28"/>
      <c r="D997" s="28"/>
      <c r="E997" s="28"/>
      <c r="F997" s="28"/>
      <c r="G997" s="29"/>
      <c r="H997" s="39"/>
      <c r="I997" s="150" t="str">
        <f t="shared" si="16"/>
        <v/>
      </c>
      <c r="J997" s="113"/>
      <c r="K997" s="18"/>
      <c r="L997" s="18"/>
      <c r="Z997" s="152"/>
    </row>
    <row r="998" spans="1:26" x14ac:dyDescent="0.25">
      <c r="A998" s="26"/>
      <c r="B998" s="27"/>
      <c r="C998" s="28"/>
      <c r="D998" s="28"/>
      <c r="E998" s="28"/>
      <c r="F998" s="28"/>
      <c r="G998" s="29"/>
      <c r="H998" s="39"/>
      <c r="I998" s="150" t="str">
        <f t="shared" si="16"/>
        <v/>
      </c>
      <c r="J998" s="113"/>
      <c r="K998" s="18"/>
      <c r="L998" s="18"/>
      <c r="Z998" s="152"/>
    </row>
    <row r="999" spans="1:26" x14ac:dyDescent="0.25">
      <c r="A999" s="26"/>
      <c r="B999" s="27"/>
      <c r="C999" s="28"/>
      <c r="D999" s="28"/>
      <c r="E999" s="28"/>
      <c r="F999" s="28"/>
      <c r="G999" s="29"/>
      <c r="H999" s="39"/>
      <c r="I999" s="150" t="str">
        <f t="shared" si="16"/>
        <v/>
      </c>
      <c r="J999" s="113"/>
      <c r="K999" s="18"/>
      <c r="L999" s="18"/>
      <c r="Z999" s="152"/>
    </row>
    <row r="1000" spans="1:26" x14ac:dyDescent="0.25">
      <c r="A1000" s="26"/>
      <c r="B1000" s="27"/>
      <c r="C1000" s="28"/>
      <c r="D1000" s="28"/>
      <c r="E1000" s="28"/>
      <c r="F1000" s="28"/>
      <c r="G1000" s="29"/>
      <c r="H1000" s="39"/>
      <c r="I1000" s="150" t="str">
        <f t="shared" si="16"/>
        <v/>
      </c>
      <c r="J1000" s="113"/>
      <c r="K1000" s="18"/>
      <c r="L1000" s="18"/>
      <c r="Z1000" s="152"/>
    </row>
    <row r="1001" spans="1:26" x14ac:dyDescent="0.25">
      <c r="A1001" s="26"/>
      <c r="B1001" s="27"/>
      <c r="C1001" s="28"/>
      <c r="D1001" s="28"/>
      <c r="E1001" s="28"/>
      <c r="F1001" s="28"/>
      <c r="G1001" s="29"/>
      <c r="H1001" s="39"/>
      <c r="I1001" s="150" t="str">
        <f t="shared" si="16"/>
        <v/>
      </c>
      <c r="J1001" s="113"/>
      <c r="K1001" s="18"/>
      <c r="L1001" s="18"/>
      <c r="Z1001" s="152"/>
    </row>
    <row r="1002" spans="1:26" x14ac:dyDescent="0.25">
      <c r="A1002" s="26"/>
      <c r="B1002" s="27"/>
      <c r="C1002" s="28"/>
      <c r="D1002" s="28"/>
      <c r="E1002" s="28"/>
      <c r="F1002" s="28"/>
      <c r="G1002" s="29"/>
      <c r="H1002" s="39"/>
      <c r="I1002" s="150" t="str">
        <f t="shared" si="16"/>
        <v/>
      </c>
      <c r="J1002" s="113"/>
      <c r="K1002" s="18"/>
      <c r="L1002" s="18"/>
      <c r="Z1002" s="152"/>
    </row>
    <row r="1003" spans="1:26" x14ac:dyDescent="0.25">
      <c r="A1003" s="26"/>
      <c r="B1003" s="27"/>
      <c r="C1003" s="28"/>
      <c r="D1003" s="28"/>
      <c r="E1003" s="28"/>
      <c r="F1003" s="28"/>
      <c r="G1003" s="29"/>
      <c r="H1003" s="39"/>
      <c r="I1003" s="150" t="str">
        <f t="shared" si="16"/>
        <v/>
      </c>
      <c r="J1003" s="113"/>
      <c r="K1003" s="18"/>
      <c r="L1003" s="18"/>
      <c r="Z1003" s="152"/>
    </row>
    <row r="1004" spans="1:26" x14ac:dyDescent="0.25">
      <c r="A1004" s="26"/>
      <c r="B1004" s="27"/>
      <c r="C1004" s="28"/>
      <c r="D1004" s="28"/>
      <c r="E1004" s="28"/>
      <c r="F1004" s="28"/>
      <c r="G1004" s="29"/>
      <c r="H1004" s="39"/>
      <c r="I1004" s="150" t="str">
        <f t="shared" si="16"/>
        <v/>
      </c>
      <c r="J1004" s="113"/>
      <c r="K1004" s="18"/>
      <c r="L1004" s="18"/>
      <c r="Z1004" s="152"/>
    </row>
    <row r="1005" spans="1:26" x14ac:dyDescent="0.25">
      <c r="A1005" s="26"/>
      <c r="B1005" s="27"/>
      <c r="C1005" s="28"/>
      <c r="D1005" s="28"/>
      <c r="E1005" s="28"/>
      <c r="F1005" s="28"/>
      <c r="G1005" s="29"/>
      <c r="H1005" s="39"/>
      <c r="I1005" s="150" t="str">
        <f t="shared" si="16"/>
        <v/>
      </c>
      <c r="J1005" s="113"/>
      <c r="K1005" s="18"/>
      <c r="L1005" s="18"/>
      <c r="Z1005" s="152"/>
    </row>
    <row r="1006" spans="1:26" x14ac:dyDescent="0.25">
      <c r="A1006" s="26"/>
      <c r="B1006" s="27"/>
      <c r="C1006" s="28"/>
      <c r="D1006" s="28"/>
      <c r="E1006" s="28"/>
      <c r="F1006" s="28"/>
      <c r="G1006" s="29"/>
      <c r="H1006" s="39"/>
      <c r="I1006" s="150" t="str">
        <f t="shared" si="16"/>
        <v/>
      </c>
      <c r="J1006" s="113"/>
      <c r="K1006" s="18"/>
      <c r="L1006" s="18"/>
      <c r="Z1006" s="152"/>
    </row>
    <row r="1007" spans="1:26" x14ac:dyDescent="0.25">
      <c r="A1007" s="26"/>
      <c r="B1007" s="27"/>
      <c r="C1007" s="28"/>
      <c r="D1007" s="28"/>
      <c r="E1007" s="28"/>
      <c r="F1007" s="28"/>
      <c r="G1007" s="29"/>
      <c r="H1007" s="39"/>
      <c r="I1007" s="150" t="str">
        <f t="shared" si="16"/>
        <v/>
      </c>
      <c r="J1007" s="113"/>
      <c r="K1007" s="18"/>
      <c r="L1007" s="18"/>
      <c r="Z1007" s="152"/>
    </row>
    <row r="1008" spans="1:26" x14ac:dyDescent="0.25">
      <c r="A1008" s="26"/>
      <c r="B1008" s="27"/>
      <c r="C1008" s="28"/>
      <c r="D1008" s="28"/>
      <c r="E1008" s="28"/>
      <c r="F1008" s="28"/>
      <c r="G1008" s="29"/>
      <c r="H1008" s="39"/>
      <c r="I1008" s="150" t="str">
        <f t="shared" si="16"/>
        <v/>
      </c>
      <c r="J1008" s="113"/>
      <c r="K1008" s="18"/>
      <c r="L1008" s="18"/>
      <c r="Z1008" s="152"/>
    </row>
    <row r="1009" spans="1:26" x14ac:dyDescent="0.25">
      <c r="A1009" s="26"/>
      <c r="B1009" s="27"/>
      <c r="C1009" s="28"/>
      <c r="D1009" s="28"/>
      <c r="E1009" s="28"/>
      <c r="F1009" s="28"/>
      <c r="G1009" s="29"/>
      <c r="H1009" s="39"/>
      <c r="I1009" s="150" t="str">
        <f t="shared" si="16"/>
        <v/>
      </c>
      <c r="J1009" s="113"/>
      <c r="K1009" s="18"/>
      <c r="L1009" s="18"/>
      <c r="Z1009" s="152"/>
    </row>
    <row r="1010" spans="1:26" x14ac:dyDescent="0.25">
      <c r="A1010" s="26"/>
      <c r="B1010" s="27"/>
      <c r="C1010" s="28"/>
      <c r="D1010" s="28"/>
      <c r="E1010" s="28"/>
      <c r="F1010" s="28"/>
      <c r="G1010" s="29"/>
      <c r="H1010" s="39"/>
      <c r="I1010" s="150" t="str">
        <f t="shared" si="16"/>
        <v/>
      </c>
      <c r="J1010" s="113"/>
      <c r="K1010" s="18"/>
      <c r="L1010" s="18"/>
      <c r="Z1010" s="152"/>
    </row>
    <row r="1011" spans="1:26" x14ac:dyDescent="0.25">
      <c r="A1011" s="26"/>
      <c r="B1011" s="27"/>
      <c r="C1011" s="28"/>
      <c r="D1011" s="28"/>
      <c r="E1011" s="28"/>
      <c r="F1011" s="28"/>
      <c r="G1011" s="29"/>
      <c r="H1011" s="39"/>
      <c r="I1011" s="150" t="str">
        <f t="shared" si="16"/>
        <v/>
      </c>
      <c r="J1011" s="113"/>
      <c r="K1011" s="18"/>
      <c r="L1011" s="18"/>
      <c r="Z1011" s="152"/>
    </row>
    <row r="1012" spans="1:26" x14ac:dyDescent="0.25">
      <c r="A1012" s="26"/>
      <c r="B1012" s="27"/>
      <c r="C1012" s="28"/>
      <c r="D1012" s="28"/>
      <c r="E1012" s="28"/>
      <c r="F1012" s="28"/>
      <c r="G1012" s="29"/>
      <c r="H1012" s="39"/>
      <c r="I1012" s="150" t="str">
        <f t="shared" si="16"/>
        <v/>
      </c>
      <c r="J1012" s="113"/>
      <c r="K1012" s="18"/>
      <c r="L1012" s="18"/>
      <c r="Z1012" s="152"/>
    </row>
    <row r="1013" spans="1:26" x14ac:dyDescent="0.25">
      <c r="A1013" s="26"/>
      <c r="B1013" s="27"/>
      <c r="C1013" s="28"/>
      <c r="D1013" s="28"/>
      <c r="E1013" s="28"/>
      <c r="F1013" s="28"/>
      <c r="G1013" s="29"/>
      <c r="H1013" s="39"/>
      <c r="I1013" s="150" t="str">
        <f t="shared" si="16"/>
        <v/>
      </c>
      <c r="J1013" s="113"/>
      <c r="K1013" s="18"/>
      <c r="L1013" s="18"/>
      <c r="Z1013" s="152"/>
    </row>
    <row r="1014" spans="1:26" x14ac:dyDescent="0.25">
      <c r="A1014" s="26"/>
      <c r="B1014" s="27"/>
      <c r="C1014" s="28"/>
      <c r="D1014" s="28"/>
      <c r="E1014" s="28"/>
      <c r="F1014" s="28"/>
      <c r="G1014" s="29"/>
      <c r="H1014" s="39"/>
      <c r="I1014" s="150" t="str">
        <f t="shared" si="16"/>
        <v/>
      </c>
      <c r="J1014" s="113"/>
      <c r="K1014" s="18"/>
      <c r="L1014" s="18"/>
      <c r="Z1014" s="152"/>
    </row>
    <row r="1015" spans="1:26" x14ac:dyDescent="0.25">
      <c r="A1015" s="26"/>
      <c r="B1015" s="27"/>
      <c r="C1015" s="28"/>
      <c r="D1015" s="28"/>
      <c r="E1015" s="28"/>
      <c r="F1015" s="28"/>
      <c r="G1015" s="29"/>
      <c r="H1015" s="39"/>
      <c r="I1015" s="150" t="str">
        <f t="shared" si="16"/>
        <v/>
      </c>
      <c r="J1015" s="113"/>
      <c r="K1015" s="18"/>
      <c r="L1015" s="18"/>
      <c r="Z1015" s="152"/>
    </row>
    <row r="1016" spans="1:26" x14ac:dyDescent="0.25">
      <c r="A1016" s="26"/>
      <c r="B1016" s="27"/>
      <c r="C1016" s="28"/>
      <c r="D1016" s="28"/>
      <c r="E1016" s="28"/>
      <c r="F1016" s="28"/>
      <c r="G1016" s="29"/>
      <c r="H1016" s="39"/>
      <c r="I1016" s="150" t="str">
        <f t="shared" si="16"/>
        <v/>
      </c>
      <c r="J1016" s="113"/>
      <c r="K1016" s="18"/>
      <c r="L1016" s="18"/>
      <c r="Z1016" s="152"/>
    </row>
    <row r="1017" spans="1:26" x14ac:dyDescent="0.25">
      <c r="A1017" s="26"/>
      <c r="B1017" s="27"/>
      <c r="C1017" s="28"/>
      <c r="D1017" s="28"/>
      <c r="E1017" s="28"/>
      <c r="F1017" s="28"/>
      <c r="G1017" s="29"/>
      <c r="H1017" s="39"/>
      <c r="I1017" s="150" t="str">
        <f t="shared" si="16"/>
        <v/>
      </c>
      <c r="J1017" s="113"/>
      <c r="K1017" s="18"/>
      <c r="L1017" s="18"/>
      <c r="Z1017" s="152"/>
    </row>
    <row r="1018" spans="1:26" x14ac:dyDescent="0.25">
      <c r="A1018" s="26"/>
      <c r="B1018" s="27"/>
      <c r="C1018" s="28"/>
      <c r="D1018" s="28"/>
      <c r="E1018" s="28"/>
      <c r="F1018" s="28"/>
      <c r="G1018" s="29"/>
      <c r="H1018" s="39"/>
      <c r="I1018" s="150" t="str">
        <f t="shared" si="16"/>
        <v/>
      </c>
      <c r="J1018" s="113"/>
      <c r="K1018" s="18"/>
      <c r="L1018" s="18"/>
      <c r="Z1018" s="152"/>
    </row>
    <row r="1019" spans="1:26" x14ac:dyDescent="0.25">
      <c r="A1019" s="26"/>
      <c r="B1019" s="27"/>
      <c r="C1019" s="28"/>
      <c r="D1019" s="28"/>
      <c r="E1019" s="28"/>
      <c r="F1019" s="28"/>
      <c r="G1019" s="29"/>
      <c r="H1019" s="39"/>
      <c r="I1019" s="150" t="str">
        <f t="shared" si="16"/>
        <v/>
      </c>
      <c r="J1019" s="113"/>
      <c r="K1019" s="18"/>
      <c r="L1019" s="18"/>
      <c r="Z1019" s="152"/>
    </row>
    <row r="1020" spans="1:26" x14ac:dyDescent="0.25">
      <c r="A1020" s="26"/>
      <c r="B1020" s="27"/>
      <c r="C1020" s="28"/>
      <c r="D1020" s="28"/>
      <c r="E1020" s="28"/>
      <c r="F1020" s="28"/>
      <c r="G1020" s="29"/>
      <c r="H1020" s="39"/>
      <c r="I1020" s="150" t="str">
        <f t="shared" si="16"/>
        <v/>
      </c>
      <c r="J1020" s="113"/>
      <c r="K1020" s="18"/>
      <c r="L1020" s="18"/>
      <c r="Z1020" s="152"/>
    </row>
    <row r="1021" spans="1:26" x14ac:dyDescent="0.25">
      <c r="A1021" s="26"/>
      <c r="B1021" s="27"/>
      <c r="C1021" s="28"/>
      <c r="D1021" s="28"/>
      <c r="E1021" s="28"/>
      <c r="F1021" s="28"/>
      <c r="G1021" s="29"/>
      <c r="H1021" s="39"/>
      <c r="I1021" s="150" t="str">
        <f t="shared" si="16"/>
        <v/>
      </c>
      <c r="J1021" s="113"/>
      <c r="K1021" s="18"/>
      <c r="L1021" s="18"/>
      <c r="Z1021" s="152"/>
    </row>
    <row r="1022" spans="1:26" x14ac:dyDescent="0.25">
      <c r="A1022" s="26"/>
      <c r="B1022" s="27"/>
      <c r="C1022" s="28"/>
      <c r="D1022" s="28"/>
      <c r="E1022" s="28"/>
      <c r="F1022" s="28"/>
      <c r="G1022" s="29"/>
      <c r="H1022" s="39"/>
      <c r="I1022" s="150" t="str">
        <f t="shared" si="16"/>
        <v/>
      </c>
      <c r="J1022" s="113"/>
      <c r="K1022" s="18"/>
      <c r="L1022" s="18"/>
      <c r="Z1022" s="152"/>
    </row>
    <row r="1023" spans="1:26" x14ac:dyDescent="0.25">
      <c r="A1023" s="26"/>
      <c r="B1023" s="27"/>
      <c r="C1023" s="28"/>
      <c r="D1023" s="28"/>
      <c r="E1023" s="28"/>
      <c r="F1023" s="28"/>
      <c r="G1023" s="29"/>
      <c r="H1023" s="39"/>
      <c r="I1023" s="150" t="str">
        <f t="shared" si="16"/>
        <v/>
      </c>
      <c r="J1023" s="113"/>
      <c r="K1023" s="18"/>
      <c r="L1023" s="18"/>
      <c r="Z1023" s="152"/>
    </row>
    <row r="1024" spans="1:26" x14ac:dyDescent="0.25">
      <c r="A1024" s="26"/>
      <c r="B1024" s="27"/>
      <c r="C1024" s="28"/>
      <c r="D1024" s="28"/>
      <c r="E1024" s="28"/>
      <c r="F1024" s="28"/>
      <c r="G1024" s="29"/>
      <c r="H1024" s="39"/>
      <c r="I1024" s="150" t="str">
        <f t="shared" si="16"/>
        <v/>
      </c>
      <c r="J1024" s="113"/>
      <c r="K1024" s="18"/>
      <c r="L1024" s="18"/>
      <c r="Z1024" s="152"/>
    </row>
    <row r="1025" spans="1:26" x14ac:dyDescent="0.25">
      <c r="A1025" s="26"/>
      <c r="B1025" s="27"/>
      <c r="C1025" s="28"/>
      <c r="D1025" s="28"/>
      <c r="E1025" s="28"/>
      <c r="F1025" s="28"/>
      <c r="G1025" s="29"/>
      <c r="H1025" s="39"/>
      <c r="I1025" s="150" t="str">
        <f t="shared" si="16"/>
        <v/>
      </c>
      <c r="J1025" s="113"/>
      <c r="K1025" s="18"/>
      <c r="L1025" s="18"/>
      <c r="Z1025" s="152"/>
    </row>
    <row r="1026" spans="1:26" x14ac:dyDescent="0.25">
      <c r="A1026" s="26"/>
      <c r="B1026" s="27"/>
      <c r="C1026" s="28"/>
      <c r="D1026" s="28"/>
      <c r="E1026" s="28"/>
      <c r="F1026" s="28"/>
      <c r="G1026" s="29"/>
      <c r="H1026" s="39"/>
      <c r="I1026" s="150" t="str">
        <f t="shared" si="16"/>
        <v/>
      </c>
      <c r="J1026" s="113"/>
      <c r="K1026" s="18"/>
      <c r="L1026" s="18"/>
      <c r="Z1026" s="152"/>
    </row>
    <row r="1027" spans="1:26" x14ac:dyDescent="0.25">
      <c r="A1027" s="26"/>
      <c r="B1027" s="27"/>
      <c r="C1027" s="28"/>
      <c r="D1027" s="28"/>
      <c r="E1027" s="28"/>
      <c r="F1027" s="28"/>
      <c r="G1027" s="29"/>
      <c r="H1027" s="39"/>
      <c r="I1027" s="150" t="str">
        <f t="shared" si="16"/>
        <v/>
      </c>
      <c r="J1027" s="113"/>
      <c r="K1027" s="18"/>
      <c r="L1027" s="18"/>
      <c r="Z1027" s="152"/>
    </row>
    <row r="1028" spans="1:26" x14ac:dyDescent="0.25">
      <c r="A1028" s="26"/>
      <c r="B1028" s="27"/>
      <c r="C1028" s="28"/>
      <c r="D1028" s="28"/>
      <c r="E1028" s="28"/>
      <c r="F1028" s="28"/>
      <c r="G1028" s="29"/>
      <c r="H1028" s="39"/>
      <c r="I1028" s="150" t="str">
        <f t="shared" si="16"/>
        <v/>
      </c>
      <c r="J1028" s="113"/>
      <c r="K1028" s="18"/>
      <c r="L1028" s="18"/>
      <c r="Z1028" s="152"/>
    </row>
    <row r="1029" spans="1:26" x14ac:dyDescent="0.25">
      <c r="A1029" s="26"/>
      <c r="B1029" s="27"/>
      <c r="C1029" s="28"/>
      <c r="D1029" s="28"/>
      <c r="E1029" s="28"/>
      <c r="F1029" s="28"/>
      <c r="G1029" s="29"/>
      <c r="H1029" s="39"/>
      <c r="I1029" s="150" t="str">
        <f t="shared" si="16"/>
        <v/>
      </c>
      <c r="J1029" s="113"/>
      <c r="K1029" s="18"/>
      <c r="L1029" s="18"/>
      <c r="Z1029" s="152"/>
    </row>
    <row r="1030" spans="1:26" x14ac:dyDescent="0.25">
      <c r="A1030" s="26"/>
      <c r="B1030" s="27"/>
      <c r="C1030" s="28"/>
      <c r="D1030" s="28"/>
      <c r="E1030" s="28"/>
      <c r="F1030" s="28"/>
      <c r="G1030" s="29"/>
      <c r="H1030" s="39"/>
      <c r="I1030" s="150" t="str">
        <f t="shared" si="16"/>
        <v/>
      </c>
      <c r="J1030" s="113"/>
      <c r="K1030" s="18"/>
      <c r="L1030" s="18"/>
      <c r="Z1030" s="152"/>
    </row>
    <row r="1031" spans="1:26" x14ac:dyDescent="0.25">
      <c r="A1031" s="26"/>
      <c r="B1031" s="27"/>
      <c r="C1031" s="28"/>
      <c r="D1031" s="28"/>
      <c r="E1031" s="28"/>
      <c r="F1031" s="28"/>
      <c r="G1031" s="29"/>
      <c r="H1031" s="39"/>
      <c r="I1031" s="150" t="str">
        <f t="shared" si="16"/>
        <v/>
      </c>
      <c r="J1031" s="113"/>
      <c r="K1031" s="18"/>
      <c r="L1031" s="18"/>
      <c r="Z1031" s="152"/>
    </row>
    <row r="1032" spans="1:26" x14ac:dyDescent="0.25">
      <c r="A1032" s="26"/>
      <c r="B1032" s="27"/>
      <c r="C1032" s="28"/>
      <c r="D1032" s="28"/>
      <c r="E1032" s="28"/>
      <c r="F1032" s="28"/>
      <c r="G1032" s="29"/>
      <c r="H1032" s="39"/>
      <c r="I1032" s="150" t="str">
        <f t="shared" si="16"/>
        <v/>
      </c>
      <c r="J1032" s="113"/>
      <c r="K1032" s="18"/>
      <c r="L1032" s="18"/>
      <c r="Z1032" s="152"/>
    </row>
    <row r="1033" spans="1:26" x14ac:dyDescent="0.25">
      <c r="A1033" s="26"/>
      <c r="B1033" s="27"/>
      <c r="C1033" s="28"/>
      <c r="D1033" s="28"/>
      <c r="E1033" s="28"/>
      <c r="F1033" s="28"/>
      <c r="G1033" s="29"/>
      <c r="H1033" s="39"/>
      <c r="I1033" s="150" t="str">
        <f t="shared" si="16"/>
        <v/>
      </c>
      <c r="J1033" s="113"/>
      <c r="K1033" s="18"/>
      <c r="L1033" s="18"/>
      <c r="Z1033" s="152"/>
    </row>
    <row r="1034" spans="1:26" x14ac:dyDescent="0.25">
      <c r="A1034" s="26"/>
      <c r="B1034" s="27"/>
      <c r="C1034" s="28"/>
      <c r="D1034" s="28"/>
      <c r="E1034" s="28"/>
      <c r="F1034" s="28"/>
      <c r="G1034" s="29"/>
      <c r="H1034" s="39"/>
      <c r="I1034" s="150" t="str">
        <f t="shared" si="16"/>
        <v/>
      </c>
      <c r="J1034" s="113"/>
      <c r="K1034" s="18"/>
      <c r="L1034" s="18"/>
      <c r="Z1034" s="152"/>
    </row>
    <row r="1035" spans="1:26" x14ac:dyDescent="0.25">
      <c r="A1035" s="26"/>
      <c r="B1035" s="27"/>
      <c r="C1035" s="28"/>
      <c r="D1035" s="28"/>
      <c r="E1035" s="28"/>
      <c r="F1035" s="28"/>
      <c r="G1035" s="29"/>
      <c r="H1035" s="39"/>
      <c r="I1035" s="150" t="str">
        <f t="shared" si="16"/>
        <v/>
      </c>
      <c r="J1035" s="113"/>
      <c r="K1035" s="18"/>
      <c r="L1035" s="18"/>
      <c r="Z1035" s="152"/>
    </row>
    <row r="1036" spans="1:26" x14ac:dyDescent="0.25">
      <c r="A1036" s="26"/>
      <c r="B1036" s="27"/>
      <c r="C1036" s="28"/>
      <c r="D1036" s="28"/>
      <c r="E1036" s="28"/>
      <c r="F1036" s="28"/>
      <c r="G1036" s="29"/>
      <c r="H1036" s="39"/>
      <c r="I1036" s="150" t="str">
        <f t="shared" si="16"/>
        <v/>
      </c>
      <c r="J1036" s="113"/>
      <c r="K1036" s="18"/>
      <c r="L1036" s="18"/>
      <c r="Z1036" s="152"/>
    </row>
    <row r="1037" spans="1:26" x14ac:dyDescent="0.25">
      <c r="A1037" s="26"/>
      <c r="B1037" s="27"/>
      <c r="C1037" s="28"/>
      <c r="D1037" s="28"/>
      <c r="E1037" s="28"/>
      <c r="F1037" s="28"/>
      <c r="G1037" s="29"/>
      <c r="H1037" s="39"/>
      <c r="I1037" s="150" t="str">
        <f t="shared" si="16"/>
        <v/>
      </c>
      <c r="J1037" s="113"/>
      <c r="K1037" s="18"/>
      <c r="L1037" s="18"/>
      <c r="Z1037" s="152"/>
    </row>
    <row r="1038" spans="1:26" x14ac:dyDescent="0.25">
      <c r="A1038" s="26"/>
      <c r="B1038" s="27"/>
      <c r="C1038" s="28"/>
      <c r="D1038" s="28"/>
      <c r="E1038" s="28"/>
      <c r="F1038" s="28"/>
      <c r="G1038" s="29"/>
      <c r="H1038" s="39"/>
      <c r="I1038" s="150" t="str">
        <f t="shared" si="16"/>
        <v/>
      </c>
      <c r="J1038" s="113"/>
      <c r="K1038" s="18"/>
      <c r="L1038" s="18"/>
      <c r="Z1038" s="152"/>
    </row>
    <row r="1039" spans="1:26" x14ac:dyDescent="0.25">
      <c r="A1039" s="26"/>
      <c r="B1039" s="27"/>
      <c r="C1039" s="28"/>
      <c r="D1039" s="28"/>
      <c r="E1039" s="28"/>
      <c r="F1039" s="28"/>
      <c r="G1039" s="29"/>
      <c r="H1039" s="39"/>
      <c r="I1039" s="150" t="str">
        <f t="shared" si="16"/>
        <v/>
      </c>
      <c r="J1039" s="113"/>
      <c r="K1039" s="18"/>
      <c r="L1039" s="18"/>
      <c r="Z1039" s="152"/>
    </row>
    <row r="1040" spans="1:26" x14ac:dyDescent="0.25">
      <c r="A1040" s="26"/>
      <c r="B1040" s="27"/>
      <c r="C1040" s="28"/>
      <c r="D1040" s="28"/>
      <c r="E1040" s="28"/>
      <c r="F1040" s="28"/>
      <c r="G1040" s="29"/>
      <c r="H1040" s="39"/>
      <c r="I1040" s="150" t="str">
        <f t="shared" si="16"/>
        <v/>
      </c>
      <c r="J1040" s="113"/>
      <c r="K1040" s="18"/>
      <c r="L1040" s="18"/>
      <c r="Z1040" s="152"/>
    </row>
    <row r="1041" spans="1:26" x14ac:dyDescent="0.25">
      <c r="A1041" s="26"/>
      <c r="B1041" s="27"/>
      <c r="C1041" s="28"/>
      <c r="D1041" s="28"/>
      <c r="E1041" s="28"/>
      <c r="F1041" s="28"/>
      <c r="G1041" s="29"/>
      <c r="H1041" s="39"/>
      <c r="I1041" s="150" t="str">
        <f t="shared" si="16"/>
        <v/>
      </c>
      <c r="J1041" s="113"/>
      <c r="K1041" s="18"/>
      <c r="L1041" s="18"/>
      <c r="Z1041" s="152"/>
    </row>
    <row r="1042" spans="1:26" x14ac:dyDescent="0.25">
      <c r="A1042" s="26"/>
      <c r="B1042" s="27"/>
      <c r="C1042" s="28"/>
      <c r="D1042" s="28"/>
      <c r="E1042" s="28"/>
      <c r="F1042" s="28"/>
      <c r="G1042" s="29"/>
      <c r="H1042" s="39"/>
      <c r="I1042" s="150" t="str">
        <f t="shared" si="16"/>
        <v/>
      </c>
      <c r="J1042" s="113"/>
      <c r="K1042" s="18"/>
      <c r="L1042" s="18"/>
      <c r="Z1042" s="152"/>
    </row>
    <row r="1043" spans="1:26" x14ac:dyDescent="0.25">
      <c r="A1043" s="26"/>
      <c r="B1043" s="27"/>
      <c r="C1043" s="28"/>
      <c r="D1043" s="28"/>
      <c r="E1043" s="28"/>
      <c r="F1043" s="28"/>
      <c r="G1043" s="29"/>
      <c r="H1043" s="39"/>
      <c r="I1043" s="150" t="str">
        <f t="shared" si="16"/>
        <v/>
      </c>
      <c r="J1043" s="113"/>
      <c r="K1043" s="18"/>
      <c r="L1043" s="18"/>
      <c r="Z1043" s="152"/>
    </row>
    <row r="1044" spans="1:26" x14ac:dyDescent="0.25">
      <c r="A1044" s="26"/>
      <c r="B1044" s="27"/>
      <c r="C1044" s="28"/>
      <c r="D1044" s="28"/>
      <c r="E1044" s="28"/>
      <c r="F1044" s="28"/>
      <c r="G1044" s="29"/>
      <c r="H1044" s="39"/>
      <c r="I1044" s="150" t="str">
        <f t="shared" si="16"/>
        <v/>
      </c>
      <c r="J1044" s="113"/>
      <c r="K1044" s="18"/>
      <c r="L1044" s="18"/>
      <c r="Z1044" s="152"/>
    </row>
    <row r="1045" spans="1:26" x14ac:dyDescent="0.25">
      <c r="A1045" s="26"/>
      <c r="B1045" s="27"/>
      <c r="C1045" s="28"/>
      <c r="D1045" s="28"/>
      <c r="E1045" s="28"/>
      <c r="F1045" s="28"/>
      <c r="G1045" s="29"/>
      <c r="H1045" s="39"/>
      <c r="I1045" s="150" t="str">
        <f t="shared" si="16"/>
        <v/>
      </c>
      <c r="J1045" s="113"/>
      <c r="K1045" s="18"/>
      <c r="L1045" s="18"/>
      <c r="Z1045" s="152"/>
    </row>
    <row r="1046" spans="1:26" x14ac:dyDescent="0.25">
      <c r="A1046" s="26"/>
      <c r="B1046" s="27"/>
      <c r="C1046" s="28"/>
      <c r="D1046" s="28"/>
      <c r="E1046" s="28"/>
      <c r="F1046" s="28"/>
      <c r="G1046" s="29"/>
      <c r="H1046" s="39"/>
      <c r="I1046" s="150" t="str">
        <f t="shared" si="16"/>
        <v/>
      </c>
      <c r="J1046" s="113"/>
      <c r="K1046" s="18"/>
      <c r="L1046" s="18"/>
      <c r="Z1046" s="152"/>
    </row>
    <row r="1047" spans="1:26" x14ac:dyDescent="0.25">
      <c r="A1047" s="26"/>
      <c r="B1047" s="27"/>
      <c r="C1047" s="28"/>
      <c r="D1047" s="28"/>
      <c r="E1047" s="28"/>
      <c r="F1047" s="28"/>
      <c r="G1047" s="29"/>
      <c r="H1047" s="39"/>
      <c r="I1047" s="150" t="str">
        <f t="shared" si="16"/>
        <v/>
      </c>
      <c r="J1047" s="113"/>
      <c r="K1047" s="18"/>
      <c r="L1047" s="18"/>
      <c r="Z1047" s="152"/>
    </row>
    <row r="1048" spans="1:26" x14ac:dyDescent="0.25">
      <c r="A1048" s="26"/>
      <c r="B1048" s="27"/>
      <c r="C1048" s="28"/>
      <c r="D1048" s="28"/>
      <c r="E1048" s="28"/>
      <c r="F1048" s="28"/>
      <c r="G1048" s="29"/>
      <c r="H1048" s="39"/>
      <c r="I1048" s="150" t="str">
        <f t="shared" si="16"/>
        <v/>
      </c>
      <c r="J1048" s="113"/>
      <c r="K1048" s="18"/>
      <c r="L1048" s="18"/>
      <c r="Z1048" s="152"/>
    </row>
    <row r="1049" spans="1:26" x14ac:dyDescent="0.25">
      <c r="A1049" s="26"/>
      <c r="B1049" s="27"/>
      <c r="C1049" s="28"/>
      <c r="D1049" s="28"/>
      <c r="E1049" s="28"/>
      <c r="F1049" s="28"/>
      <c r="G1049" s="29"/>
      <c r="H1049" s="39"/>
      <c r="I1049" s="150" t="str">
        <f t="shared" si="16"/>
        <v/>
      </c>
      <c r="J1049" s="113"/>
      <c r="K1049" s="18"/>
      <c r="L1049" s="18"/>
      <c r="Z1049" s="152"/>
    </row>
    <row r="1050" spans="1:26" x14ac:dyDescent="0.25">
      <c r="A1050" s="26"/>
      <c r="B1050" s="27"/>
      <c r="C1050" s="28"/>
      <c r="D1050" s="28"/>
      <c r="E1050" s="28"/>
      <c r="F1050" s="28"/>
      <c r="G1050" s="29"/>
      <c r="H1050" s="39"/>
      <c r="I1050" s="150" t="str">
        <f t="shared" si="16"/>
        <v/>
      </c>
      <c r="J1050" s="113"/>
      <c r="K1050" s="18"/>
      <c r="L1050" s="18"/>
      <c r="Z1050" s="152"/>
    </row>
    <row r="1051" spans="1:26" x14ac:dyDescent="0.25">
      <c r="A1051" s="26"/>
      <c r="B1051" s="27"/>
      <c r="C1051" s="28"/>
      <c r="D1051" s="28"/>
      <c r="E1051" s="28"/>
      <c r="F1051" s="28"/>
      <c r="G1051" s="29"/>
      <c r="H1051" s="39"/>
      <c r="I1051" s="150" t="str">
        <f t="shared" si="16"/>
        <v/>
      </c>
      <c r="J1051" s="113"/>
      <c r="K1051" s="18"/>
      <c r="L1051" s="18"/>
      <c r="Z1051" s="152"/>
    </row>
    <row r="1052" spans="1:26" x14ac:dyDescent="0.25">
      <c r="A1052" s="26"/>
      <c r="B1052" s="27"/>
      <c r="C1052" s="28"/>
      <c r="D1052" s="28"/>
      <c r="E1052" s="28"/>
      <c r="F1052" s="28"/>
      <c r="G1052" s="29"/>
      <c r="H1052" s="39"/>
      <c r="I1052" s="150" t="str">
        <f t="shared" si="16"/>
        <v/>
      </c>
      <c r="J1052" s="113"/>
      <c r="K1052" s="18"/>
      <c r="L1052" s="18"/>
      <c r="Z1052" s="152"/>
    </row>
    <row r="1053" spans="1:26" x14ac:dyDescent="0.25">
      <c r="A1053" s="26"/>
      <c r="B1053" s="27"/>
      <c r="C1053" s="28"/>
      <c r="D1053" s="28"/>
      <c r="E1053" s="28"/>
      <c r="F1053" s="28"/>
      <c r="G1053" s="29"/>
      <c r="H1053" s="39"/>
      <c r="I1053" s="150" t="str">
        <f t="shared" si="16"/>
        <v/>
      </c>
      <c r="J1053" s="113"/>
      <c r="K1053" s="18"/>
      <c r="L1053" s="18"/>
      <c r="Z1053" s="152"/>
    </row>
    <row r="1054" spans="1:26" x14ac:dyDescent="0.25">
      <c r="A1054" s="26"/>
      <c r="B1054" s="27"/>
      <c r="C1054" s="28"/>
      <c r="D1054" s="28"/>
      <c r="E1054" s="28"/>
      <c r="F1054" s="28"/>
      <c r="G1054" s="29"/>
      <c r="H1054" s="39"/>
      <c r="I1054" s="150" t="str">
        <f t="shared" si="16"/>
        <v/>
      </c>
      <c r="J1054" s="113"/>
      <c r="K1054" s="18"/>
      <c r="L1054" s="18"/>
      <c r="Z1054" s="152"/>
    </row>
    <row r="1055" spans="1:26" x14ac:dyDescent="0.25">
      <c r="A1055" s="26"/>
      <c r="B1055" s="27"/>
      <c r="C1055" s="28"/>
      <c r="D1055" s="28"/>
      <c r="E1055" s="28"/>
      <c r="F1055" s="28"/>
      <c r="G1055" s="29"/>
      <c r="H1055" s="39"/>
      <c r="I1055" s="150" t="str">
        <f t="shared" si="16"/>
        <v/>
      </c>
      <c r="J1055" s="113"/>
      <c r="K1055" s="18"/>
      <c r="L1055" s="18"/>
      <c r="Z1055" s="152"/>
    </row>
    <row r="1056" spans="1:26" x14ac:dyDescent="0.25">
      <c r="A1056" s="26"/>
      <c r="B1056" s="27"/>
      <c r="C1056" s="28"/>
      <c r="D1056" s="28"/>
      <c r="E1056" s="28"/>
      <c r="F1056" s="28"/>
      <c r="G1056" s="29"/>
      <c r="H1056" s="39"/>
      <c r="I1056" s="150" t="str">
        <f t="shared" si="16"/>
        <v/>
      </c>
      <c r="J1056" s="113"/>
      <c r="K1056" s="18"/>
      <c r="L1056" s="18"/>
      <c r="Z1056" s="152"/>
    </row>
    <row r="1057" spans="1:26" x14ac:dyDescent="0.25">
      <c r="A1057" s="26"/>
      <c r="B1057" s="27"/>
      <c r="C1057" s="28"/>
      <c r="D1057" s="28"/>
      <c r="E1057" s="28"/>
      <c r="F1057" s="28"/>
      <c r="G1057" s="29"/>
      <c r="H1057" s="39"/>
      <c r="I1057" s="150" t="str">
        <f t="shared" si="16"/>
        <v/>
      </c>
      <c r="J1057" s="113"/>
      <c r="K1057" s="18"/>
      <c r="L1057" s="18"/>
      <c r="Z1057" s="152"/>
    </row>
    <row r="1058" spans="1:26" x14ac:dyDescent="0.25">
      <c r="A1058" s="26"/>
      <c r="B1058" s="27"/>
      <c r="C1058" s="28"/>
      <c r="D1058" s="28"/>
      <c r="E1058" s="28"/>
      <c r="F1058" s="28"/>
      <c r="G1058" s="29"/>
      <c r="H1058" s="39"/>
      <c r="I1058" s="150" t="str">
        <f t="shared" si="16"/>
        <v/>
      </c>
      <c r="J1058" s="113"/>
      <c r="K1058" s="18"/>
      <c r="L1058" s="18"/>
      <c r="Z1058" s="152"/>
    </row>
    <row r="1059" spans="1:26" x14ac:dyDescent="0.25">
      <c r="A1059" s="26"/>
      <c r="B1059" s="27"/>
      <c r="C1059" s="28"/>
      <c r="D1059" s="28"/>
      <c r="E1059" s="28"/>
      <c r="F1059" s="28"/>
      <c r="G1059" s="29"/>
      <c r="H1059" s="39"/>
      <c r="I1059" s="150" t="str">
        <f t="shared" si="16"/>
        <v/>
      </c>
      <c r="J1059" s="113"/>
      <c r="K1059" s="18"/>
      <c r="L1059" s="18"/>
      <c r="Z1059" s="152"/>
    </row>
    <row r="1060" spans="1:26" x14ac:dyDescent="0.25">
      <c r="A1060" s="26"/>
      <c r="B1060" s="27"/>
      <c r="C1060" s="28"/>
      <c r="D1060" s="28"/>
      <c r="E1060" s="28"/>
      <c r="F1060" s="28"/>
      <c r="G1060" s="29"/>
      <c r="H1060" s="39"/>
      <c r="I1060" s="150" t="str">
        <f t="shared" si="16"/>
        <v/>
      </c>
      <c r="J1060" s="113"/>
      <c r="K1060" s="18"/>
      <c r="L1060" s="18"/>
      <c r="Z1060" s="152"/>
    </row>
    <row r="1061" spans="1:26" x14ac:dyDescent="0.25">
      <c r="A1061" s="26"/>
      <c r="B1061" s="27"/>
      <c r="C1061" s="28"/>
      <c r="D1061" s="28"/>
      <c r="E1061" s="28"/>
      <c r="F1061" s="28"/>
      <c r="G1061" s="29"/>
      <c r="H1061" s="39"/>
      <c r="I1061" s="150" t="str">
        <f t="shared" si="16"/>
        <v/>
      </c>
      <c r="J1061" s="113"/>
      <c r="K1061" s="18"/>
      <c r="L1061" s="18"/>
      <c r="Z1061" s="152"/>
    </row>
    <row r="1062" spans="1:26" x14ac:dyDescent="0.25">
      <c r="A1062" s="26"/>
      <c r="B1062" s="27"/>
      <c r="C1062" s="28"/>
      <c r="D1062" s="28"/>
      <c r="E1062" s="28"/>
      <c r="F1062" s="28"/>
      <c r="G1062" s="29"/>
      <c r="H1062" s="39"/>
      <c r="I1062" s="150" t="str">
        <f t="shared" si="16"/>
        <v/>
      </c>
      <c r="J1062" s="113"/>
      <c r="K1062" s="18"/>
      <c r="L1062" s="18"/>
      <c r="Z1062" s="152"/>
    </row>
    <row r="1063" spans="1:26" x14ac:dyDescent="0.25">
      <c r="A1063" s="26"/>
      <c r="B1063" s="27"/>
      <c r="C1063" s="28"/>
      <c r="D1063" s="28"/>
      <c r="E1063" s="28"/>
      <c r="F1063" s="28"/>
      <c r="G1063" s="29"/>
      <c r="H1063" s="39"/>
      <c r="I1063" s="150" t="str">
        <f t="shared" si="16"/>
        <v/>
      </c>
      <c r="J1063" s="113"/>
      <c r="K1063" s="18"/>
      <c r="L1063" s="18"/>
      <c r="Z1063" s="152"/>
    </row>
    <row r="1064" spans="1:26" x14ac:dyDescent="0.25">
      <c r="A1064" s="26"/>
      <c r="B1064" s="27"/>
      <c r="C1064" s="28"/>
      <c r="D1064" s="28"/>
      <c r="E1064" s="28"/>
      <c r="F1064" s="28"/>
      <c r="G1064" s="29"/>
      <c r="H1064" s="39"/>
      <c r="I1064" s="150" t="str">
        <f t="shared" si="16"/>
        <v/>
      </c>
      <c r="J1064" s="113"/>
      <c r="K1064" s="18"/>
      <c r="L1064" s="18"/>
      <c r="Z1064" s="152"/>
    </row>
    <row r="1065" spans="1:26" x14ac:dyDescent="0.25">
      <c r="A1065" s="26"/>
      <c r="B1065" s="27"/>
      <c r="C1065" s="28"/>
      <c r="D1065" s="28"/>
      <c r="E1065" s="28"/>
      <c r="F1065" s="28"/>
      <c r="G1065" s="29"/>
      <c r="H1065" s="39"/>
      <c r="I1065" s="150" t="str">
        <f t="shared" si="16"/>
        <v/>
      </c>
      <c r="J1065" s="113"/>
      <c r="K1065" s="18"/>
      <c r="L1065" s="18"/>
      <c r="Z1065" s="152"/>
    </row>
    <row r="1066" spans="1:26" x14ac:dyDescent="0.25">
      <c r="A1066" s="26"/>
      <c r="B1066" s="27"/>
      <c r="C1066" s="28"/>
      <c r="D1066" s="28"/>
      <c r="E1066" s="28"/>
      <c r="F1066" s="28"/>
      <c r="G1066" s="29"/>
      <c r="H1066" s="39"/>
      <c r="I1066" s="150" t="str">
        <f t="shared" si="16"/>
        <v/>
      </c>
      <c r="J1066" s="113"/>
      <c r="K1066" s="18"/>
      <c r="L1066" s="18"/>
      <c r="Z1066" s="152"/>
    </row>
    <row r="1067" spans="1:26" x14ac:dyDescent="0.25">
      <c r="A1067" s="26"/>
      <c r="B1067" s="27"/>
      <c r="C1067" s="28"/>
      <c r="D1067" s="28"/>
      <c r="E1067" s="28"/>
      <c r="F1067" s="28"/>
      <c r="G1067" s="29"/>
      <c r="H1067" s="39"/>
      <c r="I1067" s="150" t="str">
        <f t="shared" si="16"/>
        <v/>
      </c>
      <c r="J1067" s="113"/>
      <c r="K1067" s="18"/>
      <c r="L1067" s="18"/>
      <c r="Z1067" s="152"/>
    </row>
    <row r="1068" spans="1:26" x14ac:dyDescent="0.25">
      <c r="A1068" s="26"/>
      <c r="B1068" s="27"/>
      <c r="C1068" s="28"/>
      <c r="D1068" s="28"/>
      <c r="E1068" s="28"/>
      <c r="F1068" s="28"/>
      <c r="G1068" s="29"/>
      <c r="H1068" s="39"/>
      <c r="I1068" s="150" t="str">
        <f t="shared" si="16"/>
        <v/>
      </c>
      <c r="J1068" s="113"/>
      <c r="K1068" s="18"/>
      <c r="L1068" s="18"/>
      <c r="Z1068" s="152"/>
    </row>
    <row r="1069" spans="1:26" x14ac:dyDescent="0.25">
      <c r="A1069" s="26"/>
      <c r="B1069" s="27"/>
      <c r="C1069" s="28"/>
      <c r="D1069" s="28"/>
      <c r="E1069" s="28"/>
      <c r="F1069" s="28"/>
      <c r="G1069" s="29"/>
      <c r="H1069" s="39"/>
      <c r="I1069" s="150" t="str">
        <f t="shared" si="16"/>
        <v/>
      </c>
      <c r="J1069" s="113"/>
      <c r="K1069" s="18"/>
      <c r="L1069" s="18"/>
      <c r="Z1069" s="152"/>
    </row>
    <row r="1070" spans="1:26" x14ac:dyDescent="0.25">
      <c r="A1070" s="26"/>
      <c r="B1070" s="27"/>
      <c r="C1070" s="28"/>
      <c r="D1070" s="28"/>
      <c r="E1070" s="28"/>
      <c r="F1070" s="28"/>
      <c r="G1070" s="29"/>
      <c r="H1070" s="39"/>
      <c r="I1070" s="150" t="str">
        <f t="shared" si="16"/>
        <v/>
      </c>
      <c r="J1070" s="113"/>
      <c r="K1070" s="18"/>
      <c r="L1070" s="18"/>
      <c r="Z1070" s="152"/>
    </row>
    <row r="1071" spans="1:26" x14ac:dyDescent="0.25">
      <c r="A1071" s="26"/>
      <c r="B1071" s="27"/>
      <c r="C1071" s="28"/>
      <c r="D1071" s="28"/>
      <c r="E1071" s="28"/>
      <c r="F1071" s="28"/>
      <c r="G1071" s="29"/>
      <c r="H1071" s="39"/>
      <c r="I1071" s="150" t="str">
        <f t="shared" si="16"/>
        <v/>
      </c>
      <c r="J1071" s="113"/>
      <c r="K1071" s="18"/>
      <c r="L1071" s="18"/>
      <c r="Z1071" s="152"/>
    </row>
    <row r="1072" spans="1:26" x14ac:dyDescent="0.25">
      <c r="A1072" s="26"/>
      <c r="B1072" s="27"/>
      <c r="C1072" s="28"/>
      <c r="D1072" s="28"/>
      <c r="E1072" s="28"/>
      <c r="F1072" s="28"/>
      <c r="G1072" s="29"/>
      <c r="H1072" s="39"/>
      <c r="I1072" s="150" t="str">
        <f t="shared" si="16"/>
        <v/>
      </c>
      <c r="J1072" s="113"/>
      <c r="K1072" s="18"/>
      <c r="L1072" s="18"/>
      <c r="Z1072" s="152"/>
    </row>
    <row r="1073" spans="1:26" x14ac:dyDescent="0.25">
      <c r="A1073" s="26"/>
      <c r="B1073" s="27"/>
      <c r="C1073" s="28"/>
      <c r="D1073" s="28"/>
      <c r="E1073" s="28"/>
      <c r="F1073" s="28"/>
      <c r="G1073" s="29"/>
      <c r="H1073" s="39"/>
      <c r="I1073" s="150" t="str">
        <f t="shared" si="16"/>
        <v/>
      </c>
      <c r="J1073" s="113"/>
      <c r="K1073" s="18"/>
      <c r="L1073" s="18"/>
      <c r="Z1073" s="152"/>
    </row>
    <row r="1074" spans="1:26" x14ac:dyDescent="0.25">
      <c r="A1074" s="26"/>
      <c r="B1074" s="27"/>
      <c r="C1074" s="28"/>
      <c r="D1074" s="28"/>
      <c r="E1074" s="28"/>
      <c r="F1074" s="28"/>
      <c r="G1074" s="29"/>
      <c r="H1074" s="39"/>
      <c r="I1074" s="150" t="str">
        <f t="shared" si="16"/>
        <v/>
      </c>
      <c r="J1074" s="113"/>
      <c r="K1074" s="18"/>
      <c r="L1074" s="18"/>
      <c r="Z1074" s="152"/>
    </row>
    <row r="1075" spans="1:26" x14ac:dyDescent="0.25">
      <c r="A1075" s="26"/>
      <c r="B1075" s="27"/>
      <c r="C1075" s="28"/>
      <c r="D1075" s="28"/>
      <c r="E1075" s="28"/>
      <c r="F1075" s="28"/>
      <c r="G1075" s="29"/>
      <c r="H1075" s="39"/>
      <c r="I1075" s="150" t="str">
        <f t="shared" si="16"/>
        <v/>
      </c>
      <c r="J1075" s="113"/>
      <c r="K1075" s="18"/>
      <c r="L1075" s="18"/>
      <c r="Z1075" s="152"/>
    </row>
    <row r="1076" spans="1:26" x14ac:dyDescent="0.25">
      <c r="A1076" s="26"/>
      <c r="B1076" s="27"/>
      <c r="C1076" s="28"/>
      <c r="D1076" s="28"/>
      <c r="E1076" s="28"/>
      <c r="F1076" s="28"/>
      <c r="G1076" s="29"/>
      <c r="H1076" s="39"/>
      <c r="I1076" s="150" t="str">
        <f t="shared" si="16"/>
        <v/>
      </c>
      <c r="J1076" s="113"/>
      <c r="K1076" s="18"/>
      <c r="L1076" s="18"/>
      <c r="Z1076" s="152"/>
    </row>
    <row r="1077" spans="1:26" x14ac:dyDescent="0.25">
      <c r="A1077" s="26"/>
      <c r="B1077" s="27"/>
      <c r="C1077" s="28"/>
      <c r="D1077" s="28"/>
      <c r="E1077" s="28"/>
      <c r="F1077" s="28"/>
      <c r="G1077" s="29"/>
      <c r="H1077" s="39"/>
      <c r="I1077" s="150" t="str">
        <f t="shared" si="16"/>
        <v/>
      </c>
      <c r="J1077" s="113"/>
      <c r="K1077" s="18"/>
      <c r="L1077" s="18"/>
      <c r="Z1077" s="152"/>
    </row>
    <row r="1078" spans="1:26" x14ac:dyDescent="0.25">
      <c r="A1078" s="26"/>
      <c r="B1078" s="27"/>
      <c r="C1078" s="28"/>
      <c r="D1078" s="28"/>
      <c r="E1078" s="28"/>
      <c r="F1078" s="28"/>
      <c r="G1078" s="29"/>
      <c r="H1078" s="39"/>
      <c r="I1078" s="150" t="str">
        <f t="shared" si="16"/>
        <v/>
      </c>
      <c r="J1078" s="113"/>
      <c r="K1078" s="18"/>
      <c r="L1078" s="18"/>
      <c r="Z1078" s="152"/>
    </row>
    <row r="1079" spans="1:26" x14ac:dyDescent="0.25">
      <c r="A1079" s="26"/>
      <c r="B1079" s="27"/>
      <c r="C1079" s="28"/>
      <c r="D1079" s="28"/>
      <c r="E1079" s="28"/>
      <c r="F1079" s="28"/>
      <c r="G1079" s="29"/>
      <c r="H1079" s="39"/>
      <c r="I1079" s="150" t="str">
        <f t="shared" si="16"/>
        <v/>
      </c>
      <c r="J1079" s="113"/>
      <c r="K1079" s="18"/>
      <c r="L1079" s="18"/>
      <c r="Z1079" s="152"/>
    </row>
    <row r="1080" spans="1:26" x14ac:dyDescent="0.25">
      <c r="A1080" s="26"/>
      <c r="B1080" s="27"/>
      <c r="C1080" s="28"/>
      <c r="D1080" s="28"/>
      <c r="E1080" s="28"/>
      <c r="F1080" s="28"/>
      <c r="G1080" s="29"/>
      <c r="H1080" s="39"/>
      <c r="I1080" s="150" t="str">
        <f t="shared" si="16"/>
        <v/>
      </c>
      <c r="J1080" s="113"/>
      <c r="K1080" s="18"/>
      <c r="L1080" s="18"/>
      <c r="Z1080" s="152"/>
    </row>
    <row r="1081" spans="1:26" x14ac:dyDescent="0.25">
      <c r="A1081" s="26"/>
      <c r="B1081" s="27"/>
      <c r="C1081" s="28"/>
      <c r="D1081" s="28"/>
      <c r="E1081" s="28"/>
      <c r="F1081" s="28"/>
      <c r="G1081" s="29"/>
      <c r="H1081" s="39"/>
      <c r="I1081" s="150" t="str">
        <f t="shared" si="16"/>
        <v/>
      </c>
      <c r="J1081" s="113"/>
      <c r="K1081" s="18"/>
      <c r="L1081" s="18"/>
      <c r="Z1081" s="152"/>
    </row>
    <row r="1082" spans="1:26" x14ac:dyDescent="0.25">
      <c r="A1082" s="26"/>
      <c r="B1082" s="27"/>
      <c r="C1082" s="28"/>
      <c r="D1082" s="28"/>
      <c r="E1082" s="28"/>
      <c r="F1082" s="28"/>
      <c r="G1082" s="29"/>
      <c r="H1082" s="39"/>
      <c r="I1082" s="150" t="str">
        <f t="shared" si="16"/>
        <v/>
      </c>
      <c r="J1082" s="113"/>
      <c r="K1082" s="18"/>
      <c r="L1082" s="18"/>
      <c r="Z1082" s="152"/>
    </row>
    <row r="1083" spans="1:26" x14ac:dyDescent="0.25">
      <c r="A1083" s="26"/>
      <c r="B1083" s="27"/>
      <c r="C1083" s="28"/>
      <c r="D1083" s="28"/>
      <c r="E1083" s="28"/>
      <c r="F1083" s="28"/>
      <c r="G1083" s="29"/>
      <c r="H1083" s="39"/>
      <c r="I1083" s="150" t="str">
        <f t="shared" si="16"/>
        <v/>
      </c>
      <c r="J1083" s="113"/>
      <c r="K1083" s="18"/>
      <c r="L1083" s="18"/>
      <c r="Z1083" s="152"/>
    </row>
    <row r="1084" spans="1:26" x14ac:dyDescent="0.25">
      <c r="A1084" s="26"/>
      <c r="B1084" s="27"/>
      <c r="C1084" s="28"/>
      <c r="D1084" s="28"/>
      <c r="E1084" s="28"/>
      <c r="F1084" s="28"/>
      <c r="G1084" s="29"/>
      <c r="H1084" s="39"/>
      <c r="I1084" s="150" t="str">
        <f t="shared" si="16"/>
        <v/>
      </c>
      <c r="J1084" s="113"/>
      <c r="K1084" s="18"/>
      <c r="L1084" s="18"/>
      <c r="Z1084" s="152"/>
    </row>
    <row r="1085" spans="1:26" x14ac:dyDescent="0.25">
      <c r="A1085" s="26"/>
      <c r="B1085" s="27"/>
      <c r="C1085" s="28"/>
      <c r="D1085" s="28"/>
      <c r="E1085" s="28"/>
      <c r="F1085" s="28"/>
      <c r="G1085" s="29"/>
      <c r="H1085" s="39"/>
      <c r="I1085" s="150" t="str">
        <f t="shared" si="16"/>
        <v/>
      </c>
      <c r="J1085" s="113"/>
      <c r="K1085" s="18"/>
      <c r="L1085" s="18"/>
      <c r="Z1085" s="152"/>
    </row>
    <row r="1086" spans="1:26" x14ac:dyDescent="0.25">
      <c r="A1086" s="26"/>
      <c r="B1086" s="27"/>
      <c r="C1086" s="28"/>
      <c r="D1086" s="28"/>
      <c r="E1086" s="28"/>
      <c r="F1086" s="28"/>
      <c r="G1086" s="29"/>
      <c r="H1086" s="39"/>
      <c r="I1086" s="150" t="str">
        <f t="shared" si="16"/>
        <v/>
      </c>
      <c r="J1086" s="113"/>
      <c r="K1086" s="18"/>
      <c r="L1086" s="18"/>
      <c r="Z1086" s="152"/>
    </row>
    <row r="1087" spans="1:26" x14ac:dyDescent="0.25">
      <c r="A1087" s="26"/>
      <c r="B1087" s="27"/>
      <c r="C1087" s="28"/>
      <c r="D1087" s="28"/>
      <c r="E1087" s="28"/>
      <c r="F1087" s="28"/>
      <c r="G1087" s="29"/>
      <c r="H1087" s="39"/>
      <c r="I1087" s="150" t="str">
        <f t="shared" si="16"/>
        <v/>
      </c>
      <c r="J1087" s="113"/>
      <c r="K1087" s="18"/>
      <c r="L1087" s="18"/>
      <c r="Z1087" s="152"/>
    </row>
    <row r="1088" spans="1:26" x14ac:dyDescent="0.25">
      <c r="A1088" s="26"/>
      <c r="B1088" s="27"/>
      <c r="C1088" s="28"/>
      <c r="D1088" s="28"/>
      <c r="E1088" s="28"/>
      <c r="F1088" s="28"/>
      <c r="G1088" s="29"/>
      <c r="H1088" s="39"/>
      <c r="I1088" s="150" t="str">
        <f t="shared" si="16"/>
        <v/>
      </c>
      <c r="J1088" s="113"/>
      <c r="K1088" s="18"/>
      <c r="L1088" s="18"/>
      <c r="Z1088" s="152"/>
    </row>
    <row r="1089" spans="1:26" x14ac:dyDescent="0.25">
      <c r="A1089" s="26"/>
      <c r="B1089" s="27"/>
      <c r="C1089" s="28"/>
      <c r="D1089" s="28"/>
      <c r="E1089" s="28"/>
      <c r="F1089" s="28"/>
      <c r="G1089" s="29"/>
      <c r="H1089" s="39"/>
      <c r="I1089" s="150" t="str">
        <f t="shared" si="16"/>
        <v/>
      </c>
      <c r="J1089" s="113"/>
      <c r="K1089" s="18"/>
      <c r="L1089" s="18"/>
      <c r="Z1089" s="152"/>
    </row>
    <row r="1090" spans="1:26" x14ac:dyDescent="0.25">
      <c r="A1090" s="26"/>
      <c r="B1090" s="27"/>
      <c r="C1090" s="28"/>
      <c r="D1090" s="28"/>
      <c r="E1090" s="28"/>
      <c r="F1090" s="28"/>
      <c r="G1090" s="29"/>
      <c r="H1090" s="39"/>
      <c r="I1090" s="150" t="str">
        <f t="shared" si="16"/>
        <v/>
      </c>
      <c r="J1090" s="113"/>
      <c r="K1090" s="18"/>
      <c r="L1090" s="18"/>
      <c r="Z1090" s="152"/>
    </row>
    <row r="1091" spans="1:26" x14ac:dyDescent="0.25">
      <c r="A1091" s="26"/>
      <c r="B1091" s="27"/>
      <c r="C1091" s="28"/>
      <c r="D1091" s="28"/>
      <c r="E1091" s="28"/>
      <c r="F1091" s="28"/>
      <c r="G1091" s="29"/>
      <c r="H1091" s="39"/>
      <c r="I1091" s="150" t="str">
        <f t="shared" si="16"/>
        <v/>
      </c>
      <c r="J1091" s="113"/>
      <c r="K1091" s="18"/>
      <c r="L1091" s="18"/>
      <c r="Z1091" s="152"/>
    </row>
    <row r="1092" spans="1:26" x14ac:dyDescent="0.25">
      <c r="A1092" s="26"/>
      <c r="B1092" s="27"/>
      <c r="C1092" s="28"/>
      <c r="D1092" s="28"/>
      <c r="E1092" s="28"/>
      <c r="F1092" s="28"/>
      <c r="G1092" s="29"/>
      <c r="H1092" s="39"/>
      <c r="I1092" s="150" t="str">
        <f t="shared" si="16"/>
        <v/>
      </c>
      <c r="J1092" s="113"/>
      <c r="K1092" s="18"/>
      <c r="L1092" s="18"/>
      <c r="Z1092" s="152"/>
    </row>
    <row r="1093" spans="1:26" x14ac:dyDescent="0.25">
      <c r="A1093" s="26"/>
      <c r="B1093" s="27"/>
      <c r="C1093" s="28"/>
      <c r="D1093" s="28"/>
      <c r="E1093" s="28"/>
      <c r="F1093" s="28"/>
      <c r="G1093" s="29"/>
      <c r="H1093" s="39"/>
      <c r="I1093" s="150" t="str">
        <f t="shared" si="16"/>
        <v/>
      </c>
      <c r="J1093" s="113"/>
      <c r="K1093" s="18"/>
      <c r="L1093" s="18"/>
      <c r="Z1093" s="152"/>
    </row>
    <row r="1094" spans="1:26" x14ac:dyDescent="0.25">
      <c r="A1094" s="26"/>
      <c r="B1094" s="27"/>
      <c r="C1094" s="28"/>
      <c r="D1094" s="28"/>
      <c r="E1094" s="28"/>
      <c r="F1094" s="28"/>
      <c r="G1094" s="29"/>
      <c r="H1094" s="39"/>
      <c r="I1094" s="150" t="str">
        <f t="shared" si="16"/>
        <v/>
      </c>
      <c r="J1094" s="113"/>
      <c r="K1094" s="18"/>
      <c r="L1094" s="18"/>
      <c r="Z1094" s="152"/>
    </row>
    <row r="1095" spans="1:26" x14ac:dyDescent="0.25">
      <c r="A1095" s="26"/>
      <c r="B1095" s="27"/>
      <c r="C1095" s="28"/>
      <c r="D1095" s="28"/>
      <c r="E1095" s="28"/>
      <c r="F1095" s="28"/>
      <c r="G1095" s="29"/>
      <c r="H1095" s="39"/>
      <c r="I1095" s="150" t="str">
        <f t="shared" si="16"/>
        <v/>
      </c>
      <c r="J1095" s="113"/>
      <c r="K1095" s="18"/>
      <c r="L1095" s="18"/>
      <c r="Z1095" s="152"/>
    </row>
    <row r="1096" spans="1:26" x14ac:dyDescent="0.25">
      <c r="A1096" s="26"/>
      <c r="B1096" s="27"/>
      <c r="C1096" s="28"/>
      <c r="D1096" s="28"/>
      <c r="E1096" s="28"/>
      <c r="F1096" s="28"/>
      <c r="G1096" s="29"/>
      <c r="H1096" s="39"/>
      <c r="I1096" s="150" t="str">
        <f t="shared" si="16"/>
        <v/>
      </c>
      <c r="J1096" s="113"/>
      <c r="K1096" s="18"/>
      <c r="L1096" s="18"/>
      <c r="Z1096" s="152"/>
    </row>
    <row r="1097" spans="1:26" x14ac:dyDescent="0.25">
      <c r="A1097" s="26"/>
      <c r="B1097" s="27"/>
      <c r="C1097" s="28"/>
      <c r="D1097" s="28"/>
      <c r="E1097" s="28"/>
      <c r="F1097" s="28"/>
      <c r="G1097" s="29"/>
      <c r="H1097" s="39"/>
      <c r="I1097" s="150" t="str">
        <f t="shared" si="16"/>
        <v/>
      </c>
      <c r="J1097" s="113"/>
      <c r="K1097" s="18"/>
      <c r="L1097" s="18"/>
      <c r="Z1097" s="152"/>
    </row>
    <row r="1098" spans="1:26" x14ac:dyDescent="0.25">
      <c r="A1098" s="26"/>
      <c r="B1098" s="27"/>
      <c r="C1098" s="28"/>
      <c r="D1098" s="28"/>
      <c r="E1098" s="28"/>
      <c r="F1098" s="28"/>
      <c r="G1098" s="29"/>
      <c r="H1098" s="39"/>
      <c r="I1098" s="150" t="str">
        <f t="shared" si="16"/>
        <v/>
      </c>
      <c r="J1098" s="113"/>
      <c r="K1098" s="18"/>
      <c r="L1098" s="18"/>
      <c r="Z1098" s="152"/>
    </row>
    <row r="1099" spans="1:26" x14ac:dyDescent="0.25">
      <c r="A1099" s="26"/>
      <c r="B1099" s="27"/>
      <c r="C1099" s="28"/>
      <c r="D1099" s="28"/>
      <c r="E1099" s="28"/>
      <c r="F1099" s="28"/>
      <c r="G1099" s="29"/>
      <c r="H1099" s="39"/>
      <c r="I1099" s="150" t="str">
        <f t="shared" si="16"/>
        <v/>
      </c>
      <c r="J1099" s="113"/>
      <c r="K1099" s="18"/>
      <c r="L1099" s="18"/>
      <c r="Z1099" s="152"/>
    </row>
    <row r="1100" spans="1:26" x14ac:dyDescent="0.25">
      <c r="A1100" s="26"/>
      <c r="B1100" s="27"/>
      <c r="C1100" s="28"/>
      <c r="D1100" s="28"/>
      <c r="E1100" s="28"/>
      <c r="F1100" s="28"/>
      <c r="G1100" s="29"/>
      <c r="H1100" s="39"/>
      <c r="I1100" s="150" t="str">
        <f t="shared" si="16"/>
        <v/>
      </c>
      <c r="J1100" s="113"/>
      <c r="K1100" s="18"/>
      <c r="L1100" s="18"/>
      <c r="Z1100" s="152"/>
    </row>
    <row r="1101" spans="1:26" x14ac:dyDescent="0.25">
      <c r="A1101" s="26"/>
      <c r="B1101" s="27"/>
      <c r="C1101" s="28"/>
      <c r="D1101" s="28"/>
      <c r="E1101" s="28"/>
      <c r="F1101" s="28"/>
      <c r="G1101" s="29"/>
      <c r="H1101" s="39"/>
      <c r="I1101" s="150" t="str">
        <f t="shared" si="16"/>
        <v/>
      </c>
      <c r="J1101" s="113"/>
      <c r="K1101" s="18"/>
      <c r="L1101" s="18"/>
      <c r="Z1101" s="152"/>
    </row>
    <row r="1102" spans="1:26" x14ac:dyDescent="0.25">
      <c r="A1102" s="26"/>
      <c r="B1102" s="27"/>
      <c r="C1102" s="28"/>
      <c r="D1102" s="28"/>
      <c r="E1102" s="28"/>
      <c r="F1102" s="28"/>
      <c r="G1102" s="29"/>
      <c r="H1102" s="39"/>
      <c r="I1102" s="150" t="str">
        <f t="shared" si="16"/>
        <v/>
      </c>
      <c r="J1102" s="113"/>
      <c r="K1102" s="18"/>
      <c r="L1102" s="18"/>
      <c r="Z1102" s="152"/>
    </row>
    <row r="1103" spans="1:26" x14ac:dyDescent="0.25">
      <c r="A1103" s="26"/>
      <c r="B1103" s="27"/>
      <c r="C1103" s="28"/>
      <c r="D1103" s="28"/>
      <c r="E1103" s="28"/>
      <c r="F1103" s="28"/>
      <c r="G1103" s="29"/>
      <c r="H1103" s="39"/>
      <c r="I1103" s="150" t="str">
        <f t="shared" si="16"/>
        <v/>
      </c>
      <c r="J1103" s="113"/>
      <c r="K1103" s="18"/>
      <c r="L1103" s="18"/>
      <c r="Z1103" s="152"/>
    </row>
    <row r="1104" spans="1:26" x14ac:dyDescent="0.25">
      <c r="A1104" s="26"/>
      <c r="B1104" s="27"/>
      <c r="C1104" s="28"/>
      <c r="D1104" s="28"/>
      <c r="E1104" s="28"/>
      <c r="F1104" s="28"/>
      <c r="G1104" s="29"/>
      <c r="H1104" s="39"/>
      <c r="I1104" s="150" t="str">
        <f t="shared" si="16"/>
        <v/>
      </c>
      <c r="J1104" s="113"/>
      <c r="K1104" s="18"/>
      <c r="L1104" s="18"/>
      <c r="Z1104" s="152"/>
    </row>
    <row r="1105" spans="1:26" x14ac:dyDescent="0.25">
      <c r="A1105" s="26"/>
      <c r="B1105" s="27"/>
      <c r="C1105" s="28"/>
      <c r="D1105" s="28"/>
      <c r="E1105" s="28"/>
      <c r="F1105" s="28"/>
      <c r="G1105" s="29"/>
      <c r="H1105" s="39"/>
      <c r="I1105" s="150" t="str">
        <f t="shared" si="16"/>
        <v/>
      </c>
      <c r="J1105" s="113"/>
      <c r="K1105" s="18"/>
      <c r="L1105" s="18"/>
      <c r="Z1105" s="152"/>
    </row>
    <row r="1106" spans="1:26" x14ac:dyDescent="0.25">
      <c r="A1106" s="26"/>
      <c r="B1106" s="27"/>
      <c r="C1106" s="28"/>
      <c r="D1106" s="28"/>
      <c r="E1106" s="28"/>
      <c r="F1106" s="28"/>
      <c r="G1106" s="29"/>
      <c r="H1106" s="39"/>
      <c r="I1106" s="150" t="str">
        <f t="shared" si="16"/>
        <v/>
      </c>
      <c r="J1106" s="113"/>
      <c r="K1106" s="18"/>
      <c r="L1106" s="18"/>
      <c r="Z1106" s="152"/>
    </row>
    <row r="1107" spans="1:26" x14ac:dyDescent="0.25">
      <c r="A1107" s="26"/>
      <c r="B1107" s="27"/>
      <c r="C1107" s="28"/>
      <c r="D1107" s="28"/>
      <c r="E1107" s="28"/>
      <c r="F1107" s="28"/>
      <c r="G1107" s="29"/>
      <c r="H1107" s="39"/>
      <c r="I1107" s="150" t="str">
        <f t="shared" si="16"/>
        <v/>
      </c>
      <c r="J1107" s="113"/>
      <c r="K1107" s="18"/>
      <c r="L1107" s="18"/>
      <c r="Z1107" s="152"/>
    </row>
    <row r="1108" spans="1:26" x14ac:dyDescent="0.25">
      <c r="A1108" s="26"/>
      <c r="B1108" s="27"/>
      <c r="C1108" s="28"/>
      <c r="D1108" s="28"/>
      <c r="E1108" s="28"/>
      <c r="F1108" s="28"/>
      <c r="G1108" s="29"/>
      <c r="H1108" s="39"/>
      <c r="I1108" s="150" t="str">
        <f t="shared" si="16"/>
        <v/>
      </c>
      <c r="J1108" s="113"/>
      <c r="K1108" s="18"/>
      <c r="L1108" s="18"/>
      <c r="Z1108" s="152"/>
    </row>
    <row r="1109" spans="1:26" x14ac:dyDescent="0.25">
      <c r="A1109" s="26"/>
      <c r="B1109" s="27"/>
      <c r="C1109" s="28"/>
      <c r="D1109" s="28"/>
      <c r="E1109" s="28"/>
      <c r="F1109" s="28"/>
      <c r="G1109" s="29"/>
      <c r="H1109" s="39"/>
      <c r="I1109" s="150" t="str">
        <f t="shared" si="16"/>
        <v/>
      </c>
      <c r="J1109" s="113"/>
      <c r="K1109" s="18"/>
      <c r="L1109" s="18"/>
      <c r="Z1109" s="152"/>
    </row>
    <row r="1110" spans="1:26" x14ac:dyDescent="0.25">
      <c r="A1110" s="26"/>
      <c r="B1110" s="27"/>
      <c r="C1110" s="28"/>
      <c r="D1110" s="28"/>
      <c r="E1110" s="28"/>
      <c r="F1110" s="28"/>
      <c r="G1110" s="29"/>
      <c r="H1110" s="39"/>
      <c r="I1110" s="150" t="str">
        <f t="shared" si="16"/>
        <v/>
      </c>
      <c r="J1110" s="113"/>
      <c r="K1110" s="18"/>
      <c r="L1110" s="18"/>
      <c r="Z1110" s="152"/>
    </row>
    <row r="1111" spans="1:26" x14ac:dyDescent="0.25">
      <c r="A1111" s="26"/>
      <c r="B1111" s="27"/>
      <c r="C1111" s="28"/>
      <c r="D1111" s="28"/>
      <c r="E1111" s="28"/>
      <c r="F1111" s="28"/>
      <c r="G1111" s="29"/>
      <c r="H1111" s="39"/>
      <c r="I1111" s="150" t="str">
        <f t="shared" si="16"/>
        <v/>
      </c>
      <c r="J1111" s="113"/>
      <c r="K1111" s="18"/>
      <c r="L1111" s="18"/>
      <c r="Z1111" s="152"/>
    </row>
    <row r="1112" spans="1:26" x14ac:dyDescent="0.25">
      <c r="A1112" s="26"/>
      <c r="B1112" s="27"/>
      <c r="C1112" s="28"/>
      <c r="D1112" s="28"/>
      <c r="E1112" s="28"/>
      <c r="F1112" s="28"/>
      <c r="G1112" s="29"/>
      <c r="H1112" s="39"/>
      <c r="I1112" s="150" t="str">
        <f t="shared" si="16"/>
        <v/>
      </c>
      <c r="J1112" s="113"/>
      <c r="K1112" s="18"/>
      <c r="L1112" s="18"/>
      <c r="Z1112" s="152"/>
    </row>
    <row r="1113" spans="1:26" x14ac:dyDescent="0.25">
      <c r="A1113" s="26"/>
      <c r="B1113" s="27"/>
      <c r="C1113" s="28"/>
      <c r="D1113" s="28"/>
      <c r="E1113" s="28"/>
      <c r="F1113" s="28"/>
      <c r="G1113" s="29"/>
      <c r="H1113" s="39"/>
      <c r="I1113" s="150" t="str">
        <f t="shared" si="16"/>
        <v/>
      </c>
      <c r="J1113" s="113"/>
      <c r="K1113" s="18"/>
      <c r="L1113" s="18"/>
      <c r="Z1113" s="152"/>
    </row>
    <row r="1114" spans="1:26" x14ac:dyDescent="0.25">
      <c r="A1114" s="26"/>
      <c r="B1114" s="27"/>
      <c r="C1114" s="28"/>
      <c r="D1114" s="28"/>
      <c r="E1114" s="28"/>
      <c r="F1114" s="28"/>
      <c r="G1114" s="29"/>
      <c r="H1114" s="39"/>
      <c r="I1114" s="150" t="str">
        <f t="shared" si="16"/>
        <v/>
      </c>
      <c r="J1114" s="113"/>
      <c r="K1114" s="18"/>
      <c r="L1114" s="18"/>
      <c r="Z1114" s="152"/>
    </row>
    <row r="1115" spans="1:26" x14ac:dyDescent="0.25">
      <c r="A1115" s="26"/>
      <c r="B1115" s="27"/>
      <c r="C1115" s="28"/>
      <c r="D1115" s="28"/>
      <c r="E1115" s="28"/>
      <c r="F1115" s="28"/>
      <c r="G1115" s="29"/>
      <c r="H1115" s="39"/>
      <c r="I1115" s="150" t="str">
        <f t="shared" si="16"/>
        <v/>
      </c>
      <c r="J1115" s="113"/>
      <c r="K1115" s="18"/>
      <c r="L1115" s="18"/>
      <c r="Z1115" s="152"/>
    </row>
    <row r="1116" spans="1:26" x14ac:dyDescent="0.25">
      <c r="A1116" s="26"/>
      <c r="B1116" s="27"/>
      <c r="C1116" s="28"/>
      <c r="D1116" s="28"/>
      <c r="E1116" s="28"/>
      <c r="F1116" s="28"/>
      <c r="G1116" s="29"/>
      <c r="H1116" s="39"/>
      <c r="I1116" s="150" t="str">
        <f t="shared" si="16"/>
        <v/>
      </c>
      <c r="J1116" s="113"/>
      <c r="K1116" s="18"/>
      <c r="L1116" s="18"/>
      <c r="Z1116" s="152"/>
    </row>
    <row r="1117" spans="1:26" x14ac:dyDescent="0.25">
      <c r="A1117" s="26"/>
      <c r="B1117" s="27"/>
      <c r="C1117" s="28"/>
      <c r="D1117" s="28"/>
      <c r="E1117" s="28"/>
      <c r="F1117" s="28"/>
      <c r="G1117" s="29"/>
      <c r="H1117" s="39"/>
      <c r="I1117" s="150" t="str">
        <f t="shared" si="16"/>
        <v/>
      </c>
      <c r="J1117" s="113"/>
      <c r="K1117" s="18"/>
      <c r="L1117" s="18"/>
      <c r="Z1117" s="152"/>
    </row>
    <row r="1118" spans="1:26" x14ac:dyDescent="0.25">
      <c r="A1118" s="26"/>
      <c r="B1118" s="27"/>
      <c r="C1118" s="28"/>
      <c r="D1118" s="28"/>
      <c r="E1118" s="28"/>
      <c r="F1118" s="28"/>
      <c r="G1118" s="29"/>
      <c r="H1118" s="39"/>
      <c r="I1118" s="150" t="str">
        <f t="shared" si="16"/>
        <v/>
      </c>
      <c r="J1118" s="113"/>
      <c r="K1118" s="18"/>
      <c r="L1118" s="18"/>
      <c r="Z1118" s="152"/>
    </row>
    <row r="1119" spans="1:26" x14ac:dyDescent="0.25">
      <c r="A1119" s="26"/>
      <c r="B1119" s="27"/>
      <c r="C1119" s="28"/>
      <c r="D1119" s="28"/>
      <c r="E1119" s="28"/>
      <c r="F1119" s="28"/>
      <c r="G1119" s="29"/>
      <c r="H1119" s="39"/>
      <c r="I1119" s="150" t="str">
        <f t="shared" si="16"/>
        <v/>
      </c>
      <c r="J1119" s="113"/>
      <c r="K1119" s="18"/>
      <c r="L1119" s="18"/>
      <c r="Z1119" s="152"/>
    </row>
    <row r="1120" spans="1:26" x14ac:dyDescent="0.25">
      <c r="A1120" s="26"/>
      <c r="B1120" s="27"/>
      <c r="C1120" s="28"/>
      <c r="D1120" s="28"/>
      <c r="E1120" s="28"/>
      <c r="F1120" s="28"/>
      <c r="G1120" s="29"/>
      <c r="H1120" s="39"/>
      <c r="I1120" s="150" t="str">
        <f t="shared" si="16"/>
        <v/>
      </c>
      <c r="J1120" s="113"/>
      <c r="K1120" s="18"/>
      <c r="L1120" s="18"/>
      <c r="Z1120" s="152"/>
    </row>
    <row r="1121" spans="1:26" x14ac:dyDescent="0.25">
      <c r="A1121" s="26"/>
      <c r="B1121" s="27"/>
      <c r="C1121" s="28"/>
      <c r="D1121" s="28"/>
      <c r="E1121" s="28"/>
      <c r="F1121" s="28"/>
      <c r="G1121" s="29"/>
      <c r="H1121" s="39"/>
      <c r="I1121" s="150" t="str">
        <f t="shared" si="16"/>
        <v/>
      </c>
      <c r="J1121" s="113"/>
      <c r="K1121" s="18"/>
      <c r="L1121" s="18"/>
      <c r="Z1121" s="152"/>
    </row>
    <row r="1122" spans="1:26" x14ac:dyDescent="0.25">
      <c r="A1122" s="26"/>
      <c r="B1122" s="27"/>
      <c r="C1122" s="28"/>
      <c r="D1122" s="28"/>
      <c r="E1122" s="28"/>
      <c r="F1122" s="28"/>
      <c r="G1122" s="29"/>
      <c r="H1122" s="39"/>
      <c r="I1122" s="150" t="str">
        <f t="shared" si="16"/>
        <v/>
      </c>
      <c r="J1122" s="113"/>
      <c r="K1122" s="18"/>
      <c r="L1122" s="18"/>
      <c r="Z1122" s="152"/>
    </row>
    <row r="1123" spans="1:26" x14ac:dyDescent="0.25">
      <c r="A1123" s="26"/>
      <c r="B1123" s="27"/>
      <c r="C1123" s="28"/>
      <c r="D1123" s="28"/>
      <c r="E1123" s="28"/>
      <c r="F1123" s="28"/>
      <c r="G1123" s="29"/>
      <c r="H1123" s="39"/>
      <c r="I1123" s="150" t="str">
        <f t="shared" si="16"/>
        <v/>
      </c>
      <c r="J1123" s="113"/>
      <c r="K1123" s="18"/>
      <c r="L1123" s="18"/>
      <c r="Z1123" s="152"/>
    </row>
    <row r="1124" spans="1:26" x14ac:dyDescent="0.25">
      <c r="A1124" s="26"/>
      <c r="B1124" s="27"/>
      <c r="C1124" s="28"/>
      <c r="D1124" s="28"/>
      <c r="E1124" s="28"/>
      <c r="F1124" s="28"/>
      <c r="G1124" s="29"/>
      <c r="H1124" s="39"/>
      <c r="I1124" s="150" t="str">
        <f t="shared" si="16"/>
        <v/>
      </c>
      <c r="J1124" s="113"/>
      <c r="K1124" s="18"/>
      <c r="L1124" s="18"/>
      <c r="Z1124" s="152"/>
    </row>
    <row r="1125" spans="1:26" x14ac:dyDescent="0.25">
      <c r="A1125" s="26"/>
      <c r="B1125" s="27"/>
      <c r="C1125" s="28"/>
      <c r="D1125" s="28"/>
      <c r="E1125" s="28"/>
      <c r="F1125" s="28"/>
      <c r="G1125" s="29"/>
      <c r="H1125" s="39"/>
      <c r="I1125" s="150" t="str">
        <f t="shared" si="16"/>
        <v/>
      </c>
      <c r="J1125" s="113"/>
      <c r="K1125" s="18"/>
      <c r="L1125" s="18"/>
      <c r="Z1125" s="152"/>
    </row>
    <row r="1126" spans="1:26" x14ac:dyDescent="0.25">
      <c r="A1126" s="26"/>
      <c r="B1126" s="27"/>
      <c r="C1126" s="28"/>
      <c r="D1126" s="28"/>
      <c r="E1126" s="28"/>
      <c r="F1126" s="28"/>
      <c r="G1126" s="29"/>
      <c r="H1126" s="39"/>
      <c r="I1126" s="150" t="str">
        <f t="shared" si="16"/>
        <v/>
      </c>
      <c r="J1126" s="113"/>
      <c r="K1126" s="18"/>
      <c r="L1126" s="18"/>
      <c r="Z1126" s="152"/>
    </row>
    <row r="1127" spans="1:26" x14ac:dyDescent="0.25">
      <c r="A1127" s="26"/>
      <c r="B1127" s="27"/>
      <c r="C1127" s="28"/>
      <c r="D1127" s="28"/>
      <c r="E1127" s="28"/>
      <c r="F1127" s="28"/>
      <c r="G1127" s="29"/>
      <c r="H1127" s="39"/>
      <c r="I1127" s="150" t="str">
        <f t="shared" si="16"/>
        <v/>
      </c>
      <c r="J1127" s="113"/>
      <c r="K1127" s="18"/>
      <c r="L1127" s="18"/>
      <c r="Z1127" s="152"/>
    </row>
    <row r="1128" spans="1:26" x14ac:dyDescent="0.25">
      <c r="A1128" s="26"/>
      <c r="B1128" s="27"/>
      <c r="C1128" s="28"/>
      <c r="D1128" s="28"/>
      <c r="E1128" s="28"/>
      <c r="F1128" s="28"/>
      <c r="G1128" s="29"/>
      <c r="H1128" s="39"/>
      <c r="I1128" s="150" t="str">
        <f t="shared" si="16"/>
        <v/>
      </c>
      <c r="J1128" s="113"/>
      <c r="K1128" s="18"/>
      <c r="L1128" s="18"/>
      <c r="Z1128" s="152"/>
    </row>
    <row r="1129" spans="1:26" x14ac:dyDescent="0.25">
      <c r="A1129" s="26"/>
      <c r="B1129" s="27"/>
      <c r="C1129" s="28"/>
      <c r="D1129" s="28"/>
      <c r="E1129" s="28"/>
      <c r="F1129" s="28"/>
      <c r="G1129" s="29"/>
      <c r="H1129" s="39"/>
      <c r="I1129" s="150" t="str">
        <f t="shared" si="16"/>
        <v/>
      </c>
      <c r="J1129" s="113"/>
      <c r="K1129" s="18"/>
      <c r="L1129" s="18"/>
      <c r="Z1129" s="152"/>
    </row>
    <row r="1130" spans="1:26" x14ac:dyDescent="0.25">
      <c r="A1130" s="26"/>
      <c r="B1130" s="27"/>
      <c r="C1130" s="28"/>
      <c r="D1130" s="28"/>
      <c r="E1130" s="28"/>
      <c r="F1130" s="28"/>
      <c r="G1130" s="29"/>
      <c r="H1130" s="39"/>
      <c r="I1130" s="150" t="str">
        <f t="shared" si="16"/>
        <v/>
      </c>
      <c r="J1130" s="113"/>
      <c r="K1130" s="18"/>
      <c r="L1130" s="18"/>
      <c r="Z1130" s="152"/>
    </row>
    <row r="1131" spans="1:26" x14ac:dyDescent="0.25">
      <c r="A1131" s="26"/>
      <c r="B1131" s="27"/>
      <c r="C1131" s="28"/>
      <c r="D1131" s="28"/>
      <c r="E1131" s="28"/>
      <c r="F1131" s="28"/>
      <c r="G1131" s="29"/>
      <c r="H1131" s="39"/>
      <c r="I1131" s="150" t="str">
        <f t="shared" si="16"/>
        <v/>
      </c>
      <c r="J1131" s="113"/>
      <c r="K1131" s="18"/>
      <c r="L1131" s="18"/>
      <c r="Z1131" s="152"/>
    </row>
    <row r="1132" spans="1:26" x14ac:dyDescent="0.25">
      <c r="A1132" s="26"/>
      <c r="B1132" s="27"/>
      <c r="C1132" s="28"/>
      <c r="D1132" s="28"/>
      <c r="E1132" s="28"/>
      <c r="F1132" s="28"/>
      <c r="G1132" s="29"/>
      <c r="H1132" s="39"/>
      <c r="I1132" s="150" t="str">
        <f t="shared" si="16"/>
        <v/>
      </c>
      <c r="J1132" s="113"/>
      <c r="K1132" s="18"/>
      <c r="L1132" s="18"/>
      <c r="Z1132" s="152"/>
    </row>
    <row r="1133" spans="1:26" x14ac:dyDescent="0.25">
      <c r="A1133" s="26"/>
      <c r="B1133" s="27"/>
      <c r="C1133" s="28"/>
      <c r="D1133" s="28"/>
      <c r="E1133" s="28"/>
      <c r="F1133" s="28"/>
      <c r="G1133" s="29"/>
      <c r="H1133" s="39"/>
      <c r="I1133" s="150" t="str">
        <f t="shared" si="16"/>
        <v/>
      </c>
      <c r="J1133" s="113"/>
      <c r="K1133" s="18"/>
      <c r="L1133" s="18"/>
      <c r="Z1133" s="152"/>
    </row>
    <row r="1134" spans="1:26" x14ac:dyDescent="0.25">
      <c r="A1134" s="26"/>
      <c r="B1134" s="27"/>
      <c r="C1134" s="28"/>
      <c r="D1134" s="28"/>
      <c r="E1134" s="28"/>
      <c r="F1134" s="28"/>
      <c r="G1134" s="29"/>
      <c r="H1134" s="39"/>
      <c r="I1134" s="150" t="str">
        <f t="shared" si="16"/>
        <v/>
      </c>
      <c r="J1134" s="113"/>
      <c r="K1134" s="18"/>
      <c r="L1134" s="18"/>
      <c r="Z1134" s="152"/>
    </row>
    <row r="1135" spans="1:26" x14ac:dyDescent="0.25">
      <c r="A1135" s="26"/>
      <c r="B1135" s="27"/>
      <c r="C1135" s="28"/>
      <c r="D1135" s="28"/>
      <c r="E1135" s="28"/>
      <c r="F1135" s="28"/>
      <c r="G1135" s="29"/>
      <c r="H1135" s="39"/>
      <c r="I1135" s="150" t="str">
        <f t="shared" si="16"/>
        <v/>
      </c>
      <c r="J1135" s="113"/>
      <c r="K1135" s="18"/>
      <c r="L1135" s="18"/>
      <c r="Z1135" s="152"/>
    </row>
    <row r="1136" spans="1:26" x14ac:dyDescent="0.25">
      <c r="A1136" s="26"/>
      <c r="B1136" s="27"/>
      <c r="C1136" s="28"/>
      <c r="D1136" s="28"/>
      <c r="E1136" s="28"/>
      <c r="F1136" s="28"/>
      <c r="G1136" s="29"/>
      <c r="H1136" s="39"/>
      <c r="I1136" s="150" t="str">
        <f t="shared" si="16"/>
        <v/>
      </c>
      <c r="J1136" s="113"/>
      <c r="K1136" s="18"/>
      <c r="L1136" s="18"/>
      <c r="Z1136" s="152"/>
    </row>
    <row r="1137" spans="1:26" x14ac:dyDescent="0.25">
      <c r="A1137" s="26"/>
      <c r="B1137" s="27"/>
      <c r="C1137" s="28"/>
      <c r="D1137" s="28"/>
      <c r="E1137" s="28"/>
      <c r="F1137" s="28"/>
      <c r="G1137" s="29"/>
      <c r="H1137" s="39"/>
      <c r="I1137" s="150" t="str">
        <f t="shared" si="16"/>
        <v/>
      </c>
      <c r="J1137" s="113"/>
      <c r="K1137" s="18"/>
      <c r="L1137" s="18"/>
      <c r="Z1137" s="152"/>
    </row>
    <row r="1138" spans="1:26" x14ac:dyDescent="0.25">
      <c r="A1138" s="26"/>
      <c r="B1138" s="27"/>
      <c r="C1138" s="28"/>
      <c r="D1138" s="28"/>
      <c r="E1138" s="28"/>
      <c r="F1138" s="28"/>
      <c r="G1138" s="29"/>
      <c r="H1138" s="39"/>
      <c r="I1138" s="150" t="str">
        <f t="shared" si="16"/>
        <v/>
      </c>
      <c r="J1138" s="113"/>
      <c r="K1138" s="18"/>
      <c r="L1138" s="18"/>
      <c r="Z1138" s="152"/>
    </row>
    <row r="1139" spans="1:26" x14ac:dyDescent="0.25">
      <c r="A1139" s="26"/>
      <c r="B1139" s="27"/>
      <c r="C1139" s="28"/>
      <c r="D1139" s="28"/>
      <c r="E1139" s="28"/>
      <c r="F1139" s="28"/>
      <c r="G1139" s="29"/>
      <c r="H1139" s="39"/>
      <c r="I1139" s="150" t="str">
        <f t="shared" si="16"/>
        <v/>
      </c>
      <c r="J1139" s="113"/>
      <c r="K1139" s="18"/>
      <c r="L1139" s="18"/>
      <c r="Z1139" s="152"/>
    </row>
    <row r="1140" spans="1:26" x14ac:dyDescent="0.25">
      <c r="A1140" s="26"/>
      <c r="B1140" s="27"/>
      <c r="C1140" s="28"/>
      <c r="D1140" s="28"/>
      <c r="E1140" s="28"/>
      <c r="F1140" s="28"/>
      <c r="G1140" s="29"/>
      <c r="H1140" s="39"/>
      <c r="I1140" s="150" t="str">
        <f t="shared" si="16"/>
        <v/>
      </c>
      <c r="J1140" s="113"/>
      <c r="K1140" s="18"/>
      <c r="L1140" s="18"/>
      <c r="Z1140" s="152"/>
    </row>
    <row r="1141" spans="1:26" x14ac:dyDescent="0.25">
      <c r="A1141" s="26"/>
      <c r="B1141" s="27"/>
      <c r="C1141" s="28"/>
      <c r="D1141" s="28"/>
      <c r="E1141" s="28"/>
      <c r="F1141" s="28"/>
      <c r="G1141" s="29"/>
      <c r="H1141" s="39"/>
      <c r="I1141" s="150" t="str">
        <f t="shared" si="16"/>
        <v/>
      </c>
      <c r="J1141" s="113"/>
      <c r="K1141" s="18"/>
      <c r="L1141" s="18"/>
      <c r="Z1141" s="152"/>
    </row>
    <row r="1142" spans="1:26" x14ac:dyDescent="0.25">
      <c r="A1142" s="26"/>
      <c r="B1142" s="27"/>
      <c r="C1142" s="28"/>
      <c r="D1142" s="28"/>
      <c r="E1142" s="28"/>
      <c r="F1142" s="28"/>
      <c r="G1142" s="29"/>
      <c r="H1142" s="39"/>
      <c r="I1142" s="150" t="str">
        <f t="shared" si="16"/>
        <v/>
      </c>
      <c r="J1142" s="113"/>
      <c r="K1142" s="18"/>
      <c r="L1142" s="18"/>
      <c r="Z1142" s="152"/>
    </row>
    <row r="1143" spans="1:26" x14ac:dyDescent="0.25">
      <c r="A1143" s="26"/>
      <c r="B1143" s="27"/>
      <c r="C1143" s="28"/>
      <c r="D1143" s="28"/>
      <c r="E1143" s="28"/>
      <c r="F1143" s="28"/>
      <c r="G1143" s="29"/>
      <c r="H1143" s="39"/>
      <c r="I1143" s="150" t="str">
        <f t="shared" si="16"/>
        <v/>
      </c>
      <c r="J1143" s="113"/>
      <c r="K1143" s="18"/>
      <c r="L1143" s="18"/>
      <c r="Z1143" s="152"/>
    </row>
    <row r="1144" spans="1:26" x14ac:dyDescent="0.25">
      <c r="A1144" s="26"/>
      <c r="B1144" s="27"/>
      <c r="C1144" s="28"/>
      <c r="D1144" s="28"/>
      <c r="E1144" s="28"/>
      <c r="F1144" s="28"/>
      <c r="G1144" s="29"/>
      <c r="H1144" s="39"/>
      <c r="I1144" s="150" t="str">
        <f t="shared" si="16"/>
        <v/>
      </c>
      <c r="J1144" s="113"/>
      <c r="K1144" s="18"/>
      <c r="L1144" s="18"/>
      <c r="Z1144" s="152"/>
    </row>
    <row r="1145" spans="1:26" x14ac:dyDescent="0.25">
      <c r="A1145" s="26"/>
      <c r="B1145" s="27"/>
      <c r="C1145" s="28"/>
      <c r="D1145" s="28"/>
      <c r="E1145" s="28"/>
      <c r="F1145" s="28"/>
      <c r="G1145" s="29"/>
      <c r="H1145" s="39"/>
      <c r="I1145" s="150" t="str">
        <f t="shared" si="16"/>
        <v/>
      </c>
      <c r="J1145" s="113"/>
      <c r="K1145" s="18"/>
      <c r="L1145" s="18"/>
      <c r="Z1145" s="152"/>
    </row>
    <row r="1146" spans="1:26" x14ac:dyDescent="0.25">
      <c r="A1146" s="26"/>
      <c r="B1146" s="27"/>
      <c r="C1146" s="28"/>
      <c r="D1146" s="28"/>
      <c r="E1146" s="28"/>
      <c r="F1146" s="28"/>
      <c r="G1146" s="29"/>
      <c r="H1146" s="39"/>
      <c r="I1146" s="150" t="str">
        <f t="shared" si="16"/>
        <v/>
      </c>
      <c r="J1146" s="113"/>
      <c r="K1146" s="18"/>
      <c r="L1146" s="18"/>
      <c r="Z1146" s="152"/>
    </row>
    <row r="1147" spans="1:26" x14ac:dyDescent="0.25">
      <c r="A1147" s="26"/>
      <c r="B1147" s="27"/>
      <c r="C1147" s="28"/>
      <c r="D1147" s="28"/>
      <c r="E1147" s="28"/>
      <c r="F1147" s="28"/>
      <c r="G1147" s="29"/>
      <c r="H1147" s="39"/>
      <c r="I1147" s="150" t="str">
        <f t="shared" si="16"/>
        <v/>
      </c>
      <c r="J1147" s="113"/>
      <c r="K1147" s="18"/>
      <c r="L1147" s="18"/>
      <c r="Z1147" s="152"/>
    </row>
    <row r="1148" spans="1:26" x14ac:dyDescent="0.25">
      <c r="A1148" s="26"/>
      <c r="B1148" s="27"/>
      <c r="C1148" s="28"/>
      <c r="D1148" s="28"/>
      <c r="E1148" s="28"/>
      <c r="F1148" s="28"/>
      <c r="G1148" s="29"/>
      <c r="H1148" s="39"/>
      <c r="I1148" s="150" t="str">
        <f t="shared" si="16"/>
        <v/>
      </c>
      <c r="J1148" s="113"/>
      <c r="K1148" s="18"/>
      <c r="L1148" s="18"/>
      <c r="Z1148" s="152"/>
    </row>
    <row r="1149" spans="1:26" x14ac:dyDescent="0.25">
      <c r="A1149" s="26"/>
      <c r="B1149" s="27"/>
      <c r="C1149" s="28"/>
      <c r="D1149" s="28"/>
      <c r="E1149" s="28"/>
      <c r="F1149" s="28"/>
      <c r="G1149" s="29"/>
      <c r="H1149" s="39"/>
      <c r="I1149" s="150" t="str">
        <f t="shared" si="16"/>
        <v/>
      </c>
      <c r="J1149" s="113"/>
      <c r="K1149" s="18"/>
      <c r="L1149" s="18"/>
      <c r="Z1149" s="152"/>
    </row>
    <row r="1150" spans="1:26" x14ac:dyDescent="0.25">
      <c r="A1150" s="26"/>
      <c r="B1150" s="27"/>
      <c r="C1150" s="28"/>
      <c r="D1150" s="28"/>
      <c r="E1150" s="28"/>
      <c r="F1150" s="28"/>
      <c r="G1150" s="29"/>
      <c r="H1150" s="39"/>
      <c r="I1150" s="150" t="str">
        <f t="shared" si="16"/>
        <v/>
      </c>
      <c r="J1150" s="113"/>
      <c r="K1150" s="18"/>
      <c r="L1150" s="18"/>
      <c r="Z1150" s="152"/>
    </row>
    <row r="1151" spans="1:26" x14ac:dyDescent="0.25">
      <c r="A1151" s="26"/>
      <c r="B1151" s="27"/>
      <c r="C1151" s="28"/>
      <c r="D1151" s="28"/>
      <c r="E1151" s="28"/>
      <c r="F1151" s="28"/>
      <c r="G1151" s="29"/>
      <c r="H1151" s="39"/>
      <c r="I1151" s="150" t="str">
        <f t="shared" si="16"/>
        <v/>
      </c>
      <c r="J1151" s="113"/>
      <c r="K1151" s="18"/>
      <c r="L1151" s="18"/>
      <c r="Z1151" s="152"/>
    </row>
    <row r="1152" spans="1:26" x14ac:dyDescent="0.25">
      <c r="A1152" s="26"/>
      <c r="B1152" s="27"/>
      <c r="C1152" s="28"/>
      <c r="D1152" s="28"/>
      <c r="E1152" s="28"/>
      <c r="F1152" s="28"/>
      <c r="G1152" s="29"/>
      <c r="H1152" s="39"/>
      <c r="I1152" s="150" t="str">
        <f t="shared" si="16"/>
        <v/>
      </c>
      <c r="J1152" s="113"/>
      <c r="K1152" s="18"/>
      <c r="L1152" s="18"/>
      <c r="Z1152" s="152"/>
    </row>
    <row r="1153" spans="1:26" x14ac:dyDescent="0.25">
      <c r="A1153" s="26"/>
      <c r="B1153" s="27"/>
      <c r="C1153" s="28"/>
      <c r="D1153" s="28"/>
      <c r="E1153" s="28"/>
      <c r="F1153" s="28"/>
      <c r="G1153" s="29"/>
      <c r="H1153" s="39"/>
      <c r="I1153" s="150" t="str">
        <f t="shared" si="16"/>
        <v/>
      </c>
      <c r="J1153" s="113"/>
      <c r="K1153" s="18"/>
      <c r="L1153" s="18"/>
      <c r="Z1153" s="152"/>
    </row>
    <row r="1154" spans="1:26" x14ac:dyDescent="0.25">
      <c r="A1154" s="26"/>
      <c r="B1154" s="27"/>
      <c r="C1154" s="28"/>
      <c r="D1154" s="28"/>
      <c r="E1154" s="28"/>
      <c r="F1154" s="28"/>
      <c r="G1154" s="29"/>
      <c r="H1154" s="39"/>
      <c r="I1154" s="150" t="str">
        <f t="shared" si="16"/>
        <v/>
      </c>
      <c r="J1154" s="113"/>
      <c r="K1154" s="18"/>
      <c r="L1154" s="18"/>
      <c r="Z1154" s="152"/>
    </row>
    <row r="1155" spans="1:26" x14ac:dyDescent="0.25">
      <c r="A1155" s="26"/>
      <c r="B1155" s="27"/>
      <c r="C1155" s="28"/>
      <c r="D1155" s="28"/>
      <c r="E1155" s="28"/>
      <c r="F1155" s="28"/>
      <c r="G1155" s="29"/>
      <c r="H1155" s="39"/>
      <c r="I1155" s="150" t="str">
        <f t="shared" si="16"/>
        <v/>
      </c>
      <c r="J1155" s="113"/>
      <c r="K1155" s="18"/>
      <c r="L1155" s="18"/>
      <c r="Z1155" s="152"/>
    </row>
    <row r="1156" spans="1:26" x14ac:dyDescent="0.25">
      <c r="A1156" s="26"/>
      <c r="B1156" s="27"/>
      <c r="C1156" s="28"/>
      <c r="D1156" s="28"/>
      <c r="E1156" s="28"/>
      <c r="F1156" s="28"/>
      <c r="G1156" s="29"/>
      <c r="H1156" s="39"/>
      <c r="I1156" s="150" t="str">
        <f t="shared" si="16"/>
        <v/>
      </c>
      <c r="J1156" s="113"/>
      <c r="K1156" s="18"/>
      <c r="L1156" s="18"/>
      <c r="Z1156" s="152"/>
    </row>
    <row r="1157" spans="1:26" x14ac:dyDescent="0.25">
      <c r="A1157" s="26"/>
      <c r="B1157" s="27"/>
      <c r="C1157" s="28"/>
      <c r="D1157" s="28"/>
      <c r="E1157" s="28"/>
      <c r="F1157" s="28"/>
      <c r="G1157" s="29"/>
      <c r="H1157" s="39"/>
      <c r="I1157" s="150" t="str">
        <f t="shared" si="16"/>
        <v/>
      </c>
      <c r="J1157" s="113"/>
      <c r="K1157" s="18"/>
      <c r="L1157" s="18"/>
      <c r="Z1157" s="152"/>
    </row>
    <row r="1158" spans="1:26" x14ac:dyDescent="0.25">
      <c r="A1158" s="26"/>
      <c r="B1158" s="27"/>
      <c r="C1158" s="28"/>
      <c r="D1158" s="28"/>
      <c r="E1158" s="28"/>
      <c r="F1158" s="28"/>
      <c r="G1158" s="29"/>
      <c r="H1158" s="39"/>
      <c r="I1158" s="150" t="str">
        <f t="shared" si="16"/>
        <v/>
      </c>
      <c r="J1158" s="113"/>
      <c r="K1158" s="18"/>
      <c r="L1158" s="18"/>
      <c r="Z1158" s="152"/>
    </row>
    <row r="1159" spans="1:26" x14ac:dyDescent="0.25">
      <c r="A1159" s="26"/>
      <c r="B1159" s="27"/>
      <c r="C1159" s="28"/>
      <c r="D1159" s="28"/>
      <c r="E1159" s="28"/>
      <c r="F1159" s="28"/>
      <c r="G1159" s="29"/>
      <c r="H1159" s="39"/>
      <c r="I1159" s="150" t="str">
        <f t="shared" si="16"/>
        <v/>
      </c>
      <c r="J1159" s="113"/>
      <c r="K1159" s="18"/>
      <c r="L1159" s="18"/>
      <c r="Z1159" s="152"/>
    </row>
    <row r="1160" spans="1:26" x14ac:dyDescent="0.25">
      <c r="A1160" s="26"/>
      <c r="B1160" s="27"/>
      <c r="C1160" s="28"/>
      <c r="D1160" s="28"/>
      <c r="E1160" s="28"/>
      <c r="F1160" s="28"/>
      <c r="G1160" s="29"/>
      <c r="H1160" s="39"/>
      <c r="I1160" s="150" t="str">
        <f t="shared" si="16"/>
        <v/>
      </c>
      <c r="J1160" s="113"/>
      <c r="K1160" s="18"/>
      <c r="L1160" s="18"/>
      <c r="Z1160" s="152"/>
    </row>
    <row r="1161" spans="1:26" x14ac:dyDescent="0.25">
      <c r="A1161" s="26"/>
      <c r="B1161" s="27"/>
      <c r="C1161" s="28"/>
      <c r="D1161" s="28"/>
      <c r="E1161" s="28"/>
      <c r="F1161" s="28"/>
      <c r="G1161" s="29"/>
      <c r="H1161" s="39"/>
      <c r="I1161" s="150" t="str">
        <f t="shared" si="16"/>
        <v/>
      </c>
      <c r="J1161" s="113"/>
      <c r="K1161" s="18"/>
      <c r="L1161" s="18"/>
      <c r="Z1161" s="152"/>
    </row>
    <row r="1162" spans="1:26" x14ac:dyDescent="0.25">
      <c r="A1162" s="26"/>
      <c r="B1162" s="27"/>
      <c r="C1162" s="28"/>
      <c r="D1162" s="28"/>
      <c r="E1162" s="28"/>
      <c r="F1162" s="28"/>
      <c r="G1162" s="29"/>
      <c r="H1162" s="39"/>
      <c r="I1162" s="150" t="str">
        <f t="shared" si="16"/>
        <v/>
      </c>
      <c r="J1162" s="113"/>
      <c r="K1162" s="18"/>
      <c r="L1162" s="18"/>
      <c r="Z1162" s="152"/>
    </row>
    <row r="1163" spans="1:26" x14ac:dyDescent="0.25">
      <c r="A1163" s="26"/>
      <c r="B1163" s="27"/>
      <c r="C1163" s="28"/>
      <c r="D1163" s="28"/>
      <c r="E1163" s="28"/>
      <c r="F1163" s="28"/>
      <c r="G1163" s="29"/>
      <c r="H1163" s="39"/>
      <c r="I1163" s="150" t="str">
        <f t="shared" si="16"/>
        <v/>
      </c>
      <c r="J1163" s="113"/>
      <c r="K1163" s="18"/>
      <c r="L1163" s="18"/>
      <c r="Z1163" s="152"/>
    </row>
    <row r="1164" spans="1:26" x14ac:dyDescent="0.25">
      <c r="A1164" s="26"/>
      <c r="B1164" s="27"/>
      <c r="C1164" s="28"/>
      <c r="D1164" s="28"/>
      <c r="E1164" s="28"/>
      <c r="F1164" s="28"/>
      <c r="G1164" s="29"/>
      <c r="H1164" s="39"/>
      <c r="I1164" s="150" t="str">
        <f t="shared" si="16"/>
        <v/>
      </c>
      <c r="J1164" s="113"/>
      <c r="K1164" s="18"/>
      <c r="L1164" s="18"/>
      <c r="Z1164" s="152"/>
    </row>
    <row r="1165" spans="1:26" x14ac:dyDescent="0.25">
      <c r="A1165" s="26"/>
      <c r="B1165" s="27"/>
      <c r="C1165" s="28"/>
      <c r="D1165" s="28"/>
      <c r="E1165" s="28"/>
      <c r="F1165" s="28"/>
      <c r="G1165" s="29"/>
      <c r="H1165" s="39"/>
      <c r="I1165" s="150" t="str">
        <f t="shared" si="16"/>
        <v/>
      </c>
      <c r="J1165" s="113"/>
      <c r="K1165" s="18"/>
      <c r="L1165" s="18"/>
      <c r="Z1165" s="152"/>
    </row>
    <row r="1166" spans="1:26" x14ac:dyDescent="0.25">
      <c r="A1166" s="26"/>
      <c r="B1166" s="27"/>
      <c r="C1166" s="28"/>
      <c r="D1166" s="28"/>
      <c r="E1166" s="28"/>
      <c r="F1166" s="28"/>
      <c r="G1166" s="29"/>
      <c r="H1166" s="39"/>
      <c r="I1166" s="150" t="str">
        <f t="shared" si="16"/>
        <v/>
      </c>
      <c r="J1166" s="113"/>
      <c r="K1166" s="18"/>
      <c r="L1166" s="18"/>
      <c r="Z1166" s="152"/>
    </row>
    <row r="1167" spans="1:26" x14ac:dyDescent="0.25">
      <c r="A1167" s="26"/>
      <c r="B1167" s="27"/>
      <c r="C1167" s="28"/>
      <c r="D1167" s="28"/>
      <c r="E1167" s="28"/>
      <c r="F1167" s="28"/>
      <c r="G1167" s="29"/>
      <c r="H1167" s="39"/>
      <c r="I1167" s="150" t="str">
        <f t="shared" si="16"/>
        <v/>
      </c>
      <c r="J1167" s="113"/>
      <c r="K1167" s="18"/>
      <c r="L1167" s="18"/>
      <c r="Z1167" s="152"/>
    </row>
    <row r="1168" spans="1:26" x14ac:dyDescent="0.25">
      <c r="A1168" s="26"/>
      <c r="B1168" s="27"/>
      <c r="C1168" s="28"/>
      <c r="D1168" s="28"/>
      <c r="E1168" s="28"/>
      <c r="F1168" s="28"/>
      <c r="G1168" s="29"/>
      <c r="H1168" s="39"/>
      <c r="I1168" s="150" t="str">
        <f t="shared" si="16"/>
        <v/>
      </c>
      <c r="J1168" s="113"/>
      <c r="K1168" s="18"/>
      <c r="L1168" s="18"/>
      <c r="Z1168" s="152"/>
    </row>
    <row r="1169" spans="1:26" x14ac:dyDescent="0.25">
      <c r="A1169" s="26"/>
      <c r="B1169" s="27"/>
      <c r="C1169" s="28"/>
      <c r="D1169" s="28"/>
      <c r="E1169" s="28"/>
      <c r="F1169" s="28"/>
      <c r="G1169" s="29"/>
      <c r="H1169" s="39"/>
      <c r="I1169" s="150" t="str">
        <f t="shared" si="16"/>
        <v/>
      </c>
      <c r="J1169" s="113"/>
      <c r="K1169" s="18"/>
      <c r="L1169" s="18"/>
      <c r="Z1169" s="152"/>
    </row>
    <row r="1170" spans="1:26" x14ac:dyDescent="0.25">
      <c r="A1170" s="26"/>
      <c r="B1170" s="27"/>
      <c r="C1170" s="28"/>
      <c r="D1170" s="28"/>
      <c r="E1170" s="28"/>
      <c r="F1170" s="28"/>
      <c r="G1170" s="29"/>
      <c r="H1170" s="39"/>
      <c r="I1170" s="150" t="str">
        <f t="shared" si="16"/>
        <v/>
      </c>
      <c r="J1170" s="113"/>
      <c r="K1170" s="18"/>
      <c r="L1170" s="18"/>
      <c r="Z1170" s="152"/>
    </row>
    <row r="1171" spans="1:26" x14ac:dyDescent="0.25">
      <c r="A1171" s="26"/>
      <c r="B1171" s="27"/>
      <c r="C1171" s="28"/>
      <c r="D1171" s="28"/>
      <c r="E1171" s="28"/>
      <c r="F1171" s="28"/>
      <c r="G1171" s="29"/>
      <c r="H1171" s="39"/>
      <c r="I1171" s="150" t="str">
        <f t="shared" si="16"/>
        <v/>
      </c>
      <c r="J1171" s="113"/>
      <c r="K1171" s="18"/>
      <c r="L1171" s="18"/>
      <c r="Z1171" s="152"/>
    </row>
    <row r="1172" spans="1:26" x14ac:dyDescent="0.25">
      <c r="A1172" s="26"/>
      <c r="B1172" s="27"/>
      <c r="C1172" s="28"/>
      <c r="D1172" s="28"/>
      <c r="E1172" s="28"/>
      <c r="F1172" s="28"/>
      <c r="G1172" s="29"/>
      <c r="H1172" s="39"/>
      <c r="I1172" s="150" t="str">
        <f t="shared" si="16"/>
        <v/>
      </c>
      <c r="J1172" s="113"/>
      <c r="K1172" s="18"/>
      <c r="L1172" s="18"/>
      <c r="Z1172" s="152"/>
    </row>
    <row r="1173" spans="1:26" x14ac:dyDescent="0.25">
      <c r="A1173" s="26"/>
      <c r="B1173" s="27"/>
      <c r="C1173" s="28"/>
      <c r="D1173" s="28"/>
      <c r="E1173" s="28"/>
      <c r="F1173" s="28"/>
      <c r="G1173" s="29"/>
      <c r="H1173" s="39"/>
      <c r="I1173" s="150" t="str">
        <f t="shared" si="16"/>
        <v/>
      </c>
      <c r="J1173" s="113"/>
      <c r="K1173" s="18"/>
      <c r="L1173" s="18"/>
      <c r="Z1173" s="152"/>
    </row>
    <row r="1174" spans="1:26" x14ac:dyDescent="0.25">
      <c r="A1174" s="26"/>
      <c r="B1174" s="27"/>
      <c r="C1174" s="28"/>
      <c r="D1174" s="28"/>
      <c r="E1174" s="28"/>
      <c r="F1174" s="28"/>
      <c r="G1174" s="29"/>
      <c r="H1174" s="39"/>
      <c r="I1174" s="150" t="str">
        <f t="shared" si="16"/>
        <v/>
      </c>
      <c r="J1174" s="113"/>
      <c r="K1174" s="18"/>
      <c r="L1174" s="18"/>
      <c r="Z1174" s="152"/>
    </row>
    <row r="1175" spans="1:26" x14ac:dyDescent="0.25">
      <c r="A1175" s="26"/>
      <c r="B1175" s="27"/>
      <c r="C1175" s="28"/>
      <c r="D1175" s="28"/>
      <c r="E1175" s="28"/>
      <c r="F1175" s="28"/>
      <c r="G1175" s="29"/>
      <c r="H1175" s="39"/>
      <c r="I1175" s="150" t="str">
        <f t="shared" si="16"/>
        <v/>
      </c>
      <c r="J1175" s="113"/>
      <c r="K1175" s="18"/>
      <c r="L1175" s="18"/>
      <c r="Z1175" s="152"/>
    </row>
    <row r="1176" spans="1:26" x14ac:dyDescent="0.25">
      <c r="A1176" s="26"/>
      <c r="B1176" s="27"/>
      <c r="C1176" s="28"/>
      <c r="D1176" s="28"/>
      <c r="E1176" s="28"/>
      <c r="F1176" s="28"/>
      <c r="G1176" s="29"/>
      <c r="H1176" s="39"/>
      <c r="I1176" s="150" t="str">
        <f t="shared" si="16"/>
        <v/>
      </c>
      <c r="J1176" s="113"/>
      <c r="K1176" s="18"/>
      <c r="L1176" s="18"/>
      <c r="Z1176" s="152"/>
    </row>
    <row r="1177" spans="1:26" x14ac:dyDescent="0.25">
      <c r="A1177" s="26"/>
      <c r="B1177" s="27"/>
      <c r="C1177" s="28"/>
      <c r="D1177" s="28"/>
      <c r="E1177" s="28"/>
      <c r="F1177" s="28"/>
      <c r="G1177" s="29"/>
      <c r="H1177" s="39"/>
      <c r="I1177" s="150" t="str">
        <f t="shared" si="16"/>
        <v/>
      </c>
      <c r="J1177" s="113"/>
      <c r="K1177" s="18"/>
      <c r="L1177" s="18"/>
      <c r="Z1177" s="152"/>
    </row>
    <row r="1178" spans="1:26" x14ac:dyDescent="0.25">
      <c r="A1178" s="26"/>
      <c r="B1178" s="27"/>
      <c r="C1178" s="28"/>
      <c r="D1178" s="28"/>
      <c r="E1178" s="28"/>
      <c r="F1178" s="28"/>
      <c r="G1178" s="29"/>
      <c r="H1178" s="39"/>
      <c r="I1178" s="150" t="str">
        <f t="shared" si="16"/>
        <v/>
      </c>
      <c r="J1178" s="113"/>
      <c r="K1178" s="18"/>
      <c r="L1178" s="18"/>
      <c r="Z1178" s="152"/>
    </row>
    <row r="1179" spans="1:26" x14ac:dyDescent="0.25">
      <c r="A1179" s="26"/>
      <c r="B1179" s="27"/>
      <c r="C1179" s="28"/>
      <c r="D1179" s="28"/>
      <c r="E1179" s="28"/>
      <c r="F1179" s="28"/>
      <c r="G1179" s="29"/>
      <c r="H1179" s="39"/>
      <c r="I1179" s="150" t="str">
        <f t="shared" si="16"/>
        <v/>
      </c>
      <c r="J1179" s="113"/>
      <c r="K1179" s="18"/>
      <c r="L1179" s="18"/>
      <c r="Z1179" s="152"/>
    </row>
    <row r="1180" spans="1:26" x14ac:dyDescent="0.25">
      <c r="A1180" s="26"/>
      <c r="B1180" s="27"/>
      <c r="C1180" s="28"/>
      <c r="D1180" s="28"/>
      <c r="E1180" s="28"/>
      <c r="F1180" s="28"/>
      <c r="G1180" s="29"/>
      <c r="H1180" s="39"/>
      <c r="I1180" s="150" t="str">
        <f t="shared" si="16"/>
        <v/>
      </c>
      <c r="J1180" s="113"/>
      <c r="K1180" s="18"/>
      <c r="L1180" s="18"/>
      <c r="Z1180" s="152"/>
    </row>
    <row r="1181" spans="1:26" x14ac:dyDescent="0.25">
      <c r="A1181" s="26"/>
      <c r="B1181" s="27"/>
      <c r="C1181" s="28"/>
      <c r="D1181" s="28"/>
      <c r="E1181" s="28"/>
      <c r="F1181" s="28"/>
      <c r="G1181" s="29"/>
      <c r="H1181" s="39"/>
      <c r="I1181" s="150" t="str">
        <f t="shared" si="16"/>
        <v/>
      </c>
      <c r="J1181" s="113"/>
      <c r="K1181" s="18"/>
      <c r="L1181" s="18"/>
      <c r="Z1181" s="152"/>
    </row>
    <row r="1182" spans="1:26" x14ac:dyDescent="0.25">
      <c r="A1182" s="26"/>
      <c r="B1182" s="27"/>
      <c r="C1182" s="28"/>
      <c r="D1182" s="28"/>
      <c r="E1182" s="28"/>
      <c r="F1182" s="28"/>
      <c r="G1182" s="29"/>
      <c r="H1182" s="39"/>
      <c r="I1182" s="150" t="str">
        <f t="shared" si="16"/>
        <v/>
      </c>
      <c r="J1182" s="113"/>
      <c r="K1182" s="18"/>
      <c r="L1182" s="18"/>
      <c r="Z1182" s="152"/>
    </row>
    <row r="1183" spans="1:26" x14ac:dyDescent="0.25">
      <c r="A1183" s="26"/>
      <c r="B1183" s="27"/>
      <c r="C1183" s="28"/>
      <c r="D1183" s="28"/>
      <c r="E1183" s="28"/>
      <c r="F1183" s="28"/>
      <c r="G1183" s="29"/>
      <c r="H1183" s="39"/>
      <c r="I1183" s="150" t="str">
        <f t="shared" si="16"/>
        <v/>
      </c>
      <c r="J1183" s="113"/>
      <c r="K1183" s="18"/>
      <c r="L1183" s="18"/>
      <c r="Z1183" s="152"/>
    </row>
    <row r="1184" spans="1:26" x14ac:dyDescent="0.25">
      <c r="A1184" s="26"/>
      <c r="B1184" s="27"/>
      <c r="C1184" s="28"/>
      <c r="D1184" s="28"/>
      <c r="E1184" s="28"/>
      <c r="F1184" s="28"/>
      <c r="G1184" s="29"/>
      <c r="H1184" s="39"/>
      <c r="I1184" s="150" t="str">
        <f t="shared" si="16"/>
        <v/>
      </c>
      <c r="J1184" s="113"/>
      <c r="K1184" s="18"/>
      <c r="L1184" s="18"/>
      <c r="Z1184" s="152"/>
    </row>
    <row r="1185" spans="1:26" x14ac:dyDescent="0.25">
      <c r="A1185" s="26"/>
      <c r="B1185" s="27"/>
      <c r="C1185" s="28"/>
      <c r="D1185" s="28"/>
      <c r="E1185" s="28"/>
      <c r="F1185" s="28"/>
      <c r="G1185" s="29"/>
      <c r="H1185" s="39"/>
      <c r="I1185" s="150" t="str">
        <f t="shared" si="16"/>
        <v/>
      </c>
      <c r="J1185" s="113"/>
      <c r="K1185" s="18"/>
      <c r="L1185" s="18"/>
      <c r="Z1185" s="152"/>
    </row>
    <row r="1186" spans="1:26" x14ac:dyDescent="0.25">
      <c r="A1186" s="26"/>
      <c r="B1186" s="27"/>
      <c r="C1186" s="28"/>
      <c r="D1186" s="28"/>
      <c r="E1186" s="28"/>
      <c r="F1186" s="28"/>
      <c r="G1186" s="29"/>
      <c r="H1186" s="39"/>
      <c r="I1186" s="150" t="str">
        <f t="shared" si="16"/>
        <v/>
      </c>
      <c r="J1186" s="113"/>
      <c r="K1186" s="18"/>
      <c r="L1186" s="18"/>
      <c r="Z1186" s="152"/>
    </row>
    <row r="1187" spans="1:26" x14ac:dyDescent="0.25">
      <c r="A1187" s="26"/>
      <c r="B1187" s="27"/>
      <c r="C1187" s="28"/>
      <c r="D1187" s="28"/>
      <c r="E1187" s="28"/>
      <c r="F1187" s="28"/>
      <c r="G1187" s="29"/>
      <c r="H1187" s="39"/>
      <c r="I1187" s="150" t="str">
        <f t="shared" si="16"/>
        <v/>
      </c>
      <c r="J1187" s="113"/>
      <c r="K1187" s="18"/>
      <c r="L1187" s="18"/>
      <c r="Z1187" s="152"/>
    </row>
    <row r="1188" spans="1:26" x14ac:dyDescent="0.25">
      <c r="A1188" s="26"/>
      <c r="B1188" s="27"/>
      <c r="C1188" s="28"/>
      <c r="D1188" s="28"/>
      <c r="E1188" s="28"/>
      <c r="F1188" s="28"/>
      <c r="G1188" s="29"/>
      <c r="H1188" s="39"/>
      <c r="I1188" s="150" t="str">
        <f t="shared" si="16"/>
        <v/>
      </c>
      <c r="J1188" s="113"/>
      <c r="K1188" s="18"/>
      <c r="L1188" s="18"/>
      <c r="Z1188" s="152"/>
    </row>
    <row r="1189" spans="1:26" x14ac:dyDescent="0.25">
      <c r="A1189" s="26"/>
      <c r="B1189" s="27"/>
      <c r="C1189" s="28"/>
      <c r="D1189" s="28"/>
      <c r="E1189" s="28"/>
      <c r="F1189" s="28"/>
      <c r="G1189" s="29"/>
      <c r="H1189" s="39"/>
      <c r="I1189" s="150" t="str">
        <f t="shared" si="16"/>
        <v/>
      </c>
      <c r="J1189" s="113"/>
      <c r="K1189" s="18"/>
      <c r="L1189" s="18"/>
      <c r="Z1189" s="152"/>
    </row>
    <row r="1190" spans="1:26" x14ac:dyDescent="0.25">
      <c r="A1190" s="26"/>
      <c r="B1190" s="27"/>
      <c r="C1190" s="28"/>
      <c r="D1190" s="28"/>
      <c r="E1190" s="28"/>
      <c r="F1190" s="28"/>
      <c r="G1190" s="29"/>
      <c r="H1190" s="39"/>
      <c r="I1190" s="150" t="str">
        <f t="shared" si="16"/>
        <v/>
      </c>
      <c r="J1190" s="113"/>
      <c r="K1190" s="18"/>
      <c r="L1190" s="18"/>
      <c r="Z1190" s="152"/>
    </row>
    <row r="1191" spans="1:26" x14ac:dyDescent="0.25">
      <c r="A1191" s="26"/>
      <c r="B1191" s="27"/>
      <c r="C1191" s="28"/>
      <c r="D1191" s="28"/>
      <c r="E1191" s="28"/>
      <c r="F1191" s="28"/>
      <c r="G1191" s="29"/>
      <c r="H1191" s="39"/>
      <c r="I1191" s="150" t="str">
        <f t="shared" si="16"/>
        <v/>
      </c>
      <c r="J1191" s="113"/>
      <c r="K1191" s="18"/>
      <c r="L1191" s="18"/>
      <c r="Z1191" s="152"/>
    </row>
    <row r="1192" spans="1:26" x14ac:dyDescent="0.25">
      <c r="A1192" s="26"/>
      <c r="B1192" s="27"/>
      <c r="C1192" s="28"/>
      <c r="D1192" s="28"/>
      <c r="E1192" s="28"/>
      <c r="F1192" s="28"/>
      <c r="G1192" s="29"/>
      <c r="H1192" s="39"/>
      <c r="I1192" s="150" t="str">
        <f t="shared" si="16"/>
        <v/>
      </c>
      <c r="J1192" s="113"/>
      <c r="K1192" s="18"/>
      <c r="L1192" s="18"/>
      <c r="Z1192" s="152"/>
    </row>
    <row r="1193" spans="1:26" x14ac:dyDescent="0.25">
      <c r="A1193" s="26"/>
      <c r="B1193" s="27"/>
      <c r="C1193" s="28"/>
      <c r="D1193" s="28"/>
      <c r="E1193" s="28"/>
      <c r="F1193" s="28"/>
      <c r="G1193" s="29"/>
      <c r="H1193" s="39"/>
      <c r="I1193" s="150" t="str">
        <f t="shared" si="16"/>
        <v/>
      </c>
      <c r="J1193" s="113"/>
      <c r="K1193" s="18"/>
      <c r="L1193" s="18"/>
      <c r="Z1193" s="152"/>
    </row>
    <row r="1194" spans="1:26" x14ac:dyDescent="0.25">
      <c r="A1194" s="26"/>
      <c r="B1194" s="27"/>
      <c r="C1194" s="28"/>
      <c r="D1194" s="28"/>
      <c r="E1194" s="28"/>
      <c r="F1194" s="28"/>
      <c r="G1194" s="29"/>
      <c r="H1194" s="39"/>
      <c r="I1194" s="150" t="str">
        <f t="shared" si="16"/>
        <v/>
      </c>
      <c r="J1194" s="113"/>
      <c r="K1194" s="18"/>
      <c r="L1194" s="18"/>
      <c r="Z1194" s="152"/>
    </row>
    <row r="1195" spans="1:26" x14ac:dyDescent="0.25">
      <c r="A1195" s="26"/>
      <c r="B1195" s="27"/>
      <c r="C1195" s="28"/>
      <c r="D1195" s="28"/>
      <c r="E1195" s="28"/>
      <c r="F1195" s="28"/>
      <c r="G1195" s="29"/>
      <c r="H1195" s="39"/>
      <c r="I1195" s="150" t="str">
        <f t="shared" si="16"/>
        <v/>
      </c>
      <c r="J1195" s="113"/>
      <c r="K1195" s="18"/>
      <c r="L1195" s="18"/>
      <c r="Z1195" s="152"/>
    </row>
    <row r="1196" spans="1:26" x14ac:dyDescent="0.25">
      <c r="A1196" s="26"/>
      <c r="B1196" s="27"/>
      <c r="C1196" s="28"/>
      <c r="D1196" s="28"/>
      <c r="E1196" s="28"/>
      <c r="F1196" s="28"/>
      <c r="G1196" s="29"/>
      <c r="H1196" s="39"/>
      <c r="I1196" s="150" t="str">
        <f t="shared" si="16"/>
        <v/>
      </c>
      <c r="J1196" s="113"/>
      <c r="K1196" s="18"/>
      <c r="L1196" s="18"/>
      <c r="Z1196" s="152"/>
    </row>
    <row r="1197" spans="1:26" x14ac:dyDescent="0.25">
      <c r="A1197" s="26"/>
      <c r="B1197" s="27"/>
      <c r="C1197" s="28"/>
      <c r="D1197" s="28"/>
      <c r="E1197" s="28"/>
      <c r="F1197" s="28"/>
      <c r="G1197" s="29"/>
      <c r="H1197" s="39"/>
      <c r="I1197" s="150" t="str">
        <f t="shared" si="16"/>
        <v/>
      </c>
      <c r="J1197" s="113"/>
      <c r="K1197" s="18"/>
      <c r="L1197" s="18"/>
      <c r="Z1197" s="152"/>
    </row>
    <row r="1198" spans="1:26" x14ac:dyDescent="0.25">
      <c r="A1198" s="26"/>
      <c r="B1198" s="27"/>
      <c r="C1198" s="28"/>
      <c r="D1198" s="28"/>
      <c r="E1198" s="28"/>
      <c r="F1198" s="28"/>
      <c r="G1198" s="29"/>
      <c r="H1198" s="39"/>
      <c r="I1198" s="150" t="str">
        <f t="shared" si="16"/>
        <v/>
      </c>
      <c r="J1198" s="113"/>
      <c r="K1198" s="18"/>
      <c r="L1198" s="18"/>
      <c r="Z1198" s="152"/>
    </row>
    <row r="1199" spans="1:26" x14ac:dyDescent="0.25">
      <c r="A1199" s="26"/>
      <c r="B1199" s="27"/>
      <c r="C1199" s="28"/>
      <c r="D1199" s="28"/>
      <c r="E1199" s="28"/>
      <c r="F1199" s="28"/>
      <c r="G1199" s="29"/>
      <c r="H1199" s="39"/>
      <c r="I1199" s="150" t="str">
        <f t="shared" si="16"/>
        <v/>
      </c>
      <c r="J1199" s="113"/>
      <c r="K1199" s="18"/>
      <c r="L1199" s="18"/>
      <c r="Z1199" s="152"/>
    </row>
    <row r="1200" spans="1:26" x14ac:dyDescent="0.25">
      <c r="A1200" s="26"/>
      <c r="B1200" s="27"/>
      <c r="C1200" s="28"/>
      <c r="D1200" s="28"/>
      <c r="E1200" s="28"/>
      <c r="F1200" s="28"/>
      <c r="G1200" s="29"/>
      <c r="H1200" s="39"/>
      <c r="I1200" s="150" t="str">
        <f t="shared" si="16"/>
        <v/>
      </c>
      <c r="J1200" s="113"/>
      <c r="K1200" s="18"/>
      <c r="L1200" s="18"/>
      <c r="Z1200" s="152"/>
    </row>
    <row r="1201" spans="1:26" x14ac:dyDescent="0.25">
      <c r="A1201" s="26"/>
      <c r="B1201" s="27"/>
      <c r="C1201" s="28"/>
      <c r="D1201" s="28"/>
      <c r="E1201" s="28"/>
      <c r="F1201" s="28"/>
      <c r="G1201" s="29"/>
      <c r="H1201" s="39"/>
      <c r="I1201" s="150" t="str">
        <f t="shared" si="16"/>
        <v/>
      </c>
      <c r="J1201" s="113"/>
      <c r="K1201" s="18"/>
      <c r="L1201" s="18"/>
      <c r="Z1201" s="152"/>
    </row>
    <row r="1202" spans="1:26" x14ac:dyDescent="0.25">
      <c r="A1202" s="26"/>
      <c r="B1202" s="27"/>
      <c r="C1202" s="28"/>
      <c r="D1202" s="28"/>
      <c r="E1202" s="28"/>
      <c r="F1202" s="28"/>
      <c r="G1202" s="29"/>
      <c r="H1202" s="39"/>
      <c r="I1202" s="150" t="str">
        <f t="shared" si="16"/>
        <v/>
      </c>
      <c r="J1202" s="113"/>
      <c r="K1202" s="18"/>
      <c r="L1202" s="18"/>
      <c r="Z1202" s="152"/>
    </row>
    <row r="1203" spans="1:26" x14ac:dyDescent="0.25">
      <c r="A1203" s="26"/>
      <c r="B1203" s="27"/>
      <c r="C1203" s="28"/>
      <c r="D1203" s="28"/>
      <c r="E1203" s="28"/>
      <c r="F1203" s="28"/>
      <c r="G1203" s="29"/>
      <c r="H1203" s="39"/>
      <c r="I1203" s="150" t="str">
        <f t="shared" si="16"/>
        <v/>
      </c>
      <c r="J1203" s="113"/>
      <c r="K1203" s="18"/>
      <c r="L1203" s="18"/>
      <c r="Z1203" s="152"/>
    </row>
    <row r="1204" spans="1:26" x14ac:dyDescent="0.25">
      <c r="A1204" s="26"/>
      <c r="B1204" s="27"/>
      <c r="C1204" s="28"/>
      <c r="D1204" s="28"/>
      <c r="E1204" s="28"/>
      <c r="F1204" s="28"/>
      <c r="G1204" s="29"/>
      <c r="H1204" s="39"/>
      <c r="I1204" s="150" t="str">
        <f t="shared" si="16"/>
        <v/>
      </c>
      <c r="J1204" s="113"/>
      <c r="K1204" s="18"/>
      <c r="L1204" s="18"/>
      <c r="Z1204" s="152"/>
    </row>
    <row r="1205" spans="1:26" x14ac:dyDescent="0.25">
      <c r="A1205" s="26"/>
      <c r="B1205" s="27"/>
      <c r="C1205" s="28"/>
      <c r="D1205" s="28"/>
      <c r="E1205" s="28"/>
      <c r="F1205" s="28"/>
      <c r="G1205" s="29"/>
      <c r="H1205" s="39"/>
      <c r="I1205" s="150" t="str">
        <f t="shared" si="16"/>
        <v/>
      </c>
      <c r="J1205" s="113"/>
      <c r="K1205" s="18"/>
      <c r="L1205" s="18"/>
      <c r="Z1205" s="152"/>
    </row>
    <row r="1206" spans="1:26" x14ac:dyDescent="0.25">
      <c r="A1206" s="26"/>
      <c r="B1206" s="27"/>
      <c r="C1206" s="28"/>
      <c r="D1206" s="28"/>
      <c r="E1206" s="28"/>
      <c r="F1206" s="28"/>
      <c r="G1206" s="29"/>
      <c r="H1206" s="39"/>
      <c r="I1206" s="150" t="str">
        <f t="shared" si="16"/>
        <v/>
      </c>
      <c r="J1206" s="113"/>
      <c r="K1206" s="18"/>
      <c r="L1206" s="18"/>
      <c r="Z1206" s="152"/>
    </row>
    <row r="1207" spans="1:26" x14ac:dyDescent="0.25">
      <c r="A1207" s="26"/>
      <c r="B1207" s="27"/>
      <c r="C1207" s="28"/>
      <c r="D1207" s="28"/>
      <c r="E1207" s="28"/>
      <c r="F1207" s="28"/>
      <c r="G1207" s="29"/>
      <c r="H1207" s="39"/>
      <c r="I1207" s="150" t="str">
        <f t="shared" si="16"/>
        <v/>
      </c>
      <c r="J1207" s="113"/>
      <c r="K1207" s="18"/>
      <c r="L1207" s="18"/>
      <c r="Z1207" s="152"/>
    </row>
    <row r="1208" spans="1:26" x14ac:dyDescent="0.25">
      <c r="A1208" s="26"/>
      <c r="B1208" s="27"/>
      <c r="C1208" s="28"/>
      <c r="D1208" s="28"/>
      <c r="E1208" s="28"/>
      <c r="F1208" s="28"/>
      <c r="G1208" s="29"/>
      <c r="H1208" s="39"/>
      <c r="I1208" s="150" t="str">
        <f t="shared" si="16"/>
        <v/>
      </c>
      <c r="J1208" s="113"/>
      <c r="K1208" s="18"/>
      <c r="L1208" s="18"/>
      <c r="Z1208" s="152"/>
    </row>
    <row r="1209" spans="1:26" x14ac:dyDescent="0.25">
      <c r="A1209" s="26"/>
      <c r="B1209" s="27"/>
      <c r="C1209" s="28"/>
      <c r="D1209" s="28"/>
      <c r="E1209" s="28"/>
      <c r="F1209" s="28"/>
      <c r="G1209" s="29"/>
      <c r="H1209" s="39"/>
      <c r="I1209" s="150" t="str">
        <f t="shared" si="16"/>
        <v/>
      </c>
      <c r="J1209" s="113"/>
      <c r="K1209" s="18"/>
      <c r="L1209" s="18"/>
      <c r="Z1209" s="152"/>
    </row>
    <row r="1210" spans="1:26" x14ac:dyDescent="0.25">
      <c r="A1210" s="26"/>
      <c r="B1210" s="27"/>
      <c r="C1210" s="28"/>
      <c r="D1210" s="28"/>
      <c r="E1210" s="28"/>
      <c r="F1210" s="28"/>
      <c r="G1210" s="29"/>
      <c r="H1210" s="39"/>
      <c r="I1210" s="150" t="str">
        <f t="shared" si="16"/>
        <v/>
      </c>
      <c r="J1210" s="113"/>
      <c r="K1210" s="18"/>
      <c r="L1210" s="18"/>
      <c r="Z1210" s="152"/>
    </row>
    <row r="1211" spans="1:26" x14ac:dyDescent="0.25">
      <c r="A1211" s="26"/>
      <c r="B1211" s="27"/>
      <c r="C1211" s="28"/>
      <c r="D1211" s="28"/>
      <c r="E1211" s="28"/>
      <c r="F1211" s="28"/>
      <c r="G1211" s="29"/>
      <c r="H1211" s="39"/>
      <c r="I1211" s="150" t="str">
        <f t="shared" si="16"/>
        <v/>
      </c>
      <c r="J1211" s="113"/>
      <c r="K1211" s="18"/>
      <c r="L1211" s="18"/>
      <c r="Z1211" s="152"/>
    </row>
    <row r="1212" spans="1:26" x14ac:dyDescent="0.25">
      <c r="A1212" s="26"/>
      <c r="B1212" s="27"/>
      <c r="C1212" s="28"/>
      <c r="D1212" s="28"/>
      <c r="E1212" s="28"/>
      <c r="F1212" s="28"/>
      <c r="G1212" s="29"/>
      <c r="H1212" s="39"/>
      <c r="I1212" s="150" t="str">
        <f t="shared" si="16"/>
        <v/>
      </c>
      <c r="J1212" s="113"/>
      <c r="K1212" s="18"/>
      <c r="L1212" s="18"/>
      <c r="Z1212" s="152"/>
    </row>
    <row r="1213" spans="1:26" x14ac:dyDescent="0.25">
      <c r="A1213" s="26"/>
      <c r="B1213" s="27"/>
      <c r="C1213" s="28"/>
      <c r="D1213" s="28"/>
      <c r="E1213" s="28"/>
      <c r="F1213" s="28"/>
      <c r="G1213" s="29"/>
      <c r="H1213" s="39"/>
      <c r="I1213" s="150" t="str">
        <f t="shared" si="16"/>
        <v/>
      </c>
      <c r="J1213" s="113"/>
      <c r="K1213" s="18"/>
      <c r="L1213" s="18"/>
      <c r="Z1213" s="152"/>
    </row>
    <row r="1214" spans="1:26" x14ac:dyDescent="0.25">
      <c r="A1214" s="26"/>
      <c r="B1214" s="27"/>
      <c r="C1214" s="28"/>
      <c r="D1214" s="28"/>
      <c r="E1214" s="28"/>
      <c r="F1214" s="28"/>
      <c r="G1214" s="29"/>
      <c r="H1214" s="39"/>
      <c r="I1214" s="150" t="str">
        <f t="shared" si="16"/>
        <v/>
      </c>
      <c r="J1214" s="113"/>
      <c r="K1214" s="18"/>
      <c r="L1214" s="18"/>
      <c r="Z1214" s="152"/>
    </row>
    <row r="1215" spans="1:26" x14ac:dyDescent="0.25">
      <c r="A1215" s="26"/>
      <c r="B1215" s="27"/>
      <c r="C1215" s="28"/>
      <c r="D1215" s="28"/>
      <c r="E1215" s="28"/>
      <c r="F1215" s="28"/>
      <c r="G1215" s="29"/>
      <c r="H1215" s="39"/>
      <c r="I1215" s="150" t="str">
        <f t="shared" ref="I1215:I1278" si="17">IF(G1215="","",I1214+G1215)</f>
        <v/>
      </c>
      <c r="J1215" s="113"/>
      <c r="K1215" s="18"/>
      <c r="L1215" s="18"/>
      <c r="Z1215" s="152"/>
    </row>
    <row r="1216" spans="1:26" x14ac:dyDescent="0.25">
      <c r="A1216" s="26"/>
      <c r="B1216" s="27"/>
      <c r="C1216" s="28"/>
      <c r="D1216" s="28"/>
      <c r="E1216" s="28"/>
      <c r="F1216" s="28"/>
      <c r="G1216" s="29"/>
      <c r="H1216" s="39"/>
      <c r="I1216" s="150" t="str">
        <f t="shared" si="17"/>
        <v/>
      </c>
      <c r="J1216" s="113"/>
      <c r="K1216" s="18"/>
      <c r="L1216" s="18"/>
      <c r="Z1216" s="152"/>
    </row>
    <row r="1217" spans="1:26" x14ac:dyDescent="0.25">
      <c r="A1217" s="26"/>
      <c r="B1217" s="27"/>
      <c r="C1217" s="28"/>
      <c r="D1217" s="28"/>
      <c r="E1217" s="28"/>
      <c r="F1217" s="28"/>
      <c r="G1217" s="29"/>
      <c r="H1217" s="39"/>
      <c r="I1217" s="150" t="str">
        <f t="shared" si="17"/>
        <v/>
      </c>
      <c r="J1217" s="113"/>
      <c r="K1217" s="18"/>
      <c r="L1217" s="18"/>
      <c r="Z1217" s="152"/>
    </row>
    <row r="1218" spans="1:26" x14ac:dyDescent="0.25">
      <c r="A1218" s="26"/>
      <c r="B1218" s="27"/>
      <c r="C1218" s="28"/>
      <c r="D1218" s="28"/>
      <c r="E1218" s="28"/>
      <c r="F1218" s="28"/>
      <c r="G1218" s="29"/>
      <c r="H1218" s="39"/>
      <c r="I1218" s="150" t="str">
        <f t="shared" si="17"/>
        <v/>
      </c>
      <c r="J1218" s="113"/>
      <c r="K1218" s="18"/>
      <c r="L1218" s="18"/>
      <c r="Z1218" s="152"/>
    </row>
    <row r="1219" spans="1:26" x14ac:dyDescent="0.25">
      <c r="A1219" s="26"/>
      <c r="B1219" s="27"/>
      <c r="C1219" s="28"/>
      <c r="D1219" s="28"/>
      <c r="E1219" s="28"/>
      <c r="F1219" s="28"/>
      <c r="G1219" s="29"/>
      <c r="H1219" s="39"/>
      <c r="I1219" s="150" t="str">
        <f t="shared" si="17"/>
        <v/>
      </c>
      <c r="J1219" s="113"/>
      <c r="K1219" s="18"/>
      <c r="L1219" s="18"/>
      <c r="Z1219" s="152"/>
    </row>
    <row r="1220" spans="1:26" x14ac:dyDescent="0.25">
      <c r="A1220" s="26"/>
      <c r="B1220" s="27"/>
      <c r="C1220" s="28"/>
      <c r="D1220" s="28"/>
      <c r="E1220" s="28"/>
      <c r="F1220" s="28"/>
      <c r="G1220" s="29"/>
      <c r="H1220" s="39"/>
      <c r="I1220" s="150" t="str">
        <f t="shared" si="17"/>
        <v/>
      </c>
      <c r="J1220" s="113"/>
      <c r="K1220" s="18"/>
      <c r="L1220" s="18"/>
      <c r="Z1220" s="152"/>
    </row>
    <row r="1221" spans="1:26" x14ac:dyDescent="0.25">
      <c r="A1221" s="26"/>
      <c r="B1221" s="27"/>
      <c r="C1221" s="28"/>
      <c r="D1221" s="28"/>
      <c r="E1221" s="28"/>
      <c r="F1221" s="28"/>
      <c r="G1221" s="29"/>
      <c r="H1221" s="39"/>
      <c r="I1221" s="150" t="str">
        <f t="shared" si="17"/>
        <v/>
      </c>
      <c r="J1221" s="113"/>
      <c r="K1221" s="18"/>
      <c r="L1221" s="18"/>
      <c r="Z1221" s="152"/>
    </row>
    <row r="1222" spans="1:26" x14ac:dyDescent="0.25">
      <c r="A1222" s="26"/>
      <c r="B1222" s="27"/>
      <c r="C1222" s="28"/>
      <c r="D1222" s="28"/>
      <c r="E1222" s="28"/>
      <c r="F1222" s="28"/>
      <c r="G1222" s="29"/>
      <c r="H1222" s="39"/>
      <c r="I1222" s="150" t="str">
        <f t="shared" si="17"/>
        <v/>
      </c>
      <c r="J1222" s="113"/>
      <c r="K1222" s="18"/>
      <c r="L1222" s="18"/>
      <c r="Z1222" s="152"/>
    </row>
    <row r="1223" spans="1:26" x14ac:dyDescent="0.25">
      <c r="A1223" s="26"/>
      <c r="B1223" s="27"/>
      <c r="C1223" s="28"/>
      <c r="D1223" s="28"/>
      <c r="E1223" s="28"/>
      <c r="F1223" s="28"/>
      <c r="G1223" s="29"/>
      <c r="H1223" s="39"/>
      <c r="I1223" s="150" t="str">
        <f t="shared" si="17"/>
        <v/>
      </c>
      <c r="J1223" s="113"/>
      <c r="K1223" s="18"/>
      <c r="L1223" s="18"/>
      <c r="Z1223" s="152"/>
    </row>
    <row r="1224" spans="1:26" x14ac:dyDescent="0.25">
      <c r="A1224" s="26"/>
      <c r="B1224" s="27"/>
      <c r="C1224" s="28"/>
      <c r="D1224" s="28"/>
      <c r="E1224" s="28"/>
      <c r="F1224" s="28"/>
      <c r="G1224" s="29"/>
      <c r="H1224" s="39"/>
      <c r="I1224" s="150" t="str">
        <f t="shared" si="17"/>
        <v/>
      </c>
      <c r="J1224" s="113"/>
      <c r="K1224" s="18"/>
      <c r="L1224" s="18"/>
      <c r="Z1224" s="152"/>
    </row>
    <row r="1225" spans="1:26" x14ac:dyDescent="0.25">
      <c r="A1225" s="26"/>
      <c r="B1225" s="27"/>
      <c r="C1225" s="28"/>
      <c r="D1225" s="28"/>
      <c r="E1225" s="28"/>
      <c r="F1225" s="28"/>
      <c r="G1225" s="29"/>
      <c r="H1225" s="39"/>
      <c r="I1225" s="150" t="str">
        <f t="shared" si="17"/>
        <v/>
      </c>
      <c r="J1225" s="113"/>
      <c r="K1225" s="18"/>
      <c r="L1225" s="18"/>
      <c r="Z1225" s="152"/>
    </row>
    <row r="1226" spans="1:26" x14ac:dyDescent="0.25">
      <c r="A1226" s="26"/>
      <c r="B1226" s="27"/>
      <c r="C1226" s="28"/>
      <c r="D1226" s="28"/>
      <c r="E1226" s="28"/>
      <c r="F1226" s="28"/>
      <c r="G1226" s="29"/>
      <c r="H1226" s="39"/>
      <c r="I1226" s="150" t="str">
        <f t="shared" si="17"/>
        <v/>
      </c>
      <c r="J1226" s="113"/>
      <c r="K1226" s="18"/>
      <c r="L1226" s="18"/>
      <c r="Z1226" s="152"/>
    </row>
    <row r="1227" spans="1:26" x14ac:dyDescent="0.25">
      <c r="A1227" s="26"/>
      <c r="B1227" s="27"/>
      <c r="C1227" s="28"/>
      <c r="D1227" s="28"/>
      <c r="E1227" s="28"/>
      <c r="F1227" s="28"/>
      <c r="G1227" s="29"/>
      <c r="H1227" s="39"/>
      <c r="I1227" s="150" t="str">
        <f t="shared" si="17"/>
        <v/>
      </c>
      <c r="J1227" s="113"/>
      <c r="K1227" s="18"/>
      <c r="L1227" s="18"/>
      <c r="Z1227" s="152"/>
    </row>
    <row r="1228" spans="1:26" x14ac:dyDescent="0.25">
      <c r="A1228" s="26"/>
      <c r="B1228" s="27"/>
      <c r="C1228" s="28"/>
      <c r="D1228" s="28"/>
      <c r="E1228" s="28"/>
      <c r="F1228" s="28"/>
      <c r="G1228" s="29"/>
      <c r="H1228" s="39"/>
      <c r="I1228" s="150" t="str">
        <f t="shared" si="17"/>
        <v/>
      </c>
      <c r="J1228" s="113"/>
      <c r="K1228" s="18"/>
      <c r="L1228" s="18"/>
      <c r="Z1228" s="152"/>
    </row>
    <row r="1229" spans="1:26" x14ac:dyDescent="0.25">
      <c r="A1229" s="26"/>
      <c r="B1229" s="27"/>
      <c r="C1229" s="28"/>
      <c r="D1229" s="28"/>
      <c r="E1229" s="28"/>
      <c r="F1229" s="28"/>
      <c r="G1229" s="29"/>
      <c r="H1229" s="39"/>
      <c r="I1229" s="150" t="str">
        <f t="shared" si="17"/>
        <v/>
      </c>
      <c r="J1229" s="113"/>
      <c r="K1229" s="18"/>
      <c r="L1229" s="18"/>
      <c r="Z1229" s="152"/>
    </row>
    <row r="1230" spans="1:26" x14ac:dyDescent="0.25">
      <c r="A1230" s="26"/>
      <c r="B1230" s="27"/>
      <c r="C1230" s="28"/>
      <c r="D1230" s="28"/>
      <c r="E1230" s="28"/>
      <c r="F1230" s="28"/>
      <c r="G1230" s="29"/>
      <c r="H1230" s="39"/>
      <c r="I1230" s="150" t="str">
        <f t="shared" si="17"/>
        <v/>
      </c>
      <c r="J1230" s="113"/>
      <c r="K1230" s="18"/>
      <c r="L1230" s="18"/>
      <c r="Z1230" s="152"/>
    </row>
    <row r="1231" spans="1:26" x14ac:dyDescent="0.25">
      <c r="A1231" s="26"/>
      <c r="B1231" s="27"/>
      <c r="C1231" s="28"/>
      <c r="D1231" s="28"/>
      <c r="E1231" s="28"/>
      <c r="F1231" s="28"/>
      <c r="G1231" s="29"/>
      <c r="H1231" s="39"/>
      <c r="I1231" s="150" t="str">
        <f t="shared" si="17"/>
        <v/>
      </c>
      <c r="J1231" s="113"/>
      <c r="K1231" s="18"/>
      <c r="L1231" s="18"/>
      <c r="Z1231" s="152"/>
    </row>
    <row r="1232" spans="1:26" x14ac:dyDescent="0.25">
      <c r="A1232" s="26"/>
      <c r="B1232" s="27"/>
      <c r="C1232" s="28"/>
      <c r="D1232" s="28"/>
      <c r="E1232" s="28"/>
      <c r="F1232" s="28"/>
      <c r="G1232" s="29"/>
      <c r="H1232" s="39"/>
      <c r="I1232" s="150" t="str">
        <f t="shared" si="17"/>
        <v/>
      </c>
      <c r="J1232" s="113"/>
      <c r="K1232" s="18"/>
      <c r="L1232" s="18"/>
      <c r="Z1232" s="152"/>
    </row>
    <row r="1233" spans="1:26" x14ac:dyDescent="0.25">
      <c r="A1233" s="26"/>
      <c r="B1233" s="27"/>
      <c r="C1233" s="28"/>
      <c r="D1233" s="28"/>
      <c r="E1233" s="28"/>
      <c r="F1233" s="28"/>
      <c r="G1233" s="29"/>
      <c r="H1233" s="39"/>
      <c r="I1233" s="150" t="str">
        <f t="shared" si="17"/>
        <v/>
      </c>
      <c r="J1233" s="113"/>
      <c r="K1233" s="18"/>
      <c r="L1233" s="18"/>
      <c r="Z1233" s="152"/>
    </row>
    <row r="1234" spans="1:26" x14ac:dyDescent="0.25">
      <c r="A1234" s="26"/>
      <c r="B1234" s="27"/>
      <c r="C1234" s="28"/>
      <c r="D1234" s="28"/>
      <c r="E1234" s="28"/>
      <c r="F1234" s="28"/>
      <c r="G1234" s="29"/>
      <c r="H1234" s="39"/>
      <c r="I1234" s="150" t="str">
        <f t="shared" si="17"/>
        <v/>
      </c>
      <c r="J1234" s="113"/>
      <c r="K1234" s="18"/>
      <c r="L1234" s="18"/>
      <c r="Z1234" s="152"/>
    </row>
    <row r="1235" spans="1:26" x14ac:dyDescent="0.25">
      <c r="A1235" s="26"/>
      <c r="B1235" s="27"/>
      <c r="C1235" s="28"/>
      <c r="D1235" s="28"/>
      <c r="E1235" s="28"/>
      <c r="F1235" s="28"/>
      <c r="G1235" s="29"/>
      <c r="H1235" s="39"/>
      <c r="I1235" s="150" t="str">
        <f t="shared" si="17"/>
        <v/>
      </c>
      <c r="J1235" s="113"/>
      <c r="K1235" s="18"/>
      <c r="L1235" s="18"/>
      <c r="Z1235" s="152"/>
    </row>
    <row r="1236" spans="1:26" x14ac:dyDescent="0.25">
      <c r="A1236" s="26"/>
      <c r="B1236" s="27"/>
      <c r="C1236" s="28"/>
      <c r="D1236" s="28"/>
      <c r="E1236" s="28"/>
      <c r="F1236" s="28"/>
      <c r="G1236" s="29"/>
      <c r="H1236" s="39"/>
      <c r="I1236" s="150" t="str">
        <f t="shared" si="17"/>
        <v/>
      </c>
      <c r="J1236" s="113"/>
      <c r="K1236" s="18"/>
      <c r="L1236" s="18"/>
      <c r="Z1236" s="152"/>
    </row>
    <row r="1237" spans="1:26" x14ac:dyDescent="0.25">
      <c r="A1237" s="26"/>
      <c r="B1237" s="27"/>
      <c r="C1237" s="28"/>
      <c r="D1237" s="28"/>
      <c r="E1237" s="28"/>
      <c r="F1237" s="28"/>
      <c r="G1237" s="29"/>
      <c r="H1237" s="39"/>
      <c r="I1237" s="150" t="str">
        <f t="shared" si="17"/>
        <v/>
      </c>
      <c r="J1237" s="113"/>
      <c r="K1237" s="18"/>
      <c r="L1237" s="18"/>
      <c r="Z1237" s="152"/>
    </row>
    <row r="1238" spans="1:26" x14ac:dyDescent="0.25">
      <c r="A1238" s="26"/>
      <c r="B1238" s="27"/>
      <c r="C1238" s="28"/>
      <c r="D1238" s="28"/>
      <c r="E1238" s="28"/>
      <c r="F1238" s="28"/>
      <c r="G1238" s="29"/>
      <c r="H1238" s="39"/>
      <c r="I1238" s="150" t="str">
        <f t="shared" si="17"/>
        <v/>
      </c>
      <c r="J1238" s="113"/>
      <c r="K1238" s="18"/>
      <c r="L1238" s="18"/>
      <c r="Z1238" s="152"/>
    </row>
    <row r="1239" spans="1:26" x14ac:dyDescent="0.25">
      <c r="A1239" s="26"/>
      <c r="B1239" s="27"/>
      <c r="C1239" s="28"/>
      <c r="D1239" s="28"/>
      <c r="E1239" s="28"/>
      <c r="F1239" s="28"/>
      <c r="G1239" s="29"/>
      <c r="H1239" s="39"/>
      <c r="I1239" s="150" t="str">
        <f t="shared" si="17"/>
        <v/>
      </c>
      <c r="J1239" s="113"/>
      <c r="K1239" s="18"/>
      <c r="L1239" s="18"/>
      <c r="Z1239" s="152"/>
    </row>
    <row r="1240" spans="1:26" x14ac:dyDescent="0.25">
      <c r="A1240" s="26"/>
      <c r="B1240" s="27"/>
      <c r="C1240" s="28"/>
      <c r="D1240" s="28"/>
      <c r="E1240" s="28"/>
      <c r="F1240" s="28"/>
      <c r="G1240" s="29"/>
      <c r="H1240" s="39"/>
      <c r="I1240" s="150" t="str">
        <f t="shared" si="17"/>
        <v/>
      </c>
      <c r="J1240" s="113"/>
      <c r="K1240" s="18"/>
      <c r="L1240" s="18"/>
      <c r="Z1240" s="152"/>
    </row>
    <row r="1241" spans="1:26" x14ac:dyDescent="0.25">
      <c r="A1241" s="26"/>
      <c r="B1241" s="27"/>
      <c r="C1241" s="28"/>
      <c r="D1241" s="28"/>
      <c r="E1241" s="28"/>
      <c r="F1241" s="28"/>
      <c r="G1241" s="29"/>
      <c r="H1241" s="39"/>
      <c r="I1241" s="150" t="str">
        <f t="shared" si="17"/>
        <v/>
      </c>
      <c r="J1241" s="113"/>
      <c r="K1241" s="18"/>
      <c r="L1241" s="18"/>
      <c r="Z1241" s="152"/>
    </row>
    <row r="1242" spans="1:26" x14ac:dyDescent="0.25">
      <c r="A1242" s="26"/>
      <c r="B1242" s="27"/>
      <c r="C1242" s="28"/>
      <c r="D1242" s="28"/>
      <c r="E1242" s="28"/>
      <c r="F1242" s="28"/>
      <c r="G1242" s="29"/>
      <c r="H1242" s="39"/>
      <c r="I1242" s="150" t="str">
        <f t="shared" si="17"/>
        <v/>
      </c>
      <c r="J1242" s="113"/>
      <c r="K1242" s="18"/>
      <c r="L1242" s="18"/>
      <c r="Z1242" s="152"/>
    </row>
    <row r="1243" spans="1:26" x14ac:dyDescent="0.25">
      <c r="A1243" s="26"/>
      <c r="B1243" s="27"/>
      <c r="C1243" s="28"/>
      <c r="D1243" s="28"/>
      <c r="E1243" s="28"/>
      <c r="F1243" s="28"/>
      <c r="G1243" s="29"/>
      <c r="H1243" s="39"/>
      <c r="I1243" s="150" t="str">
        <f t="shared" si="17"/>
        <v/>
      </c>
      <c r="J1243" s="113"/>
      <c r="K1243" s="18"/>
      <c r="L1243" s="18"/>
      <c r="Z1243" s="152"/>
    </row>
    <row r="1244" spans="1:26" x14ac:dyDescent="0.25">
      <c r="A1244" s="26"/>
      <c r="B1244" s="27"/>
      <c r="C1244" s="28"/>
      <c r="D1244" s="28"/>
      <c r="E1244" s="28"/>
      <c r="F1244" s="28"/>
      <c r="G1244" s="29"/>
      <c r="H1244" s="39"/>
      <c r="I1244" s="150" t="str">
        <f t="shared" si="17"/>
        <v/>
      </c>
      <c r="J1244" s="113"/>
      <c r="K1244" s="18"/>
      <c r="L1244" s="18"/>
      <c r="Z1244" s="152"/>
    </row>
    <row r="1245" spans="1:26" x14ac:dyDescent="0.25">
      <c r="A1245" s="26"/>
      <c r="B1245" s="27"/>
      <c r="C1245" s="28"/>
      <c r="D1245" s="28"/>
      <c r="E1245" s="28"/>
      <c r="F1245" s="28"/>
      <c r="G1245" s="29"/>
      <c r="H1245" s="39"/>
      <c r="I1245" s="150" t="str">
        <f t="shared" si="17"/>
        <v/>
      </c>
      <c r="J1245" s="113"/>
      <c r="K1245" s="18"/>
      <c r="L1245" s="18"/>
      <c r="Z1245" s="152"/>
    </row>
    <row r="1246" spans="1:26" x14ac:dyDescent="0.25">
      <c r="A1246" s="26"/>
      <c r="B1246" s="27"/>
      <c r="C1246" s="28"/>
      <c r="D1246" s="28"/>
      <c r="E1246" s="28"/>
      <c r="F1246" s="28"/>
      <c r="G1246" s="29"/>
      <c r="H1246" s="39"/>
      <c r="I1246" s="150" t="str">
        <f t="shared" si="17"/>
        <v/>
      </c>
      <c r="J1246" s="113"/>
      <c r="K1246" s="18"/>
      <c r="L1246" s="18"/>
      <c r="Z1246" s="152"/>
    </row>
    <row r="1247" spans="1:26" x14ac:dyDescent="0.25">
      <c r="A1247" s="26"/>
      <c r="B1247" s="27"/>
      <c r="C1247" s="28"/>
      <c r="D1247" s="28"/>
      <c r="E1247" s="28"/>
      <c r="F1247" s="28"/>
      <c r="G1247" s="29"/>
      <c r="H1247" s="39"/>
      <c r="I1247" s="150" t="str">
        <f t="shared" si="17"/>
        <v/>
      </c>
      <c r="J1247" s="113"/>
      <c r="K1247" s="18"/>
      <c r="L1247" s="18"/>
      <c r="Z1247" s="152"/>
    </row>
    <row r="1248" spans="1:26" x14ac:dyDescent="0.25">
      <c r="A1248" s="26"/>
      <c r="B1248" s="27"/>
      <c r="C1248" s="28"/>
      <c r="D1248" s="28"/>
      <c r="E1248" s="28"/>
      <c r="F1248" s="28"/>
      <c r="G1248" s="29"/>
      <c r="H1248" s="39"/>
      <c r="I1248" s="150" t="str">
        <f t="shared" si="17"/>
        <v/>
      </c>
      <c r="J1248" s="113"/>
      <c r="K1248" s="18"/>
      <c r="L1248" s="18"/>
      <c r="Z1248" s="152"/>
    </row>
    <row r="1249" spans="1:26" x14ac:dyDescent="0.25">
      <c r="A1249" s="26"/>
      <c r="B1249" s="27"/>
      <c r="C1249" s="28"/>
      <c r="D1249" s="28"/>
      <c r="E1249" s="28"/>
      <c r="F1249" s="28"/>
      <c r="G1249" s="29"/>
      <c r="H1249" s="39"/>
      <c r="I1249" s="150" t="str">
        <f t="shared" si="17"/>
        <v/>
      </c>
      <c r="J1249" s="113"/>
      <c r="K1249" s="18"/>
      <c r="L1249" s="18"/>
      <c r="Z1249" s="152"/>
    </row>
    <row r="1250" spans="1:26" x14ac:dyDescent="0.25">
      <c r="A1250" s="26"/>
      <c r="B1250" s="27"/>
      <c r="C1250" s="28"/>
      <c r="D1250" s="28"/>
      <c r="E1250" s="28"/>
      <c r="F1250" s="28"/>
      <c r="G1250" s="29"/>
      <c r="H1250" s="39"/>
      <c r="I1250" s="150" t="str">
        <f t="shared" si="17"/>
        <v/>
      </c>
      <c r="J1250" s="113"/>
      <c r="K1250" s="18"/>
      <c r="L1250" s="18"/>
      <c r="Z1250" s="152"/>
    </row>
    <row r="1251" spans="1:26" x14ac:dyDescent="0.25">
      <c r="A1251" s="26"/>
      <c r="B1251" s="27"/>
      <c r="C1251" s="28"/>
      <c r="D1251" s="28"/>
      <c r="E1251" s="28"/>
      <c r="F1251" s="28"/>
      <c r="G1251" s="29"/>
      <c r="H1251" s="39"/>
      <c r="I1251" s="150" t="str">
        <f t="shared" si="17"/>
        <v/>
      </c>
      <c r="J1251" s="113"/>
      <c r="K1251" s="18"/>
      <c r="L1251" s="18"/>
      <c r="Z1251" s="152"/>
    </row>
    <row r="1252" spans="1:26" x14ac:dyDescent="0.25">
      <c r="A1252" s="26"/>
      <c r="B1252" s="27"/>
      <c r="C1252" s="28"/>
      <c r="D1252" s="28"/>
      <c r="E1252" s="28"/>
      <c r="F1252" s="28"/>
      <c r="G1252" s="29"/>
      <c r="H1252" s="39"/>
      <c r="I1252" s="150" t="str">
        <f t="shared" si="17"/>
        <v/>
      </c>
      <c r="J1252" s="113"/>
      <c r="K1252" s="18"/>
      <c r="L1252" s="18"/>
      <c r="Z1252" s="152"/>
    </row>
    <row r="1253" spans="1:26" x14ac:dyDescent="0.25">
      <c r="A1253" s="26"/>
      <c r="B1253" s="27"/>
      <c r="C1253" s="28"/>
      <c r="D1253" s="28"/>
      <c r="E1253" s="28"/>
      <c r="F1253" s="28"/>
      <c r="G1253" s="29"/>
      <c r="H1253" s="39"/>
      <c r="I1253" s="150" t="str">
        <f t="shared" si="17"/>
        <v/>
      </c>
      <c r="J1253" s="113"/>
      <c r="K1253" s="18"/>
      <c r="L1253" s="18"/>
      <c r="Z1253" s="152"/>
    </row>
    <row r="1254" spans="1:26" x14ac:dyDescent="0.25">
      <c r="A1254" s="26"/>
      <c r="B1254" s="27"/>
      <c r="C1254" s="28"/>
      <c r="D1254" s="28"/>
      <c r="E1254" s="28"/>
      <c r="F1254" s="28"/>
      <c r="G1254" s="29"/>
      <c r="H1254" s="39"/>
      <c r="I1254" s="150" t="str">
        <f t="shared" si="17"/>
        <v/>
      </c>
      <c r="J1254" s="113"/>
      <c r="K1254" s="18"/>
      <c r="L1254" s="18"/>
      <c r="Z1254" s="152"/>
    </row>
    <row r="1255" spans="1:26" x14ac:dyDescent="0.25">
      <c r="A1255" s="26"/>
      <c r="B1255" s="27"/>
      <c r="C1255" s="28"/>
      <c r="D1255" s="28"/>
      <c r="E1255" s="28"/>
      <c r="F1255" s="28"/>
      <c r="G1255" s="29"/>
      <c r="H1255" s="39"/>
      <c r="I1255" s="150" t="str">
        <f t="shared" si="17"/>
        <v/>
      </c>
      <c r="J1255" s="113"/>
      <c r="K1255" s="18"/>
      <c r="L1255" s="18"/>
      <c r="Z1255" s="152"/>
    </row>
    <row r="1256" spans="1:26" x14ac:dyDescent="0.25">
      <c r="A1256" s="26"/>
      <c r="B1256" s="27"/>
      <c r="C1256" s="28"/>
      <c r="D1256" s="28"/>
      <c r="E1256" s="28"/>
      <c r="F1256" s="28"/>
      <c r="G1256" s="29"/>
      <c r="H1256" s="39"/>
      <c r="I1256" s="150" t="str">
        <f t="shared" si="17"/>
        <v/>
      </c>
      <c r="J1256" s="113"/>
      <c r="K1256" s="18"/>
      <c r="L1256" s="18"/>
      <c r="Z1256" s="152"/>
    </row>
    <row r="1257" spans="1:26" x14ac:dyDescent="0.25">
      <c r="A1257" s="26"/>
      <c r="B1257" s="27"/>
      <c r="C1257" s="28"/>
      <c r="D1257" s="28"/>
      <c r="E1257" s="28"/>
      <c r="F1257" s="28"/>
      <c r="G1257" s="29"/>
      <c r="H1257" s="39"/>
      <c r="I1257" s="150" t="str">
        <f t="shared" si="17"/>
        <v/>
      </c>
      <c r="J1257" s="113"/>
      <c r="K1257" s="18"/>
      <c r="L1257" s="18"/>
      <c r="Z1257" s="152"/>
    </row>
    <row r="1258" spans="1:26" x14ac:dyDescent="0.25">
      <c r="A1258" s="26"/>
      <c r="B1258" s="27"/>
      <c r="C1258" s="28"/>
      <c r="D1258" s="28"/>
      <c r="E1258" s="28"/>
      <c r="F1258" s="28"/>
      <c r="G1258" s="29"/>
      <c r="H1258" s="39"/>
      <c r="I1258" s="150" t="str">
        <f t="shared" si="17"/>
        <v/>
      </c>
      <c r="J1258" s="113"/>
      <c r="K1258" s="18"/>
      <c r="L1258" s="18"/>
      <c r="Z1258" s="152"/>
    </row>
    <row r="1259" spans="1:26" x14ac:dyDescent="0.25">
      <c r="A1259" s="26"/>
      <c r="B1259" s="27"/>
      <c r="C1259" s="28"/>
      <c r="D1259" s="28"/>
      <c r="E1259" s="28"/>
      <c r="F1259" s="28"/>
      <c r="G1259" s="29"/>
      <c r="H1259" s="39"/>
      <c r="I1259" s="150" t="str">
        <f t="shared" si="17"/>
        <v/>
      </c>
      <c r="J1259" s="113"/>
      <c r="K1259" s="18"/>
      <c r="L1259" s="18"/>
      <c r="Z1259" s="152"/>
    </row>
    <row r="1260" spans="1:26" x14ac:dyDescent="0.25">
      <c r="A1260" s="26"/>
      <c r="B1260" s="27"/>
      <c r="C1260" s="28"/>
      <c r="D1260" s="28"/>
      <c r="E1260" s="28"/>
      <c r="F1260" s="28"/>
      <c r="G1260" s="29"/>
      <c r="H1260" s="39"/>
      <c r="I1260" s="150" t="str">
        <f t="shared" si="17"/>
        <v/>
      </c>
      <c r="J1260" s="113"/>
      <c r="K1260" s="18"/>
      <c r="L1260" s="18"/>
      <c r="Z1260" s="152"/>
    </row>
    <row r="1261" spans="1:26" x14ac:dyDescent="0.25">
      <c r="A1261" s="26"/>
      <c r="B1261" s="27"/>
      <c r="C1261" s="28"/>
      <c r="D1261" s="28"/>
      <c r="E1261" s="28"/>
      <c r="F1261" s="28"/>
      <c r="G1261" s="29"/>
      <c r="H1261" s="39"/>
      <c r="I1261" s="150" t="str">
        <f t="shared" si="17"/>
        <v/>
      </c>
      <c r="J1261" s="113"/>
      <c r="K1261" s="18"/>
      <c r="L1261" s="18"/>
      <c r="Z1261" s="152"/>
    </row>
    <row r="1262" spans="1:26" x14ac:dyDescent="0.25">
      <c r="A1262" s="26"/>
      <c r="B1262" s="27"/>
      <c r="C1262" s="28"/>
      <c r="D1262" s="28"/>
      <c r="E1262" s="28"/>
      <c r="F1262" s="28"/>
      <c r="G1262" s="29"/>
      <c r="H1262" s="39"/>
      <c r="I1262" s="150" t="str">
        <f t="shared" si="17"/>
        <v/>
      </c>
      <c r="J1262" s="113"/>
      <c r="K1262" s="18"/>
      <c r="L1262" s="18"/>
      <c r="Z1262" s="152"/>
    </row>
    <row r="1263" spans="1:26" x14ac:dyDescent="0.25">
      <c r="A1263" s="26"/>
      <c r="B1263" s="27"/>
      <c r="C1263" s="28"/>
      <c r="D1263" s="28"/>
      <c r="E1263" s="28"/>
      <c r="F1263" s="28"/>
      <c r="G1263" s="29"/>
      <c r="H1263" s="39"/>
      <c r="I1263" s="150" t="str">
        <f t="shared" si="17"/>
        <v/>
      </c>
      <c r="J1263" s="113"/>
      <c r="K1263" s="18"/>
      <c r="L1263" s="18"/>
      <c r="Z1263" s="152"/>
    </row>
    <row r="1264" spans="1:26" x14ac:dyDescent="0.25">
      <c r="A1264" s="26"/>
      <c r="B1264" s="27"/>
      <c r="C1264" s="28"/>
      <c r="D1264" s="28"/>
      <c r="E1264" s="28"/>
      <c r="F1264" s="28"/>
      <c r="G1264" s="29"/>
      <c r="H1264" s="39"/>
      <c r="I1264" s="150" t="str">
        <f t="shared" si="17"/>
        <v/>
      </c>
      <c r="J1264" s="113"/>
      <c r="K1264" s="18"/>
      <c r="L1264" s="18"/>
      <c r="Z1264" s="152"/>
    </row>
    <row r="1265" spans="1:26" x14ac:dyDescent="0.25">
      <c r="A1265" s="26"/>
      <c r="B1265" s="27"/>
      <c r="C1265" s="28"/>
      <c r="D1265" s="28"/>
      <c r="E1265" s="28"/>
      <c r="F1265" s="28"/>
      <c r="G1265" s="29"/>
      <c r="H1265" s="39"/>
      <c r="I1265" s="150" t="str">
        <f t="shared" si="17"/>
        <v/>
      </c>
      <c r="J1265" s="113"/>
      <c r="K1265" s="18"/>
      <c r="L1265" s="18"/>
      <c r="Z1265" s="152"/>
    </row>
    <row r="1266" spans="1:26" x14ac:dyDescent="0.25">
      <c r="A1266" s="26"/>
      <c r="B1266" s="27"/>
      <c r="C1266" s="28"/>
      <c r="D1266" s="28"/>
      <c r="E1266" s="28"/>
      <c r="F1266" s="28"/>
      <c r="G1266" s="29"/>
      <c r="H1266" s="39"/>
      <c r="I1266" s="150" t="str">
        <f t="shared" si="17"/>
        <v/>
      </c>
      <c r="J1266" s="113"/>
      <c r="K1266" s="18"/>
      <c r="L1266" s="18"/>
      <c r="Z1266" s="152"/>
    </row>
    <row r="1267" spans="1:26" x14ac:dyDescent="0.25">
      <c r="A1267" s="26"/>
      <c r="B1267" s="27"/>
      <c r="C1267" s="28"/>
      <c r="D1267" s="28"/>
      <c r="E1267" s="28"/>
      <c r="F1267" s="28"/>
      <c r="G1267" s="29"/>
      <c r="H1267" s="39"/>
      <c r="I1267" s="150" t="str">
        <f t="shared" si="17"/>
        <v/>
      </c>
      <c r="J1267" s="113"/>
      <c r="K1267" s="18"/>
      <c r="L1267" s="18"/>
      <c r="Z1267" s="152"/>
    </row>
    <row r="1268" spans="1:26" x14ac:dyDescent="0.25">
      <c r="A1268" s="26"/>
      <c r="B1268" s="27"/>
      <c r="C1268" s="28"/>
      <c r="D1268" s="28"/>
      <c r="E1268" s="28"/>
      <c r="F1268" s="28"/>
      <c r="G1268" s="29"/>
      <c r="H1268" s="39"/>
      <c r="I1268" s="150" t="str">
        <f t="shared" si="17"/>
        <v/>
      </c>
      <c r="J1268" s="113"/>
      <c r="K1268" s="18"/>
      <c r="L1268" s="18"/>
      <c r="Z1268" s="152"/>
    </row>
    <row r="1269" spans="1:26" x14ac:dyDescent="0.25">
      <c r="A1269" s="26"/>
      <c r="B1269" s="27"/>
      <c r="C1269" s="28"/>
      <c r="D1269" s="28"/>
      <c r="E1269" s="28"/>
      <c r="F1269" s="28"/>
      <c r="G1269" s="29"/>
      <c r="H1269" s="39"/>
      <c r="I1269" s="150" t="str">
        <f t="shared" si="17"/>
        <v/>
      </c>
      <c r="J1269" s="113"/>
      <c r="K1269" s="18"/>
      <c r="L1269" s="18"/>
      <c r="Z1269" s="152"/>
    </row>
    <row r="1270" spans="1:26" x14ac:dyDescent="0.25">
      <c r="A1270" s="26"/>
      <c r="B1270" s="27"/>
      <c r="C1270" s="28"/>
      <c r="D1270" s="28"/>
      <c r="E1270" s="28"/>
      <c r="F1270" s="28"/>
      <c r="G1270" s="29"/>
      <c r="H1270" s="39"/>
      <c r="I1270" s="150" t="str">
        <f t="shared" si="17"/>
        <v/>
      </c>
      <c r="J1270" s="113"/>
      <c r="K1270" s="18"/>
      <c r="L1270" s="18"/>
      <c r="Z1270" s="152"/>
    </row>
    <row r="1271" spans="1:26" x14ac:dyDescent="0.25">
      <c r="A1271" s="26"/>
      <c r="B1271" s="27"/>
      <c r="C1271" s="28"/>
      <c r="D1271" s="28"/>
      <c r="E1271" s="28"/>
      <c r="F1271" s="28"/>
      <c r="G1271" s="29"/>
      <c r="H1271" s="39"/>
      <c r="I1271" s="150" t="str">
        <f t="shared" si="17"/>
        <v/>
      </c>
      <c r="J1271" s="113"/>
      <c r="K1271" s="18"/>
      <c r="L1271" s="18"/>
      <c r="Z1271" s="152"/>
    </row>
    <row r="1272" spans="1:26" x14ac:dyDescent="0.25">
      <c r="A1272" s="26"/>
      <c r="B1272" s="27"/>
      <c r="C1272" s="28"/>
      <c r="D1272" s="28"/>
      <c r="E1272" s="28"/>
      <c r="F1272" s="28"/>
      <c r="G1272" s="29"/>
      <c r="H1272" s="39"/>
      <c r="I1272" s="150" t="str">
        <f t="shared" si="17"/>
        <v/>
      </c>
      <c r="J1272" s="113"/>
      <c r="K1272" s="18"/>
      <c r="L1272" s="18"/>
      <c r="Z1272" s="152"/>
    </row>
    <row r="1273" spans="1:26" x14ac:dyDescent="0.25">
      <c r="A1273" s="26"/>
      <c r="B1273" s="27"/>
      <c r="C1273" s="28"/>
      <c r="D1273" s="28"/>
      <c r="E1273" s="28"/>
      <c r="F1273" s="28"/>
      <c r="G1273" s="29"/>
      <c r="H1273" s="39"/>
      <c r="I1273" s="150" t="str">
        <f t="shared" si="17"/>
        <v/>
      </c>
      <c r="J1273" s="113"/>
      <c r="K1273" s="18"/>
      <c r="L1273" s="18"/>
      <c r="Z1273" s="152"/>
    </row>
    <row r="1274" spans="1:26" x14ac:dyDescent="0.25">
      <c r="A1274" s="26"/>
      <c r="B1274" s="27"/>
      <c r="C1274" s="28"/>
      <c r="D1274" s="28"/>
      <c r="E1274" s="28"/>
      <c r="F1274" s="28"/>
      <c r="G1274" s="29"/>
      <c r="H1274" s="39"/>
      <c r="I1274" s="150" t="str">
        <f t="shared" si="17"/>
        <v/>
      </c>
      <c r="J1274" s="113"/>
      <c r="K1274" s="18"/>
      <c r="L1274" s="18"/>
      <c r="Z1274" s="152"/>
    </row>
    <row r="1275" spans="1:26" x14ac:dyDescent="0.25">
      <c r="A1275" s="26"/>
      <c r="B1275" s="27"/>
      <c r="C1275" s="28"/>
      <c r="D1275" s="28"/>
      <c r="E1275" s="28"/>
      <c r="F1275" s="28"/>
      <c r="G1275" s="29"/>
      <c r="H1275" s="39"/>
      <c r="I1275" s="150" t="str">
        <f t="shared" si="17"/>
        <v/>
      </c>
      <c r="J1275" s="113"/>
      <c r="K1275" s="18"/>
      <c r="L1275" s="18"/>
      <c r="Z1275" s="152"/>
    </row>
    <row r="1276" spans="1:26" x14ac:dyDescent="0.25">
      <c r="A1276" s="26"/>
      <c r="B1276" s="27"/>
      <c r="C1276" s="28"/>
      <c r="D1276" s="28"/>
      <c r="E1276" s="28"/>
      <c r="F1276" s="28"/>
      <c r="G1276" s="29"/>
      <c r="H1276" s="39"/>
      <c r="I1276" s="150" t="str">
        <f t="shared" si="17"/>
        <v/>
      </c>
      <c r="J1276" s="113"/>
      <c r="K1276" s="18"/>
      <c r="L1276" s="18"/>
      <c r="Z1276" s="152"/>
    </row>
    <row r="1277" spans="1:26" x14ac:dyDescent="0.25">
      <c r="A1277" s="26"/>
      <c r="B1277" s="27"/>
      <c r="C1277" s="28"/>
      <c r="D1277" s="28"/>
      <c r="E1277" s="28"/>
      <c r="F1277" s="28"/>
      <c r="G1277" s="29"/>
      <c r="H1277" s="39"/>
      <c r="I1277" s="150" t="str">
        <f t="shared" si="17"/>
        <v/>
      </c>
      <c r="J1277" s="113"/>
      <c r="K1277" s="18"/>
      <c r="L1277" s="18"/>
      <c r="Z1277" s="152"/>
    </row>
    <row r="1278" spans="1:26" x14ac:dyDescent="0.25">
      <c r="A1278" s="26"/>
      <c r="B1278" s="27"/>
      <c r="C1278" s="28"/>
      <c r="D1278" s="28"/>
      <c r="E1278" s="28"/>
      <c r="F1278" s="28"/>
      <c r="G1278" s="29"/>
      <c r="H1278" s="39"/>
      <c r="I1278" s="150" t="str">
        <f t="shared" si="17"/>
        <v/>
      </c>
      <c r="J1278" s="113"/>
      <c r="K1278" s="18"/>
      <c r="L1278" s="18"/>
      <c r="Z1278" s="152"/>
    </row>
    <row r="1279" spans="1:26" x14ac:dyDescent="0.25">
      <c r="A1279" s="26"/>
      <c r="B1279" s="27"/>
      <c r="C1279" s="28"/>
      <c r="D1279" s="28"/>
      <c r="E1279" s="28"/>
      <c r="F1279" s="28"/>
      <c r="G1279" s="29"/>
      <c r="H1279" s="39"/>
      <c r="I1279" s="150" t="str">
        <f t="shared" ref="I1279:I1342" si="18">IF(G1279="","",I1278+G1279)</f>
        <v/>
      </c>
      <c r="J1279" s="113"/>
      <c r="K1279" s="18"/>
      <c r="L1279" s="18"/>
      <c r="Z1279" s="152"/>
    </row>
    <row r="1280" spans="1:26" x14ac:dyDescent="0.25">
      <c r="A1280" s="26"/>
      <c r="B1280" s="27"/>
      <c r="C1280" s="28"/>
      <c r="D1280" s="28"/>
      <c r="E1280" s="28"/>
      <c r="F1280" s="28"/>
      <c r="G1280" s="29"/>
      <c r="H1280" s="39"/>
      <c r="I1280" s="150" t="str">
        <f t="shared" si="18"/>
        <v/>
      </c>
      <c r="J1280" s="113"/>
      <c r="K1280" s="18"/>
      <c r="L1280" s="18"/>
      <c r="Z1280" s="152"/>
    </row>
    <row r="1281" spans="1:26" x14ac:dyDescent="0.25">
      <c r="A1281" s="26"/>
      <c r="B1281" s="27"/>
      <c r="C1281" s="28"/>
      <c r="D1281" s="28"/>
      <c r="E1281" s="28"/>
      <c r="F1281" s="28"/>
      <c r="G1281" s="29"/>
      <c r="H1281" s="39"/>
      <c r="I1281" s="150" t="str">
        <f t="shared" si="18"/>
        <v/>
      </c>
      <c r="J1281" s="113"/>
      <c r="K1281" s="18"/>
      <c r="L1281" s="18"/>
      <c r="Z1281" s="152"/>
    </row>
    <row r="1282" spans="1:26" x14ac:dyDescent="0.25">
      <c r="A1282" s="26"/>
      <c r="B1282" s="27"/>
      <c r="C1282" s="28"/>
      <c r="D1282" s="28"/>
      <c r="E1282" s="28"/>
      <c r="F1282" s="28"/>
      <c r="G1282" s="29"/>
      <c r="H1282" s="39"/>
      <c r="I1282" s="150" t="str">
        <f t="shared" si="18"/>
        <v/>
      </c>
      <c r="J1282" s="113"/>
      <c r="K1282" s="18"/>
      <c r="L1282" s="18"/>
      <c r="Z1282" s="152"/>
    </row>
    <row r="1283" spans="1:26" x14ac:dyDescent="0.25">
      <c r="A1283" s="26"/>
      <c r="B1283" s="27"/>
      <c r="C1283" s="28"/>
      <c r="D1283" s="28"/>
      <c r="E1283" s="28"/>
      <c r="F1283" s="28"/>
      <c r="G1283" s="29"/>
      <c r="H1283" s="39"/>
      <c r="I1283" s="150" t="str">
        <f t="shared" si="18"/>
        <v/>
      </c>
      <c r="J1283" s="113"/>
      <c r="K1283" s="18"/>
      <c r="L1283" s="18"/>
      <c r="Z1283" s="152"/>
    </row>
    <row r="1284" spans="1:26" x14ac:dyDescent="0.25">
      <c r="A1284" s="26"/>
      <c r="B1284" s="27"/>
      <c r="C1284" s="28"/>
      <c r="D1284" s="28"/>
      <c r="E1284" s="28"/>
      <c r="F1284" s="28"/>
      <c r="G1284" s="29"/>
      <c r="H1284" s="39"/>
      <c r="I1284" s="150" t="str">
        <f t="shared" si="18"/>
        <v/>
      </c>
      <c r="J1284" s="113"/>
      <c r="K1284" s="18"/>
      <c r="L1284" s="18"/>
      <c r="Z1284" s="152"/>
    </row>
    <row r="1285" spans="1:26" x14ac:dyDescent="0.25">
      <c r="A1285" s="26"/>
      <c r="B1285" s="27"/>
      <c r="C1285" s="28"/>
      <c r="D1285" s="28"/>
      <c r="E1285" s="28"/>
      <c r="F1285" s="28"/>
      <c r="G1285" s="29"/>
      <c r="H1285" s="39"/>
      <c r="I1285" s="150" t="str">
        <f t="shared" si="18"/>
        <v/>
      </c>
      <c r="J1285" s="113"/>
      <c r="K1285" s="18"/>
      <c r="L1285" s="18"/>
      <c r="Z1285" s="152"/>
    </row>
    <row r="1286" spans="1:26" x14ac:dyDescent="0.25">
      <c r="A1286" s="26"/>
      <c r="B1286" s="27"/>
      <c r="C1286" s="28"/>
      <c r="D1286" s="28"/>
      <c r="E1286" s="28"/>
      <c r="F1286" s="28"/>
      <c r="G1286" s="29"/>
      <c r="H1286" s="39"/>
      <c r="I1286" s="150" t="str">
        <f t="shared" si="18"/>
        <v/>
      </c>
      <c r="J1286" s="113"/>
      <c r="K1286" s="18"/>
      <c r="L1286" s="18"/>
      <c r="Z1286" s="152"/>
    </row>
    <row r="1287" spans="1:26" x14ac:dyDescent="0.25">
      <c r="A1287" s="26"/>
      <c r="B1287" s="27"/>
      <c r="C1287" s="28"/>
      <c r="D1287" s="28"/>
      <c r="E1287" s="28"/>
      <c r="F1287" s="28"/>
      <c r="G1287" s="29"/>
      <c r="H1287" s="39"/>
      <c r="I1287" s="150" t="str">
        <f t="shared" si="18"/>
        <v/>
      </c>
      <c r="J1287" s="113"/>
      <c r="K1287" s="18"/>
      <c r="L1287" s="18"/>
      <c r="Z1287" s="152"/>
    </row>
    <row r="1288" spans="1:26" x14ac:dyDescent="0.25">
      <c r="A1288" s="26"/>
      <c r="B1288" s="27"/>
      <c r="C1288" s="28"/>
      <c r="D1288" s="28"/>
      <c r="E1288" s="28"/>
      <c r="F1288" s="28"/>
      <c r="G1288" s="29"/>
      <c r="H1288" s="39"/>
      <c r="I1288" s="150" t="str">
        <f t="shared" si="18"/>
        <v/>
      </c>
      <c r="J1288" s="113"/>
      <c r="K1288" s="18"/>
      <c r="L1288" s="18"/>
      <c r="Z1288" s="152"/>
    </row>
    <row r="1289" spans="1:26" x14ac:dyDescent="0.25">
      <c r="A1289" s="26"/>
      <c r="B1289" s="27"/>
      <c r="C1289" s="28"/>
      <c r="D1289" s="28"/>
      <c r="E1289" s="28"/>
      <c r="F1289" s="28"/>
      <c r="G1289" s="29"/>
      <c r="H1289" s="39"/>
      <c r="I1289" s="150" t="str">
        <f t="shared" si="18"/>
        <v/>
      </c>
      <c r="J1289" s="113"/>
      <c r="K1289" s="18"/>
      <c r="L1289" s="18"/>
      <c r="Z1289" s="152"/>
    </row>
    <row r="1290" spans="1:26" x14ac:dyDescent="0.25">
      <c r="A1290" s="26"/>
      <c r="B1290" s="27"/>
      <c r="C1290" s="28"/>
      <c r="D1290" s="28"/>
      <c r="E1290" s="28"/>
      <c r="F1290" s="28"/>
      <c r="G1290" s="29"/>
      <c r="H1290" s="39"/>
      <c r="I1290" s="150" t="str">
        <f t="shared" si="18"/>
        <v/>
      </c>
      <c r="J1290" s="113"/>
      <c r="K1290" s="18"/>
      <c r="L1290" s="18"/>
      <c r="Z1290" s="152"/>
    </row>
    <row r="1291" spans="1:26" x14ac:dyDescent="0.25">
      <c r="A1291" s="26"/>
      <c r="B1291" s="27"/>
      <c r="C1291" s="28"/>
      <c r="D1291" s="28"/>
      <c r="E1291" s="28"/>
      <c r="F1291" s="28"/>
      <c r="G1291" s="29"/>
      <c r="H1291" s="39"/>
      <c r="I1291" s="150" t="str">
        <f t="shared" si="18"/>
        <v/>
      </c>
      <c r="J1291" s="113"/>
      <c r="K1291" s="18"/>
      <c r="L1291" s="18"/>
      <c r="Z1291" s="152"/>
    </row>
    <row r="1292" spans="1:26" x14ac:dyDescent="0.25">
      <c r="A1292" s="26"/>
      <c r="B1292" s="27"/>
      <c r="C1292" s="28"/>
      <c r="D1292" s="28"/>
      <c r="E1292" s="28"/>
      <c r="F1292" s="28"/>
      <c r="G1292" s="29"/>
      <c r="H1292" s="39"/>
      <c r="I1292" s="150" t="str">
        <f t="shared" si="18"/>
        <v/>
      </c>
      <c r="J1292" s="113"/>
      <c r="K1292" s="18"/>
      <c r="L1292" s="18"/>
      <c r="Z1292" s="152"/>
    </row>
    <row r="1293" spans="1:26" x14ac:dyDescent="0.25">
      <c r="A1293" s="26"/>
      <c r="B1293" s="27"/>
      <c r="C1293" s="28"/>
      <c r="D1293" s="28"/>
      <c r="E1293" s="28"/>
      <c r="F1293" s="28"/>
      <c r="G1293" s="29"/>
      <c r="H1293" s="39"/>
      <c r="I1293" s="150" t="str">
        <f t="shared" si="18"/>
        <v/>
      </c>
      <c r="J1293" s="113"/>
      <c r="K1293" s="18"/>
      <c r="L1293" s="18"/>
      <c r="Z1293" s="152"/>
    </row>
    <row r="1294" spans="1:26" x14ac:dyDescent="0.25">
      <c r="A1294" s="26"/>
      <c r="B1294" s="27"/>
      <c r="C1294" s="28"/>
      <c r="D1294" s="28"/>
      <c r="E1294" s="28"/>
      <c r="F1294" s="28"/>
      <c r="G1294" s="29"/>
      <c r="H1294" s="39"/>
      <c r="I1294" s="150" t="str">
        <f t="shared" si="18"/>
        <v/>
      </c>
      <c r="J1294" s="113"/>
      <c r="K1294" s="18"/>
      <c r="L1294" s="18"/>
      <c r="Z1294" s="152"/>
    </row>
    <row r="1295" spans="1:26" x14ac:dyDescent="0.25">
      <c r="A1295" s="26"/>
      <c r="B1295" s="27"/>
      <c r="C1295" s="28"/>
      <c r="D1295" s="28"/>
      <c r="E1295" s="28"/>
      <c r="F1295" s="28"/>
      <c r="G1295" s="29"/>
      <c r="H1295" s="39"/>
      <c r="I1295" s="150" t="str">
        <f t="shared" si="18"/>
        <v/>
      </c>
      <c r="J1295" s="113"/>
      <c r="K1295" s="18"/>
      <c r="L1295" s="18"/>
      <c r="Z1295" s="152"/>
    </row>
    <row r="1296" spans="1:26" x14ac:dyDescent="0.25">
      <c r="A1296" s="26"/>
      <c r="B1296" s="27"/>
      <c r="C1296" s="28"/>
      <c r="D1296" s="28"/>
      <c r="E1296" s="28"/>
      <c r="F1296" s="28"/>
      <c r="G1296" s="29"/>
      <c r="H1296" s="39"/>
      <c r="I1296" s="150" t="str">
        <f t="shared" si="18"/>
        <v/>
      </c>
      <c r="J1296" s="113"/>
      <c r="K1296" s="18"/>
      <c r="L1296" s="18"/>
      <c r="Z1296" s="152"/>
    </row>
    <row r="1297" spans="1:26" x14ac:dyDescent="0.25">
      <c r="A1297" s="26"/>
      <c r="B1297" s="27"/>
      <c r="C1297" s="28"/>
      <c r="D1297" s="28"/>
      <c r="E1297" s="28"/>
      <c r="F1297" s="28"/>
      <c r="G1297" s="29"/>
      <c r="H1297" s="39"/>
      <c r="I1297" s="150" t="str">
        <f t="shared" si="18"/>
        <v/>
      </c>
      <c r="J1297" s="113"/>
      <c r="K1297" s="18"/>
      <c r="L1297" s="18"/>
      <c r="Z1297" s="152"/>
    </row>
    <row r="1298" spans="1:26" x14ac:dyDescent="0.25">
      <c r="A1298" s="26"/>
      <c r="B1298" s="27"/>
      <c r="C1298" s="28"/>
      <c r="D1298" s="28"/>
      <c r="E1298" s="28"/>
      <c r="F1298" s="28"/>
      <c r="G1298" s="29"/>
      <c r="H1298" s="39"/>
      <c r="I1298" s="150" t="str">
        <f t="shared" si="18"/>
        <v/>
      </c>
      <c r="J1298" s="113"/>
      <c r="K1298" s="18"/>
      <c r="L1298" s="18"/>
      <c r="Z1298" s="152"/>
    </row>
    <row r="1299" spans="1:26" x14ac:dyDescent="0.25">
      <c r="A1299" s="26"/>
      <c r="B1299" s="27"/>
      <c r="C1299" s="28"/>
      <c r="D1299" s="28"/>
      <c r="E1299" s="28"/>
      <c r="F1299" s="28"/>
      <c r="G1299" s="29"/>
      <c r="H1299" s="39"/>
      <c r="I1299" s="150" t="str">
        <f t="shared" si="18"/>
        <v/>
      </c>
      <c r="J1299" s="113"/>
      <c r="K1299" s="18"/>
      <c r="L1299" s="18"/>
      <c r="Z1299" s="152"/>
    </row>
    <row r="1300" spans="1:26" x14ac:dyDescent="0.25">
      <c r="A1300" s="26"/>
      <c r="B1300" s="27"/>
      <c r="C1300" s="28"/>
      <c r="D1300" s="28"/>
      <c r="E1300" s="28"/>
      <c r="F1300" s="28"/>
      <c r="G1300" s="29"/>
      <c r="H1300" s="39"/>
      <c r="I1300" s="150" t="str">
        <f t="shared" si="18"/>
        <v/>
      </c>
      <c r="J1300" s="113"/>
      <c r="K1300" s="18"/>
      <c r="L1300" s="18"/>
      <c r="Z1300" s="152"/>
    </row>
    <row r="1301" spans="1:26" x14ac:dyDescent="0.25">
      <c r="A1301" s="26"/>
      <c r="B1301" s="27"/>
      <c r="C1301" s="28"/>
      <c r="D1301" s="28"/>
      <c r="E1301" s="28"/>
      <c r="F1301" s="28"/>
      <c r="G1301" s="29"/>
      <c r="H1301" s="39"/>
      <c r="I1301" s="150" t="str">
        <f t="shared" si="18"/>
        <v/>
      </c>
      <c r="J1301" s="113"/>
      <c r="K1301" s="18"/>
      <c r="L1301" s="18"/>
      <c r="Z1301" s="152"/>
    </row>
    <row r="1302" spans="1:26" x14ac:dyDescent="0.25">
      <c r="A1302" s="26"/>
      <c r="B1302" s="27"/>
      <c r="C1302" s="28"/>
      <c r="D1302" s="28"/>
      <c r="E1302" s="28"/>
      <c r="F1302" s="28"/>
      <c r="G1302" s="29"/>
      <c r="H1302" s="39"/>
      <c r="I1302" s="150" t="str">
        <f t="shared" si="18"/>
        <v/>
      </c>
      <c r="J1302" s="113"/>
      <c r="K1302" s="18"/>
      <c r="L1302" s="18"/>
      <c r="Z1302" s="152"/>
    </row>
    <row r="1303" spans="1:26" x14ac:dyDescent="0.25">
      <c r="A1303" s="26"/>
      <c r="B1303" s="27"/>
      <c r="C1303" s="28"/>
      <c r="D1303" s="28"/>
      <c r="E1303" s="28"/>
      <c r="F1303" s="28"/>
      <c r="G1303" s="29"/>
      <c r="H1303" s="39"/>
      <c r="I1303" s="150" t="str">
        <f t="shared" si="18"/>
        <v/>
      </c>
      <c r="J1303" s="113"/>
      <c r="K1303" s="18"/>
      <c r="L1303" s="18"/>
      <c r="Z1303" s="152"/>
    </row>
    <row r="1304" spans="1:26" x14ac:dyDescent="0.25">
      <c r="A1304" s="26"/>
      <c r="B1304" s="27"/>
      <c r="C1304" s="28"/>
      <c r="D1304" s="28"/>
      <c r="E1304" s="28"/>
      <c r="F1304" s="28"/>
      <c r="G1304" s="29"/>
      <c r="H1304" s="39"/>
      <c r="I1304" s="150" t="str">
        <f t="shared" si="18"/>
        <v/>
      </c>
      <c r="J1304" s="113"/>
      <c r="K1304" s="18"/>
      <c r="L1304" s="18"/>
      <c r="Z1304" s="152"/>
    </row>
    <row r="1305" spans="1:26" x14ac:dyDescent="0.25">
      <c r="A1305" s="26"/>
      <c r="B1305" s="27"/>
      <c r="C1305" s="28"/>
      <c r="D1305" s="28"/>
      <c r="E1305" s="28"/>
      <c r="F1305" s="28"/>
      <c r="G1305" s="29"/>
      <c r="H1305" s="39"/>
      <c r="I1305" s="150" t="str">
        <f t="shared" si="18"/>
        <v/>
      </c>
      <c r="J1305" s="113"/>
      <c r="K1305" s="18"/>
      <c r="L1305" s="18"/>
      <c r="Z1305" s="152"/>
    </row>
    <row r="1306" spans="1:26" x14ac:dyDescent="0.25">
      <c r="A1306" s="26"/>
      <c r="B1306" s="27"/>
      <c r="C1306" s="28"/>
      <c r="D1306" s="28"/>
      <c r="E1306" s="28"/>
      <c r="F1306" s="28"/>
      <c r="G1306" s="29"/>
      <c r="H1306" s="39"/>
      <c r="I1306" s="150" t="str">
        <f t="shared" si="18"/>
        <v/>
      </c>
      <c r="J1306" s="113"/>
      <c r="K1306" s="18"/>
      <c r="L1306" s="18"/>
      <c r="Z1306" s="152"/>
    </row>
    <row r="1307" spans="1:26" x14ac:dyDescent="0.25">
      <c r="A1307" s="26"/>
      <c r="B1307" s="27"/>
      <c r="C1307" s="28"/>
      <c r="D1307" s="28"/>
      <c r="E1307" s="28"/>
      <c r="F1307" s="28"/>
      <c r="G1307" s="29"/>
      <c r="H1307" s="39"/>
      <c r="I1307" s="150" t="str">
        <f t="shared" si="18"/>
        <v/>
      </c>
      <c r="J1307" s="113"/>
      <c r="K1307" s="18"/>
      <c r="L1307" s="18"/>
      <c r="Z1307" s="152"/>
    </row>
    <row r="1308" spans="1:26" x14ac:dyDescent="0.25">
      <c r="A1308" s="26"/>
      <c r="B1308" s="27"/>
      <c r="C1308" s="28"/>
      <c r="D1308" s="28"/>
      <c r="E1308" s="28"/>
      <c r="F1308" s="28"/>
      <c r="G1308" s="29"/>
      <c r="H1308" s="39"/>
      <c r="I1308" s="150" t="str">
        <f t="shared" si="18"/>
        <v/>
      </c>
      <c r="J1308" s="113"/>
      <c r="K1308" s="18"/>
      <c r="L1308" s="18"/>
      <c r="Z1308" s="152"/>
    </row>
    <row r="1309" spans="1:26" x14ac:dyDescent="0.25">
      <c r="A1309" s="26"/>
      <c r="B1309" s="27"/>
      <c r="C1309" s="28"/>
      <c r="D1309" s="28"/>
      <c r="E1309" s="28"/>
      <c r="F1309" s="28"/>
      <c r="G1309" s="29"/>
      <c r="H1309" s="39"/>
      <c r="I1309" s="150" t="str">
        <f t="shared" si="18"/>
        <v/>
      </c>
      <c r="J1309" s="113"/>
      <c r="K1309" s="18"/>
      <c r="L1309" s="18"/>
      <c r="Z1309" s="152"/>
    </row>
    <row r="1310" spans="1:26" x14ac:dyDescent="0.25">
      <c r="A1310" s="26"/>
      <c r="B1310" s="27"/>
      <c r="C1310" s="28"/>
      <c r="D1310" s="28"/>
      <c r="E1310" s="28"/>
      <c r="F1310" s="28"/>
      <c r="G1310" s="29"/>
      <c r="H1310" s="39"/>
      <c r="I1310" s="150" t="str">
        <f t="shared" si="18"/>
        <v/>
      </c>
      <c r="J1310" s="113"/>
      <c r="K1310" s="18"/>
      <c r="L1310" s="18"/>
      <c r="Z1310" s="152"/>
    </row>
    <row r="1311" spans="1:26" x14ac:dyDescent="0.25">
      <c r="A1311" s="26"/>
      <c r="B1311" s="27"/>
      <c r="C1311" s="28"/>
      <c r="D1311" s="28"/>
      <c r="E1311" s="28"/>
      <c r="F1311" s="28"/>
      <c r="G1311" s="29"/>
      <c r="H1311" s="39"/>
      <c r="I1311" s="150" t="str">
        <f t="shared" si="18"/>
        <v/>
      </c>
      <c r="J1311" s="113"/>
      <c r="K1311" s="18"/>
      <c r="L1311" s="18"/>
      <c r="Z1311" s="152"/>
    </row>
    <row r="1312" spans="1:26" x14ac:dyDescent="0.25">
      <c r="A1312" s="26"/>
      <c r="B1312" s="27"/>
      <c r="C1312" s="28"/>
      <c r="D1312" s="28"/>
      <c r="E1312" s="28"/>
      <c r="F1312" s="28"/>
      <c r="G1312" s="29"/>
      <c r="H1312" s="39"/>
      <c r="I1312" s="150" t="str">
        <f t="shared" si="18"/>
        <v/>
      </c>
      <c r="J1312" s="113"/>
      <c r="K1312" s="18"/>
      <c r="L1312" s="18"/>
      <c r="Z1312" s="152"/>
    </row>
    <row r="1313" spans="1:26" x14ac:dyDescent="0.25">
      <c r="A1313" s="26"/>
      <c r="B1313" s="27"/>
      <c r="C1313" s="28"/>
      <c r="D1313" s="28"/>
      <c r="E1313" s="28"/>
      <c r="F1313" s="28"/>
      <c r="G1313" s="29"/>
      <c r="H1313" s="39"/>
      <c r="I1313" s="150" t="str">
        <f t="shared" si="18"/>
        <v/>
      </c>
      <c r="J1313" s="113"/>
      <c r="K1313" s="18"/>
      <c r="L1313" s="18"/>
      <c r="Z1313" s="152"/>
    </row>
    <row r="1314" spans="1:26" x14ac:dyDescent="0.25">
      <c r="A1314" s="26"/>
      <c r="B1314" s="27"/>
      <c r="C1314" s="28"/>
      <c r="D1314" s="28"/>
      <c r="E1314" s="28"/>
      <c r="F1314" s="28"/>
      <c r="G1314" s="29"/>
      <c r="H1314" s="39"/>
      <c r="I1314" s="150" t="str">
        <f t="shared" si="18"/>
        <v/>
      </c>
      <c r="J1314" s="113"/>
      <c r="K1314" s="18"/>
      <c r="L1314" s="18"/>
      <c r="Z1314" s="152"/>
    </row>
    <row r="1315" spans="1:26" x14ac:dyDescent="0.25">
      <c r="A1315" s="26"/>
      <c r="B1315" s="27"/>
      <c r="C1315" s="28"/>
      <c r="D1315" s="28"/>
      <c r="E1315" s="28"/>
      <c r="F1315" s="28"/>
      <c r="G1315" s="29"/>
      <c r="H1315" s="39"/>
      <c r="I1315" s="150" t="str">
        <f t="shared" si="18"/>
        <v/>
      </c>
      <c r="J1315" s="113"/>
      <c r="K1315" s="18"/>
      <c r="L1315" s="18"/>
      <c r="Z1315" s="152"/>
    </row>
    <row r="1316" spans="1:26" x14ac:dyDescent="0.25">
      <c r="A1316" s="26"/>
      <c r="B1316" s="27"/>
      <c r="C1316" s="28"/>
      <c r="D1316" s="28"/>
      <c r="E1316" s="28"/>
      <c r="F1316" s="28"/>
      <c r="G1316" s="29"/>
      <c r="H1316" s="39"/>
      <c r="I1316" s="150" t="str">
        <f t="shared" si="18"/>
        <v/>
      </c>
      <c r="J1316" s="113"/>
      <c r="K1316" s="18"/>
      <c r="L1316" s="18"/>
      <c r="Z1316" s="152"/>
    </row>
    <row r="1317" spans="1:26" x14ac:dyDescent="0.25">
      <c r="A1317" s="26"/>
      <c r="B1317" s="27"/>
      <c r="C1317" s="28"/>
      <c r="D1317" s="28"/>
      <c r="E1317" s="28"/>
      <c r="F1317" s="28"/>
      <c r="G1317" s="29"/>
      <c r="H1317" s="39"/>
      <c r="I1317" s="150" t="str">
        <f t="shared" si="18"/>
        <v/>
      </c>
      <c r="J1317" s="113"/>
      <c r="K1317" s="18"/>
      <c r="L1317" s="18"/>
      <c r="Z1317" s="152"/>
    </row>
    <row r="1318" spans="1:26" x14ac:dyDescent="0.25">
      <c r="A1318" s="26"/>
      <c r="B1318" s="27"/>
      <c r="C1318" s="28"/>
      <c r="D1318" s="28"/>
      <c r="E1318" s="28"/>
      <c r="F1318" s="28"/>
      <c r="G1318" s="29"/>
      <c r="H1318" s="39"/>
      <c r="I1318" s="150" t="str">
        <f t="shared" si="18"/>
        <v/>
      </c>
      <c r="J1318" s="113"/>
      <c r="K1318" s="18"/>
      <c r="L1318" s="18"/>
      <c r="Z1318" s="152"/>
    </row>
    <row r="1319" spans="1:26" x14ac:dyDescent="0.25">
      <c r="A1319" s="26"/>
      <c r="B1319" s="27"/>
      <c r="C1319" s="28"/>
      <c r="D1319" s="28"/>
      <c r="E1319" s="28"/>
      <c r="F1319" s="28"/>
      <c r="G1319" s="29"/>
      <c r="H1319" s="39"/>
      <c r="I1319" s="150" t="str">
        <f t="shared" si="18"/>
        <v/>
      </c>
      <c r="J1319" s="113"/>
      <c r="K1319" s="18"/>
      <c r="L1319" s="18"/>
      <c r="Z1319" s="152"/>
    </row>
    <row r="1320" spans="1:26" x14ac:dyDescent="0.25">
      <c r="A1320" s="26"/>
      <c r="B1320" s="27"/>
      <c r="C1320" s="28"/>
      <c r="D1320" s="28"/>
      <c r="E1320" s="28"/>
      <c r="F1320" s="28"/>
      <c r="G1320" s="29"/>
      <c r="H1320" s="39"/>
      <c r="I1320" s="150" t="str">
        <f t="shared" si="18"/>
        <v/>
      </c>
      <c r="J1320" s="113"/>
      <c r="K1320" s="18"/>
      <c r="L1320" s="18"/>
      <c r="Z1320" s="152"/>
    </row>
    <row r="1321" spans="1:26" x14ac:dyDescent="0.25">
      <c r="A1321" s="26"/>
      <c r="B1321" s="27"/>
      <c r="C1321" s="28"/>
      <c r="D1321" s="28"/>
      <c r="E1321" s="28"/>
      <c r="F1321" s="28"/>
      <c r="G1321" s="29"/>
      <c r="H1321" s="39"/>
      <c r="I1321" s="150" t="str">
        <f t="shared" si="18"/>
        <v/>
      </c>
      <c r="J1321" s="113"/>
      <c r="K1321" s="18"/>
      <c r="L1321" s="18"/>
      <c r="Z1321" s="152"/>
    </row>
    <row r="1322" spans="1:26" x14ac:dyDescent="0.25">
      <c r="A1322" s="26"/>
      <c r="B1322" s="27"/>
      <c r="C1322" s="28"/>
      <c r="D1322" s="28"/>
      <c r="E1322" s="28"/>
      <c r="F1322" s="28"/>
      <c r="G1322" s="29"/>
      <c r="H1322" s="39"/>
      <c r="I1322" s="150" t="str">
        <f t="shared" si="18"/>
        <v/>
      </c>
      <c r="J1322" s="113"/>
      <c r="K1322" s="18"/>
      <c r="L1322" s="18"/>
      <c r="Z1322" s="152"/>
    </row>
    <row r="1323" spans="1:26" x14ac:dyDescent="0.25">
      <c r="A1323" s="26"/>
      <c r="B1323" s="27"/>
      <c r="C1323" s="28"/>
      <c r="D1323" s="28"/>
      <c r="E1323" s="28"/>
      <c r="F1323" s="28"/>
      <c r="G1323" s="29"/>
      <c r="H1323" s="39"/>
      <c r="I1323" s="150" t="str">
        <f t="shared" si="18"/>
        <v/>
      </c>
      <c r="J1323" s="113"/>
      <c r="K1323" s="18"/>
      <c r="L1323" s="18"/>
      <c r="Z1323" s="152"/>
    </row>
    <row r="1324" spans="1:26" x14ac:dyDescent="0.25">
      <c r="A1324" s="26"/>
      <c r="B1324" s="27"/>
      <c r="C1324" s="28"/>
      <c r="D1324" s="28"/>
      <c r="E1324" s="28"/>
      <c r="F1324" s="28"/>
      <c r="G1324" s="29"/>
      <c r="H1324" s="39"/>
      <c r="I1324" s="150" t="str">
        <f t="shared" si="18"/>
        <v/>
      </c>
      <c r="J1324" s="113"/>
      <c r="K1324" s="18"/>
      <c r="L1324" s="18"/>
      <c r="Z1324" s="152"/>
    </row>
    <row r="1325" spans="1:26" x14ac:dyDescent="0.25">
      <c r="A1325" s="26"/>
      <c r="B1325" s="27"/>
      <c r="C1325" s="28"/>
      <c r="D1325" s="28"/>
      <c r="E1325" s="28"/>
      <c r="F1325" s="28"/>
      <c r="G1325" s="29"/>
      <c r="H1325" s="39"/>
      <c r="I1325" s="150" t="str">
        <f t="shared" si="18"/>
        <v/>
      </c>
      <c r="J1325" s="113"/>
      <c r="K1325" s="18"/>
      <c r="L1325" s="18"/>
      <c r="Z1325" s="152"/>
    </row>
    <row r="1326" spans="1:26" x14ac:dyDescent="0.25">
      <c r="A1326" s="26"/>
      <c r="B1326" s="27"/>
      <c r="C1326" s="28"/>
      <c r="D1326" s="28"/>
      <c r="E1326" s="28"/>
      <c r="F1326" s="28"/>
      <c r="G1326" s="29"/>
      <c r="H1326" s="39"/>
      <c r="I1326" s="150" t="str">
        <f t="shared" si="18"/>
        <v/>
      </c>
      <c r="J1326" s="113"/>
      <c r="K1326" s="18"/>
      <c r="L1326" s="18"/>
      <c r="Z1326" s="152"/>
    </row>
    <row r="1327" spans="1:26" x14ac:dyDescent="0.25">
      <c r="A1327" s="26"/>
      <c r="B1327" s="27"/>
      <c r="C1327" s="28"/>
      <c r="D1327" s="28"/>
      <c r="E1327" s="28"/>
      <c r="F1327" s="28"/>
      <c r="G1327" s="29"/>
      <c r="H1327" s="39"/>
      <c r="I1327" s="150" t="str">
        <f t="shared" si="18"/>
        <v/>
      </c>
      <c r="J1327" s="113"/>
      <c r="K1327" s="18"/>
      <c r="L1327" s="18"/>
      <c r="Z1327" s="152"/>
    </row>
    <row r="1328" spans="1:26" x14ac:dyDescent="0.25">
      <c r="A1328" s="26"/>
      <c r="B1328" s="27"/>
      <c r="C1328" s="28"/>
      <c r="D1328" s="28"/>
      <c r="E1328" s="28"/>
      <c r="F1328" s="28"/>
      <c r="G1328" s="29"/>
      <c r="H1328" s="39"/>
      <c r="I1328" s="150" t="str">
        <f t="shared" si="18"/>
        <v/>
      </c>
      <c r="J1328" s="113"/>
      <c r="K1328" s="18"/>
      <c r="L1328" s="18"/>
      <c r="Z1328" s="152"/>
    </row>
    <row r="1329" spans="1:26" x14ac:dyDescent="0.25">
      <c r="A1329" s="26"/>
      <c r="B1329" s="27"/>
      <c r="C1329" s="28"/>
      <c r="D1329" s="28"/>
      <c r="E1329" s="28"/>
      <c r="F1329" s="28"/>
      <c r="G1329" s="29"/>
      <c r="H1329" s="39"/>
      <c r="I1329" s="150" t="str">
        <f t="shared" si="18"/>
        <v/>
      </c>
      <c r="J1329" s="113"/>
      <c r="K1329" s="18"/>
      <c r="L1329" s="18"/>
      <c r="Z1329" s="152"/>
    </row>
    <row r="1330" spans="1:26" x14ac:dyDescent="0.25">
      <c r="A1330" s="26"/>
      <c r="B1330" s="27"/>
      <c r="C1330" s="28"/>
      <c r="D1330" s="28"/>
      <c r="E1330" s="28"/>
      <c r="F1330" s="28"/>
      <c r="G1330" s="29"/>
      <c r="H1330" s="39"/>
      <c r="I1330" s="150" t="str">
        <f t="shared" si="18"/>
        <v/>
      </c>
      <c r="J1330" s="113"/>
      <c r="K1330" s="18"/>
      <c r="L1330" s="18"/>
      <c r="Z1330" s="152"/>
    </row>
    <row r="1331" spans="1:26" x14ac:dyDescent="0.25">
      <c r="A1331" s="26"/>
      <c r="B1331" s="27"/>
      <c r="C1331" s="28"/>
      <c r="D1331" s="28"/>
      <c r="E1331" s="28"/>
      <c r="F1331" s="28"/>
      <c r="G1331" s="29"/>
      <c r="H1331" s="39"/>
      <c r="I1331" s="150" t="str">
        <f t="shared" si="18"/>
        <v/>
      </c>
      <c r="J1331" s="113"/>
      <c r="K1331" s="18"/>
      <c r="L1331" s="18"/>
      <c r="Z1331" s="152"/>
    </row>
    <row r="1332" spans="1:26" x14ac:dyDescent="0.25">
      <c r="A1332" s="26"/>
      <c r="B1332" s="27"/>
      <c r="C1332" s="28"/>
      <c r="D1332" s="28"/>
      <c r="E1332" s="28"/>
      <c r="F1332" s="28"/>
      <c r="G1332" s="29"/>
      <c r="H1332" s="39"/>
      <c r="I1332" s="150" t="str">
        <f t="shared" si="18"/>
        <v/>
      </c>
      <c r="J1332" s="113"/>
      <c r="K1332" s="18"/>
      <c r="L1332" s="18"/>
      <c r="Z1332" s="152"/>
    </row>
    <row r="1333" spans="1:26" x14ac:dyDescent="0.25">
      <c r="A1333" s="26"/>
      <c r="B1333" s="27"/>
      <c r="C1333" s="28"/>
      <c r="D1333" s="28"/>
      <c r="E1333" s="28"/>
      <c r="F1333" s="28"/>
      <c r="G1333" s="29"/>
      <c r="H1333" s="39"/>
      <c r="I1333" s="150" t="str">
        <f t="shared" si="18"/>
        <v/>
      </c>
      <c r="J1333" s="113"/>
      <c r="K1333" s="18"/>
      <c r="L1333" s="18"/>
      <c r="Z1333" s="152"/>
    </row>
    <row r="1334" spans="1:26" x14ac:dyDescent="0.25">
      <c r="A1334" s="26"/>
      <c r="B1334" s="27"/>
      <c r="C1334" s="28"/>
      <c r="D1334" s="28"/>
      <c r="E1334" s="28"/>
      <c r="F1334" s="28"/>
      <c r="G1334" s="29"/>
      <c r="H1334" s="39"/>
      <c r="I1334" s="150" t="str">
        <f t="shared" si="18"/>
        <v/>
      </c>
      <c r="J1334" s="113"/>
      <c r="K1334" s="18"/>
      <c r="L1334" s="18"/>
      <c r="Z1334" s="152"/>
    </row>
    <row r="1335" spans="1:26" x14ac:dyDescent="0.25">
      <c r="A1335" s="26"/>
      <c r="B1335" s="27"/>
      <c r="C1335" s="28"/>
      <c r="D1335" s="28"/>
      <c r="E1335" s="28"/>
      <c r="F1335" s="28"/>
      <c r="G1335" s="29"/>
      <c r="H1335" s="39"/>
      <c r="I1335" s="150" t="str">
        <f t="shared" si="18"/>
        <v/>
      </c>
      <c r="J1335" s="113"/>
      <c r="K1335" s="18"/>
      <c r="L1335" s="18"/>
      <c r="Z1335" s="152"/>
    </row>
    <row r="1336" spans="1:26" x14ac:dyDescent="0.25">
      <c r="A1336" s="26"/>
      <c r="B1336" s="27"/>
      <c r="C1336" s="28"/>
      <c r="D1336" s="28"/>
      <c r="E1336" s="28"/>
      <c r="F1336" s="28"/>
      <c r="G1336" s="29"/>
      <c r="H1336" s="39"/>
      <c r="I1336" s="150" t="str">
        <f t="shared" si="18"/>
        <v/>
      </c>
      <c r="J1336" s="113"/>
      <c r="K1336" s="18"/>
      <c r="L1336" s="18"/>
      <c r="Z1336" s="152"/>
    </row>
    <row r="1337" spans="1:26" x14ac:dyDescent="0.25">
      <c r="A1337" s="26"/>
      <c r="B1337" s="27"/>
      <c r="C1337" s="28"/>
      <c r="D1337" s="28"/>
      <c r="E1337" s="28"/>
      <c r="F1337" s="28"/>
      <c r="G1337" s="29"/>
      <c r="H1337" s="39"/>
      <c r="I1337" s="150" t="str">
        <f t="shared" si="18"/>
        <v/>
      </c>
      <c r="J1337" s="113"/>
      <c r="K1337" s="18"/>
      <c r="L1337" s="18"/>
      <c r="Z1337" s="152"/>
    </row>
    <row r="1338" spans="1:26" x14ac:dyDescent="0.25">
      <c r="A1338" s="26"/>
      <c r="B1338" s="27"/>
      <c r="C1338" s="28"/>
      <c r="D1338" s="28"/>
      <c r="E1338" s="28"/>
      <c r="F1338" s="28"/>
      <c r="G1338" s="29"/>
      <c r="H1338" s="39"/>
      <c r="I1338" s="150" t="str">
        <f t="shared" si="18"/>
        <v/>
      </c>
      <c r="J1338" s="113"/>
      <c r="K1338" s="18"/>
      <c r="L1338" s="18"/>
      <c r="Z1338" s="152"/>
    </row>
    <row r="1339" spans="1:26" x14ac:dyDescent="0.25">
      <c r="A1339" s="26"/>
      <c r="B1339" s="27"/>
      <c r="C1339" s="28"/>
      <c r="D1339" s="28"/>
      <c r="E1339" s="28"/>
      <c r="F1339" s="28"/>
      <c r="G1339" s="29"/>
      <c r="H1339" s="39"/>
      <c r="I1339" s="150" t="str">
        <f t="shared" si="18"/>
        <v/>
      </c>
      <c r="J1339" s="113"/>
      <c r="K1339" s="18"/>
      <c r="L1339" s="18"/>
      <c r="Z1339" s="152"/>
    </row>
    <row r="1340" spans="1:26" x14ac:dyDescent="0.25">
      <c r="A1340" s="26"/>
      <c r="B1340" s="27"/>
      <c r="C1340" s="28"/>
      <c r="D1340" s="28"/>
      <c r="E1340" s="28"/>
      <c r="F1340" s="28"/>
      <c r="G1340" s="29"/>
      <c r="H1340" s="39"/>
      <c r="I1340" s="150" t="str">
        <f t="shared" si="18"/>
        <v/>
      </c>
      <c r="J1340" s="113"/>
      <c r="K1340" s="18"/>
      <c r="L1340" s="18"/>
      <c r="Z1340" s="152"/>
    </row>
    <row r="1341" spans="1:26" x14ac:dyDescent="0.25">
      <c r="A1341" s="26"/>
      <c r="B1341" s="27"/>
      <c r="C1341" s="28"/>
      <c r="D1341" s="28"/>
      <c r="E1341" s="28"/>
      <c r="F1341" s="28"/>
      <c r="G1341" s="29"/>
      <c r="H1341" s="39"/>
      <c r="I1341" s="150" t="str">
        <f t="shared" si="18"/>
        <v/>
      </c>
      <c r="J1341" s="113"/>
      <c r="K1341" s="18"/>
      <c r="L1341" s="18"/>
      <c r="Z1341" s="152"/>
    </row>
    <row r="1342" spans="1:26" x14ac:dyDescent="0.25">
      <c r="A1342" s="26"/>
      <c r="B1342" s="27"/>
      <c r="C1342" s="28"/>
      <c r="D1342" s="28"/>
      <c r="E1342" s="28"/>
      <c r="F1342" s="28"/>
      <c r="G1342" s="29"/>
      <c r="H1342" s="39"/>
      <c r="I1342" s="150" t="str">
        <f t="shared" si="18"/>
        <v/>
      </c>
      <c r="J1342" s="113"/>
      <c r="K1342" s="18"/>
      <c r="L1342" s="18"/>
      <c r="Z1342" s="152"/>
    </row>
    <row r="1343" spans="1:26" x14ac:dyDescent="0.25">
      <c r="A1343" s="26"/>
      <c r="B1343" s="27"/>
      <c r="C1343" s="28"/>
      <c r="D1343" s="28"/>
      <c r="E1343" s="28"/>
      <c r="F1343" s="28"/>
      <c r="G1343" s="29"/>
      <c r="H1343" s="39"/>
      <c r="I1343" s="150" t="str">
        <f t="shared" ref="I1343:I1406" si="19">IF(G1343="","",I1342+G1343)</f>
        <v/>
      </c>
      <c r="J1343" s="113"/>
      <c r="K1343" s="18"/>
      <c r="L1343" s="18"/>
      <c r="Z1343" s="152"/>
    </row>
    <row r="1344" spans="1:26" x14ac:dyDescent="0.25">
      <c r="A1344" s="26"/>
      <c r="B1344" s="27"/>
      <c r="C1344" s="28"/>
      <c r="D1344" s="28"/>
      <c r="E1344" s="28"/>
      <c r="F1344" s="28"/>
      <c r="G1344" s="29"/>
      <c r="H1344" s="39"/>
      <c r="I1344" s="150" t="str">
        <f t="shared" si="19"/>
        <v/>
      </c>
      <c r="J1344" s="113"/>
      <c r="K1344" s="18"/>
      <c r="L1344" s="18"/>
      <c r="Z1344" s="152"/>
    </row>
    <row r="1345" spans="1:26" x14ac:dyDescent="0.25">
      <c r="A1345" s="26"/>
      <c r="B1345" s="27"/>
      <c r="C1345" s="28"/>
      <c r="D1345" s="28"/>
      <c r="E1345" s="28"/>
      <c r="F1345" s="28"/>
      <c r="G1345" s="29"/>
      <c r="H1345" s="39"/>
      <c r="I1345" s="150" t="str">
        <f t="shared" si="19"/>
        <v/>
      </c>
      <c r="J1345" s="113"/>
      <c r="K1345" s="18"/>
      <c r="L1345" s="18"/>
      <c r="Z1345" s="152"/>
    </row>
    <row r="1346" spans="1:26" x14ac:dyDescent="0.25">
      <c r="A1346" s="26"/>
      <c r="B1346" s="27"/>
      <c r="C1346" s="28"/>
      <c r="D1346" s="28"/>
      <c r="E1346" s="28"/>
      <c r="F1346" s="28"/>
      <c r="G1346" s="29"/>
      <c r="H1346" s="39"/>
      <c r="I1346" s="150" t="str">
        <f t="shared" si="19"/>
        <v/>
      </c>
      <c r="J1346" s="113"/>
      <c r="K1346" s="18"/>
      <c r="L1346" s="18"/>
      <c r="Z1346" s="152"/>
    </row>
    <row r="1347" spans="1:26" x14ac:dyDescent="0.25">
      <c r="A1347" s="26"/>
      <c r="B1347" s="27"/>
      <c r="C1347" s="28"/>
      <c r="D1347" s="28"/>
      <c r="E1347" s="28"/>
      <c r="F1347" s="28"/>
      <c r="G1347" s="29"/>
      <c r="H1347" s="39"/>
      <c r="I1347" s="150" t="str">
        <f t="shared" si="19"/>
        <v/>
      </c>
      <c r="J1347" s="113"/>
      <c r="K1347" s="18"/>
      <c r="L1347" s="18"/>
      <c r="Z1347" s="152"/>
    </row>
    <row r="1348" spans="1:26" x14ac:dyDescent="0.25">
      <c r="A1348" s="26"/>
      <c r="B1348" s="27"/>
      <c r="C1348" s="28"/>
      <c r="D1348" s="28"/>
      <c r="E1348" s="28"/>
      <c r="F1348" s="28"/>
      <c r="G1348" s="29"/>
      <c r="H1348" s="39"/>
      <c r="I1348" s="150" t="str">
        <f t="shared" si="19"/>
        <v/>
      </c>
      <c r="J1348" s="113"/>
      <c r="K1348" s="18"/>
      <c r="L1348" s="18"/>
      <c r="Z1348" s="152"/>
    </row>
    <row r="1349" spans="1:26" x14ac:dyDescent="0.25">
      <c r="A1349" s="26"/>
      <c r="B1349" s="27"/>
      <c r="C1349" s="28"/>
      <c r="D1349" s="28"/>
      <c r="E1349" s="28"/>
      <c r="F1349" s="28"/>
      <c r="G1349" s="29"/>
      <c r="H1349" s="39"/>
      <c r="I1349" s="150" t="str">
        <f t="shared" si="19"/>
        <v/>
      </c>
      <c r="J1349" s="113"/>
      <c r="K1349" s="18"/>
      <c r="L1349" s="18"/>
      <c r="Z1349" s="152"/>
    </row>
    <row r="1350" spans="1:26" x14ac:dyDescent="0.25">
      <c r="A1350" s="26"/>
      <c r="B1350" s="27"/>
      <c r="C1350" s="28"/>
      <c r="D1350" s="28"/>
      <c r="E1350" s="28"/>
      <c r="F1350" s="28"/>
      <c r="G1350" s="29"/>
      <c r="H1350" s="39"/>
      <c r="I1350" s="150" t="str">
        <f t="shared" si="19"/>
        <v/>
      </c>
      <c r="J1350" s="113"/>
      <c r="K1350" s="18"/>
      <c r="L1350" s="18"/>
      <c r="Z1350" s="152"/>
    </row>
    <row r="1351" spans="1:26" x14ac:dyDescent="0.25">
      <c r="A1351" s="26"/>
      <c r="B1351" s="27"/>
      <c r="C1351" s="28"/>
      <c r="D1351" s="28"/>
      <c r="E1351" s="28"/>
      <c r="F1351" s="28"/>
      <c r="G1351" s="29"/>
      <c r="H1351" s="39"/>
      <c r="I1351" s="150" t="str">
        <f t="shared" si="19"/>
        <v/>
      </c>
      <c r="J1351" s="113"/>
      <c r="K1351" s="18"/>
      <c r="L1351" s="18"/>
      <c r="Z1351" s="152"/>
    </row>
    <row r="1352" spans="1:26" x14ac:dyDescent="0.25">
      <c r="A1352" s="26"/>
      <c r="B1352" s="27"/>
      <c r="C1352" s="28"/>
      <c r="D1352" s="28"/>
      <c r="E1352" s="28"/>
      <c r="F1352" s="28"/>
      <c r="G1352" s="29"/>
      <c r="H1352" s="39"/>
      <c r="I1352" s="150" t="str">
        <f t="shared" si="19"/>
        <v/>
      </c>
      <c r="J1352" s="113"/>
      <c r="K1352" s="18"/>
      <c r="L1352" s="18"/>
      <c r="Z1352" s="152"/>
    </row>
    <row r="1353" spans="1:26" x14ac:dyDescent="0.25">
      <c r="A1353" s="26"/>
      <c r="B1353" s="27"/>
      <c r="C1353" s="28"/>
      <c r="D1353" s="28"/>
      <c r="E1353" s="28"/>
      <c r="F1353" s="28"/>
      <c r="G1353" s="29"/>
      <c r="H1353" s="39"/>
      <c r="I1353" s="150" t="str">
        <f t="shared" si="19"/>
        <v/>
      </c>
      <c r="J1353" s="113"/>
      <c r="K1353" s="18"/>
      <c r="L1353" s="18"/>
      <c r="Z1353" s="152"/>
    </row>
    <row r="1354" spans="1:26" x14ac:dyDescent="0.25">
      <c r="A1354" s="26"/>
      <c r="B1354" s="27"/>
      <c r="C1354" s="28"/>
      <c r="D1354" s="28"/>
      <c r="E1354" s="28"/>
      <c r="F1354" s="28"/>
      <c r="G1354" s="29"/>
      <c r="H1354" s="39"/>
      <c r="I1354" s="150" t="str">
        <f t="shared" si="19"/>
        <v/>
      </c>
      <c r="J1354" s="113"/>
      <c r="K1354" s="18"/>
      <c r="L1354" s="18"/>
      <c r="Z1354" s="152"/>
    </row>
    <row r="1355" spans="1:26" x14ac:dyDescent="0.25">
      <c r="A1355" s="26"/>
      <c r="B1355" s="27"/>
      <c r="C1355" s="28"/>
      <c r="D1355" s="28"/>
      <c r="E1355" s="28"/>
      <c r="F1355" s="28"/>
      <c r="G1355" s="29"/>
      <c r="H1355" s="39"/>
      <c r="I1355" s="150" t="str">
        <f t="shared" si="19"/>
        <v/>
      </c>
      <c r="J1355" s="113"/>
      <c r="K1355" s="18"/>
      <c r="L1355" s="18"/>
      <c r="Z1355" s="152"/>
    </row>
    <row r="1356" spans="1:26" x14ac:dyDescent="0.25">
      <c r="A1356" s="26"/>
      <c r="B1356" s="27"/>
      <c r="C1356" s="28"/>
      <c r="D1356" s="28"/>
      <c r="E1356" s="28"/>
      <c r="F1356" s="28"/>
      <c r="G1356" s="29"/>
      <c r="H1356" s="39"/>
      <c r="I1356" s="150" t="str">
        <f t="shared" si="19"/>
        <v/>
      </c>
      <c r="J1356" s="113"/>
      <c r="K1356" s="18"/>
      <c r="L1356" s="18"/>
      <c r="Z1356" s="152"/>
    </row>
    <row r="1357" spans="1:26" x14ac:dyDescent="0.25">
      <c r="A1357" s="26"/>
      <c r="B1357" s="27"/>
      <c r="C1357" s="28"/>
      <c r="D1357" s="28"/>
      <c r="E1357" s="28"/>
      <c r="F1357" s="28"/>
      <c r="G1357" s="29"/>
      <c r="H1357" s="39"/>
      <c r="I1357" s="150" t="str">
        <f t="shared" si="19"/>
        <v/>
      </c>
      <c r="J1357" s="113"/>
      <c r="K1357" s="18"/>
      <c r="L1357" s="18"/>
      <c r="Z1357" s="152"/>
    </row>
    <row r="1358" spans="1:26" x14ac:dyDescent="0.25">
      <c r="A1358" s="26"/>
      <c r="B1358" s="27"/>
      <c r="C1358" s="28"/>
      <c r="D1358" s="28"/>
      <c r="E1358" s="28"/>
      <c r="F1358" s="28"/>
      <c r="G1358" s="29"/>
      <c r="H1358" s="39"/>
      <c r="I1358" s="150" t="str">
        <f t="shared" si="19"/>
        <v/>
      </c>
      <c r="J1358" s="113"/>
      <c r="K1358" s="18"/>
      <c r="L1358" s="18"/>
      <c r="Z1358" s="152"/>
    </row>
    <row r="1359" spans="1:26" x14ac:dyDescent="0.25">
      <c r="A1359" s="26"/>
      <c r="B1359" s="27"/>
      <c r="C1359" s="28"/>
      <c r="D1359" s="28"/>
      <c r="E1359" s="28"/>
      <c r="F1359" s="28"/>
      <c r="G1359" s="29"/>
      <c r="H1359" s="39"/>
      <c r="I1359" s="150" t="str">
        <f t="shared" si="19"/>
        <v/>
      </c>
      <c r="J1359" s="113"/>
      <c r="K1359" s="18"/>
      <c r="L1359" s="18"/>
      <c r="Z1359" s="152"/>
    </row>
    <row r="1360" spans="1:26" x14ac:dyDescent="0.25">
      <c r="A1360" s="26"/>
      <c r="B1360" s="27"/>
      <c r="C1360" s="28"/>
      <c r="D1360" s="28"/>
      <c r="E1360" s="28"/>
      <c r="F1360" s="28"/>
      <c r="G1360" s="29"/>
      <c r="H1360" s="39"/>
      <c r="I1360" s="150" t="str">
        <f t="shared" si="19"/>
        <v/>
      </c>
      <c r="J1360" s="113"/>
      <c r="K1360" s="18"/>
      <c r="L1360" s="18"/>
      <c r="Z1360" s="152"/>
    </row>
    <row r="1361" spans="1:26" x14ac:dyDescent="0.25">
      <c r="A1361" s="26"/>
      <c r="B1361" s="27"/>
      <c r="C1361" s="28"/>
      <c r="D1361" s="28"/>
      <c r="E1361" s="28"/>
      <c r="F1361" s="28"/>
      <c r="G1361" s="29"/>
      <c r="H1361" s="39"/>
      <c r="I1361" s="150" t="str">
        <f t="shared" si="19"/>
        <v/>
      </c>
      <c r="J1361" s="113"/>
      <c r="K1361" s="18"/>
      <c r="L1361" s="18"/>
      <c r="Z1361" s="152"/>
    </row>
    <row r="1362" spans="1:26" x14ac:dyDescent="0.25">
      <c r="A1362" s="26"/>
      <c r="B1362" s="27"/>
      <c r="C1362" s="28"/>
      <c r="D1362" s="28"/>
      <c r="E1362" s="28"/>
      <c r="F1362" s="28"/>
      <c r="G1362" s="29"/>
      <c r="H1362" s="39"/>
      <c r="I1362" s="150" t="str">
        <f t="shared" si="19"/>
        <v/>
      </c>
      <c r="J1362" s="113"/>
      <c r="K1362" s="18"/>
      <c r="L1362" s="18"/>
      <c r="Z1362" s="152"/>
    </row>
    <row r="1363" spans="1:26" x14ac:dyDescent="0.25">
      <c r="A1363" s="26"/>
      <c r="B1363" s="27"/>
      <c r="C1363" s="28"/>
      <c r="D1363" s="28"/>
      <c r="E1363" s="28"/>
      <c r="F1363" s="28"/>
      <c r="G1363" s="29"/>
      <c r="H1363" s="39"/>
      <c r="I1363" s="150" t="str">
        <f t="shared" si="19"/>
        <v/>
      </c>
      <c r="J1363" s="113"/>
      <c r="K1363" s="18"/>
      <c r="L1363" s="18"/>
      <c r="Z1363" s="152"/>
    </row>
    <row r="1364" spans="1:26" x14ac:dyDescent="0.25">
      <c r="A1364" s="26"/>
      <c r="B1364" s="27"/>
      <c r="C1364" s="28"/>
      <c r="D1364" s="28"/>
      <c r="E1364" s="28"/>
      <c r="F1364" s="28"/>
      <c r="G1364" s="29"/>
      <c r="H1364" s="39"/>
      <c r="I1364" s="150" t="str">
        <f t="shared" si="19"/>
        <v/>
      </c>
      <c r="J1364" s="113"/>
      <c r="K1364" s="18"/>
      <c r="L1364" s="18"/>
      <c r="Z1364" s="152"/>
    </row>
    <row r="1365" spans="1:26" x14ac:dyDescent="0.25">
      <c r="A1365" s="26"/>
      <c r="B1365" s="27"/>
      <c r="C1365" s="28"/>
      <c r="D1365" s="28"/>
      <c r="E1365" s="28"/>
      <c r="F1365" s="28"/>
      <c r="G1365" s="29"/>
      <c r="H1365" s="39"/>
      <c r="I1365" s="150" t="str">
        <f t="shared" si="19"/>
        <v/>
      </c>
      <c r="J1365" s="113"/>
      <c r="K1365" s="18"/>
      <c r="L1365" s="18"/>
      <c r="Z1365" s="152"/>
    </row>
    <row r="1366" spans="1:26" x14ac:dyDescent="0.25">
      <c r="A1366" s="26"/>
      <c r="B1366" s="27"/>
      <c r="C1366" s="28"/>
      <c r="D1366" s="28"/>
      <c r="E1366" s="28"/>
      <c r="F1366" s="28"/>
      <c r="G1366" s="29"/>
      <c r="H1366" s="39"/>
      <c r="I1366" s="150" t="str">
        <f t="shared" si="19"/>
        <v/>
      </c>
      <c r="J1366" s="113"/>
      <c r="K1366" s="18"/>
      <c r="L1366" s="18"/>
      <c r="Z1366" s="152"/>
    </row>
    <row r="1367" spans="1:26" x14ac:dyDescent="0.25">
      <c r="A1367" s="26"/>
      <c r="B1367" s="27"/>
      <c r="C1367" s="28"/>
      <c r="D1367" s="28"/>
      <c r="E1367" s="28"/>
      <c r="F1367" s="28"/>
      <c r="G1367" s="29"/>
      <c r="H1367" s="39"/>
      <c r="I1367" s="150" t="str">
        <f t="shared" si="19"/>
        <v/>
      </c>
      <c r="J1367" s="113"/>
      <c r="K1367" s="18"/>
      <c r="L1367" s="18"/>
      <c r="Z1367" s="152"/>
    </row>
    <row r="1368" spans="1:26" x14ac:dyDescent="0.25">
      <c r="A1368" s="26"/>
      <c r="B1368" s="27"/>
      <c r="C1368" s="28"/>
      <c r="D1368" s="28"/>
      <c r="E1368" s="28"/>
      <c r="F1368" s="28"/>
      <c r="G1368" s="29"/>
      <c r="H1368" s="39"/>
      <c r="I1368" s="150" t="str">
        <f t="shared" si="19"/>
        <v/>
      </c>
      <c r="J1368" s="113"/>
      <c r="K1368" s="18"/>
      <c r="L1368" s="18"/>
      <c r="Z1368" s="152"/>
    </row>
    <row r="1369" spans="1:26" x14ac:dyDescent="0.25">
      <c r="A1369" s="26"/>
      <c r="B1369" s="27"/>
      <c r="C1369" s="28"/>
      <c r="D1369" s="28"/>
      <c r="E1369" s="28"/>
      <c r="F1369" s="28"/>
      <c r="G1369" s="29"/>
      <c r="H1369" s="39"/>
      <c r="I1369" s="150" t="str">
        <f t="shared" si="19"/>
        <v/>
      </c>
      <c r="J1369" s="113"/>
      <c r="K1369" s="18"/>
      <c r="L1369" s="18"/>
      <c r="Z1369" s="152"/>
    </row>
    <row r="1370" spans="1:26" x14ac:dyDescent="0.25">
      <c r="A1370" s="26"/>
      <c r="B1370" s="27"/>
      <c r="C1370" s="28"/>
      <c r="D1370" s="28"/>
      <c r="E1370" s="28"/>
      <c r="F1370" s="28"/>
      <c r="G1370" s="29"/>
      <c r="H1370" s="39"/>
      <c r="I1370" s="150" t="str">
        <f t="shared" si="19"/>
        <v/>
      </c>
      <c r="J1370" s="113"/>
      <c r="K1370" s="18"/>
      <c r="L1370" s="18"/>
      <c r="Z1370" s="152"/>
    </row>
    <row r="1371" spans="1:26" x14ac:dyDescent="0.25">
      <c r="A1371" s="26"/>
      <c r="B1371" s="27"/>
      <c r="C1371" s="28"/>
      <c r="D1371" s="28"/>
      <c r="E1371" s="28"/>
      <c r="F1371" s="28"/>
      <c r="G1371" s="29"/>
      <c r="H1371" s="39"/>
      <c r="I1371" s="150" t="str">
        <f t="shared" si="19"/>
        <v/>
      </c>
      <c r="J1371" s="113"/>
      <c r="K1371" s="18"/>
      <c r="L1371" s="18"/>
      <c r="Z1371" s="152"/>
    </row>
    <row r="1372" spans="1:26" x14ac:dyDescent="0.25">
      <c r="A1372" s="26"/>
      <c r="B1372" s="27"/>
      <c r="C1372" s="28"/>
      <c r="D1372" s="28"/>
      <c r="E1372" s="28"/>
      <c r="F1372" s="28"/>
      <c r="G1372" s="29"/>
      <c r="H1372" s="39"/>
      <c r="I1372" s="150" t="str">
        <f t="shared" si="19"/>
        <v/>
      </c>
      <c r="J1372" s="113"/>
      <c r="K1372" s="18"/>
      <c r="L1372" s="18"/>
      <c r="Z1372" s="152"/>
    </row>
    <row r="1373" spans="1:26" x14ac:dyDescent="0.25">
      <c r="A1373" s="26"/>
      <c r="B1373" s="27"/>
      <c r="C1373" s="28"/>
      <c r="D1373" s="28"/>
      <c r="E1373" s="28"/>
      <c r="F1373" s="28"/>
      <c r="G1373" s="29"/>
      <c r="H1373" s="39"/>
      <c r="I1373" s="150" t="str">
        <f t="shared" si="19"/>
        <v/>
      </c>
      <c r="J1373" s="113"/>
      <c r="K1373" s="18"/>
      <c r="L1373" s="18"/>
      <c r="Z1373" s="152"/>
    </row>
    <row r="1374" spans="1:26" x14ac:dyDescent="0.25">
      <c r="A1374" s="26"/>
      <c r="B1374" s="27"/>
      <c r="C1374" s="28"/>
      <c r="D1374" s="28"/>
      <c r="E1374" s="28"/>
      <c r="F1374" s="28"/>
      <c r="G1374" s="29"/>
      <c r="H1374" s="39"/>
      <c r="I1374" s="150" t="str">
        <f t="shared" si="19"/>
        <v/>
      </c>
      <c r="J1374" s="113"/>
      <c r="K1374" s="18"/>
      <c r="L1374" s="18"/>
      <c r="Z1374" s="152"/>
    </row>
    <row r="1375" spans="1:26" x14ac:dyDescent="0.25">
      <c r="A1375" s="26"/>
      <c r="B1375" s="27"/>
      <c r="C1375" s="28"/>
      <c r="D1375" s="28"/>
      <c r="E1375" s="28"/>
      <c r="F1375" s="28"/>
      <c r="G1375" s="29"/>
      <c r="H1375" s="39"/>
      <c r="I1375" s="150" t="str">
        <f t="shared" si="19"/>
        <v/>
      </c>
      <c r="J1375" s="113"/>
      <c r="K1375" s="18"/>
      <c r="L1375" s="18"/>
      <c r="Z1375" s="152"/>
    </row>
    <row r="1376" spans="1:26" x14ac:dyDescent="0.25">
      <c r="A1376" s="26"/>
      <c r="B1376" s="27"/>
      <c r="C1376" s="28"/>
      <c r="D1376" s="28"/>
      <c r="E1376" s="28"/>
      <c r="F1376" s="28"/>
      <c r="G1376" s="29"/>
      <c r="H1376" s="39"/>
      <c r="I1376" s="150" t="str">
        <f t="shared" si="19"/>
        <v/>
      </c>
      <c r="J1376" s="113"/>
      <c r="K1376" s="18"/>
      <c r="L1376" s="18"/>
      <c r="Z1376" s="152"/>
    </row>
    <row r="1377" spans="1:26" x14ac:dyDescent="0.25">
      <c r="A1377" s="26"/>
      <c r="B1377" s="27"/>
      <c r="C1377" s="28"/>
      <c r="D1377" s="28"/>
      <c r="E1377" s="28"/>
      <c r="F1377" s="28"/>
      <c r="G1377" s="29"/>
      <c r="H1377" s="39"/>
      <c r="I1377" s="150" t="str">
        <f t="shared" si="19"/>
        <v/>
      </c>
      <c r="J1377" s="113"/>
      <c r="K1377" s="18"/>
      <c r="L1377" s="18"/>
      <c r="Z1377" s="152"/>
    </row>
    <row r="1378" spans="1:26" x14ac:dyDescent="0.25">
      <c r="A1378" s="26"/>
      <c r="B1378" s="27"/>
      <c r="C1378" s="28"/>
      <c r="D1378" s="28"/>
      <c r="E1378" s="28"/>
      <c r="F1378" s="28"/>
      <c r="G1378" s="29"/>
      <c r="H1378" s="39"/>
      <c r="I1378" s="150" t="str">
        <f t="shared" si="19"/>
        <v/>
      </c>
      <c r="J1378" s="113"/>
      <c r="K1378" s="18"/>
      <c r="L1378" s="18"/>
      <c r="Z1378" s="152"/>
    </row>
    <row r="1379" spans="1:26" x14ac:dyDescent="0.25">
      <c r="A1379" s="26"/>
      <c r="B1379" s="27"/>
      <c r="C1379" s="28"/>
      <c r="D1379" s="28"/>
      <c r="E1379" s="28"/>
      <c r="F1379" s="28"/>
      <c r="G1379" s="29"/>
      <c r="H1379" s="39"/>
      <c r="I1379" s="150" t="str">
        <f t="shared" si="19"/>
        <v/>
      </c>
      <c r="J1379" s="113"/>
      <c r="K1379" s="18"/>
      <c r="L1379" s="18"/>
      <c r="Z1379" s="152"/>
    </row>
    <row r="1380" spans="1:26" x14ac:dyDescent="0.25">
      <c r="A1380" s="26"/>
      <c r="B1380" s="27"/>
      <c r="C1380" s="28"/>
      <c r="D1380" s="28"/>
      <c r="E1380" s="28"/>
      <c r="F1380" s="28"/>
      <c r="G1380" s="29"/>
      <c r="H1380" s="39"/>
      <c r="I1380" s="150" t="str">
        <f t="shared" si="19"/>
        <v/>
      </c>
      <c r="J1380" s="113"/>
      <c r="K1380" s="18"/>
      <c r="L1380" s="18"/>
      <c r="Z1380" s="152"/>
    </row>
    <row r="1381" spans="1:26" x14ac:dyDescent="0.25">
      <c r="A1381" s="26"/>
      <c r="B1381" s="27"/>
      <c r="C1381" s="28"/>
      <c r="D1381" s="28"/>
      <c r="E1381" s="28"/>
      <c r="F1381" s="28"/>
      <c r="G1381" s="29"/>
      <c r="H1381" s="39"/>
      <c r="I1381" s="150" t="str">
        <f t="shared" si="19"/>
        <v/>
      </c>
      <c r="J1381" s="113"/>
      <c r="K1381" s="18"/>
      <c r="L1381" s="18"/>
      <c r="Z1381" s="152"/>
    </row>
    <row r="1382" spans="1:26" x14ac:dyDescent="0.25">
      <c r="A1382" s="26"/>
      <c r="B1382" s="27"/>
      <c r="C1382" s="28"/>
      <c r="D1382" s="28"/>
      <c r="E1382" s="28"/>
      <c r="F1382" s="28"/>
      <c r="G1382" s="29"/>
      <c r="H1382" s="39"/>
      <c r="I1382" s="150" t="str">
        <f t="shared" si="19"/>
        <v/>
      </c>
      <c r="J1382" s="113"/>
      <c r="K1382" s="18"/>
      <c r="L1382" s="18"/>
      <c r="Z1382" s="152"/>
    </row>
    <row r="1383" spans="1:26" x14ac:dyDescent="0.25">
      <c r="A1383" s="26"/>
      <c r="B1383" s="27"/>
      <c r="C1383" s="28"/>
      <c r="D1383" s="28"/>
      <c r="E1383" s="28"/>
      <c r="F1383" s="28"/>
      <c r="G1383" s="29"/>
      <c r="H1383" s="39"/>
      <c r="I1383" s="150" t="str">
        <f t="shared" si="19"/>
        <v/>
      </c>
      <c r="J1383" s="113"/>
      <c r="K1383" s="18"/>
      <c r="L1383" s="18"/>
      <c r="Z1383" s="152"/>
    </row>
    <row r="1384" spans="1:26" x14ac:dyDescent="0.25">
      <c r="A1384" s="26"/>
      <c r="B1384" s="27"/>
      <c r="C1384" s="28"/>
      <c r="D1384" s="28"/>
      <c r="E1384" s="28"/>
      <c r="F1384" s="28"/>
      <c r="G1384" s="29"/>
      <c r="H1384" s="39"/>
      <c r="I1384" s="150" t="str">
        <f t="shared" si="19"/>
        <v/>
      </c>
      <c r="J1384" s="113"/>
      <c r="K1384" s="18"/>
      <c r="L1384" s="18"/>
      <c r="Z1384" s="152"/>
    </row>
    <row r="1385" spans="1:26" x14ac:dyDescent="0.25">
      <c r="A1385" s="26"/>
      <c r="B1385" s="27"/>
      <c r="C1385" s="28"/>
      <c r="D1385" s="28"/>
      <c r="E1385" s="28"/>
      <c r="F1385" s="28"/>
      <c r="G1385" s="29"/>
      <c r="H1385" s="39"/>
      <c r="I1385" s="150" t="str">
        <f t="shared" si="19"/>
        <v/>
      </c>
      <c r="J1385" s="113"/>
      <c r="K1385" s="18"/>
      <c r="L1385" s="18"/>
      <c r="Z1385" s="152"/>
    </row>
    <row r="1386" spans="1:26" x14ac:dyDescent="0.25">
      <c r="A1386" s="26"/>
      <c r="B1386" s="27"/>
      <c r="C1386" s="28"/>
      <c r="D1386" s="28"/>
      <c r="E1386" s="28"/>
      <c r="F1386" s="28"/>
      <c r="G1386" s="29"/>
      <c r="H1386" s="39"/>
      <c r="I1386" s="150" t="str">
        <f t="shared" si="19"/>
        <v/>
      </c>
      <c r="J1386" s="113"/>
      <c r="K1386" s="18"/>
      <c r="L1386" s="18"/>
      <c r="Z1386" s="152"/>
    </row>
    <row r="1387" spans="1:26" x14ac:dyDescent="0.25">
      <c r="A1387" s="26"/>
      <c r="B1387" s="27"/>
      <c r="C1387" s="28"/>
      <c r="D1387" s="28"/>
      <c r="E1387" s="28"/>
      <c r="F1387" s="28"/>
      <c r="G1387" s="29"/>
      <c r="H1387" s="39"/>
      <c r="I1387" s="150" t="str">
        <f t="shared" si="19"/>
        <v/>
      </c>
      <c r="J1387" s="113"/>
      <c r="K1387" s="18"/>
      <c r="L1387" s="18"/>
      <c r="Z1387" s="152"/>
    </row>
    <row r="1388" spans="1:26" x14ac:dyDescent="0.25">
      <c r="A1388" s="26"/>
      <c r="B1388" s="27"/>
      <c r="C1388" s="28"/>
      <c r="D1388" s="28"/>
      <c r="E1388" s="28"/>
      <c r="F1388" s="28"/>
      <c r="G1388" s="29"/>
      <c r="H1388" s="39"/>
      <c r="I1388" s="150" t="str">
        <f t="shared" si="19"/>
        <v/>
      </c>
      <c r="J1388" s="113"/>
      <c r="K1388" s="18"/>
      <c r="L1388" s="18"/>
      <c r="Z1388" s="152"/>
    </row>
    <row r="1389" spans="1:26" x14ac:dyDescent="0.25">
      <c r="A1389" s="26"/>
      <c r="B1389" s="27"/>
      <c r="C1389" s="28"/>
      <c r="D1389" s="28"/>
      <c r="E1389" s="28"/>
      <c r="F1389" s="28"/>
      <c r="G1389" s="29"/>
      <c r="H1389" s="39"/>
      <c r="I1389" s="150" t="str">
        <f t="shared" si="19"/>
        <v/>
      </c>
      <c r="J1389" s="113"/>
      <c r="K1389" s="18"/>
      <c r="L1389" s="18"/>
      <c r="Z1389" s="152"/>
    </row>
    <row r="1390" spans="1:26" x14ac:dyDescent="0.25">
      <c r="A1390" s="26"/>
      <c r="B1390" s="27"/>
      <c r="C1390" s="28"/>
      <c r="D1390" s="28"/>
      <c r="E1390" s="28"/>
      <c r="F1390" s="28"/>
      <c r="G1390" s="29"/>
      <c r="H1390" s="39"/>
      <c r="I1390" s="150" t="str">
        <f t="shared" si="19"/>
        <v/>
      </c>
      <c r="J1390" s="113"/>
      <c r="K1390" s="18"/>
      <c r="L1390" s="18"/>
      <c r="Z1390" s="152"/>
    </row>
    <row r="1391" spans="1:26" x14ac:dyDescent="0.25">
      <c r="A1391" s="26"/>
      <c r="B1391" s="27"/>
      <c r="C1391" s="28"/>
      <c r="D1391" s="28"/>
      <c r="E1391" s="28"/>
      <c r="F1391" s="28"/>
      <c r="G1391" s="29"/>
      <c r="H1391" s="39"/>
      <c r="I1391" s="150" t="str">
        <f t="shared" si="19"/>
        <v/>
      </c>
      <c r="J1391" s="113"/>
      <c r="K1391" s="18"/>
      <c r="L1391" s="18"/>
      <c r="Z1391" s="152"/>
    </row>
    <row r="1392" spans="1:26" x14ac:dyDescent="0.25">
      <c r="A1392" s="26"/>
      <c r="B1392" s="27"/>
      <c r="C1392" s="28"/>
      <c r="D1392" s="28"/>
      <c r="E1392" s="28"/>
      <c r="F1392" s="28"/>
      <c r="G1392" s="29"/>
      <c r="H1392" s="39"/>
      <c r="I1392" s="150" t="str">
        <f t="shared" si="19"/>
        <v/>
      </c>
      <c r="J1392" s="113"/>
      <c r="K1392" s="18"/>
      <c r="L1392" s="18"/>
      <c r="Z1392" s="152"/>
    </row>
    <row r="1393" spans="1:26" x14ac:dyDescent="0.25">
      <c r="A1393" s="26"/>
      <c r="B1393" s="27"/>
      <c r="C1393" s="28"/>
      <c r="D1393" s="28"/>
      <c r="E1393" s="28"/>
      <c r="F1393" s="28"/>
      <c r="G1393" s="29"/>
      <c r="H1393" s="39"/>
      <c r="I1393" s="150" t="str">
        <f t="shared" si="19"/>
        <v/>
      </c>
      <c r="J1393" s="113"/>
      <c r="K1393" s="18"/>
      <c r="L1393" s="18"/>
      <c r="Z1393" s="152"/>
    </row>
    <row r="1394" spans="1:26" x14ac:dyDescent="0.25">
      <c r="A1394" s="26"/>
      <c r="B1394" s="27"/>
      <c r="C1394" s="28"/>
      <c r="D1394" s="28"/>
      <c r="E1394" s="28"/>
      <c r="F1394" s="28"/>
      <c r="G1394" s="29"/>
      <c r="H1394" s="39"/>
      <c r="I1394" s="150" t="str">
        <f t="shared" si="19"/>
        <v/>
      </c>
      <c r="J1394" s="113"/>
      <c r="K1394" s="18"/>
      <c r="L1394" s="18"/>
      <c r="Z1394" s="152"/>
    </row>
    <row r="1395" spans="1:26" x14ac:dyDescent="0.25">
      <c r="A1395" s="26"/>
      <c r="B1395" s="27"/>
      <c r="C1395" s="28"/>
      <c r="D1395" s="28"/>
      <c r="E1395" s="28"/>
      <c r="F1395" s="28"/>
      <c r="G1395" s="29"/>
      <c r="H1395" s="39"/>
      <c r="I1395" s="150" t="str">
        <f t="shared" si="19"/>
        <v/>
      </c>
      <c r="J1395" s="113"/>
      <c r="K1395" s="18"/>
      <c r="L1395" s="18"/>
      <c r="Z1395" s="152"/>
    </row>
    <row r="1396" spans="1:26" x14ac:dyDescent="0.25">
      <c r="A1396" s="26"/>
      <c r="B1396" s="27"/>
      <c r="C1396" s="28"/>
      <c r="D1396" s="28"/>
      <c r="E1396" s="28"/>
      <c r="F1396" s="28"/>
      <c r="G1396" s="29"/>
      <c r="H1396" s="39"/>
      <c r="I1396" s="150" t="str">
        <f t="shared" si="19"/>
        <v/>
      </c>
      <c r="J1396" s="113"/>
      <c r="K1396" s="18"/>
      <c r="L1396" s="18"/>
      <c r="Z1396" s="152"/>
    </row>
    <row r="1397" spans="1:26" x14ac:dyDescent="0.25">
      <c r="A1397" s="26"/>
      <c r="B1397" s="27"/>
      <c r="C1397" s="28"/>
      <c r="D1397" s="28"/>
      <c r="E1397" s="28"/>
      <c r="F1397" s="28"/>
      <c r="G1397" s="29"/>
      <c r="H1397" s="39"/>
      <c r="I1397" s="150" t="str">
        <f t="shared" si="19"/>
        <v/>
      </c>
      <c r="J1397" s="113"/>
      <c r="K1397" s="18"/>
      <c r="L1397" s="18"/>
      <c r="Z1397" s="152"/>
    </row>
    <row r="1398" spans="1:26" x14ac:dyDescent="0.25">
      <c r="A1398" s="26"/>
      <c r="B1398" s="27"/>
      <c r="C1398" s="28"/>
      <c r="D1398" s="28"/>
      <c r="E1398" s="28"/>
      <c r="F1398" s="28"/>
      <c r="G1398" s="29"/>
      <c r="H1398" s="39"/>
      <c r="I1398" s="150" t="str">
        <f t="shared" si="19"/>
        <v/>
      </c>
      <c r="J1398" s="113"/>
      <c r="K1398" s="18"/>
      <c r="L1398" s="18"/>
      <c r="Z1398" s="152"/>
    </row>
    <row r="1399" spans="1:26" x14ac:dyDescent="0.25">
      <c r="A1399" s="26"/>
      <c r="B1399" s="27"/>
      <c r="C1399" s="28"/>
      <c r="D1399" s="28"/>
      <c r="E1399" s="28"/>
      <c r="F1399" s="28"/>
      <c r="G1399" s="29"/>
      <c r="H1399" s="39"/>
      <c r="I1399" s="150" t="str">
        <f t="shared" si="19"/>
        <v/>
      </c>
      <c r="J1399" s="113"/>
      <c r="K1399" s="18"/>
      <c r="L1399" s="18"/>
      <c r="Z1399" s="152"/>
    </row>
    <row r="1400" spans="1:26" x14ac:dyDescent="0.25">
      <c r="A1400" s="26"/>
      <c r="B1400" s="27"/>
      <c r="C1400" s="28"/>
      <c r="D1400" s="28"/>
      <c r="E1400" s="28"/>
      <c r="F1400" s="28"/>
      <c r="G1400" s="29"/>
      <c r="H1400" s="39"/>
      <c r="I1400" s="150" t="str">
        <f t="shared" si="19"/>
        <v/>
      </c>
      <c r="J1400" s="113"/>
      <c r="K1400" s="18"/>
      <c r="L1400" s="18"/>
      <c r="Z1400" s="152"/>
    </row>
    <row r="1401" spans="1:26" x14ac:dyDescent="0.25">
      <c r="A1401" s="26"/>
      <c r="B1401" s="27"/>
      <c r="C1401" s="28"/>
      <c r="D1401" s="28"/>
      <c r="E1401" s="28"/>
      <c r="F1401" s="28"/>
      <c r="G1401" s="29"/>
      <c r="H1401" s="39"/>
      <c r="I1401" s="150" t="str">
        <f t="shared" si="19"/>
        <v/>
      </c>
      <c r="J1401" s="113"/>
      <c r="K1401" s="18"/>
      <c r="L1401" s="18"/>
      <c r="Z1401" s="152"/>
    </row>
    <row r="1402" spans="1:26" x14ac:dyDescent="0.25">
      <c r="A1402" s="26"/>
      <c r="B1402" s="27"/>
      <c r="C1402" s="28"/>
      <c r="D1402" s="28"/>
      <c r="E1402" s="28"/>
      <c r="F1402" s="28"/>
      <c r="G1402" s="29"/>
      <c r="H1402" s="39"/>
      <c r="I1402" s="150" t="str">
        <f t="shared" si="19"/>
        <v/>
      </c>
      <c r="J1402" s="113"/>
      <c r="K1402" s="18"/>
      <c r="L1402" s="18"/>
      <c r="Z1402" s="152"/>
    </row>
    <row r="1403" spans="1:26" x14ac:dyDescent="0.25">
      <c r="A1403" s="26"/>
      <c r="B1403" s="27"/>
      <c r="C1403" s="28"/>
      <c r="D1403" s="28"/>
      <c r="E1403" s="28"/>
      <c r="F1403" s="28"/>
      <c r="G1403" s="29"/>
      <c r="H1403" s="39"/>
      <c r="I1403" s="150" t="str">
        <f t="shared" si="19"/>
        <v/>
      </c>
      <c r="J1403" s="113"/>
      <c r="K1403" s="18"/>
      <c r="L1403" s="18"/>
      <c r="Z1403" s="152"/>
    </row>
    <row r="1404" spans="1:26" x14ac:dyDescent="0.25">
      <c r="A1404" s="26"/>
      <c r="B1404" s="27"/>
      <c r="C1404" s="28"/>
      <c r="D1404" s="28"/>
      <c r="E1404" s="28"/>
      <c r="F1404" s="28"/>
      <c r="G1404" s="29"/>
      <c r="H1404" s="39"/>
      <c r="I1404" s="150" t="str">
        <f t="shared" si="19"/>
        <v/>
      </c>
      <c r="J1404" s="113"/>
      <c r="K1404" s="18"/>
      <c r="L1404" s="18"/>
      <c r="Z1404" s="152"/>
    </row>
    <row r="1405" spans="1:26" x14ac:dyDescent="0.25">
      <c r="A1405" s="26"/>
      <c r="B1405" s="27"/>
      <c r="C1405" s="28"/>
      <c r="D1405" s="28"/>
      <c r="E1405" s="28"/>
      <c r="F1405" s="28"/>
      <c r="G1405" s="29"/>
      <c r="H1405" s="39"/>
      <c r="I1405" s="150" t="str">
        <f t="shared" si="19"/>
        <v/>
      </c>
      <c r="J1405" s="113"/>
      <c r="K1405" s="18"/>
      <c r="L1405" s="18"/>
      <c r="Z1405" s="152"/>
    </row>
    <row r="1406" spans="1:26" x14ac:dyDescent="0.25">
      <c r="A1406" s="26"/>
      <c r="B1406" s="27"/>
      <c r="C1406" s="28"/>
      <c r="D1406" s="28"/>
      <c r="E1406" s="28"/>
      <c r="F1406" s="28"/>
      <c r="G1406" s="29"/>
      <c r="H1406" s="39"/>
      <c r="I1406" s="150" t="str">
        <f t="shared" si="19"/>
        <v/>
      </c>
      <c r="J1406" s="113"/>
      <c r="K1406" s="18"/>
      <c r="L1406" s="18"/>
      <c r="Z1406" s="152"/>
    </row>
    <row r="1407" spans="1:26" x14ac:dyDescent="0.25">
      <c r="A1407" s="26"/>
      <c r="B1407" s="27"/>
      <c r="C1407" s="28"/>
      <c r="D1407" s="28"/>
      <c r="E1407" s="28"/>
      <c r="F1407" s="28"/>
      <c r="G1407" s="29"/>
      <c r="H1407" s="39"/>
      <c r="I1407" s="150" t="str">
        <f t="shared" ref="I1407:I1470" si="20">IF(G1407="","",I1406+G1407)</f>
        <v/>
      </c>
      <c r="J1407" s="113"/>
      <c r="K1407" s="18"/>
      <c r="L1407" s="18"/>
      <c r="Z1407" s="152"/>
    </row>
    <row r="1408" spans="1:26" x14ac:dyDescent="0.25">
      <c r="A1408" s="26"/>
      <c r="B1408" s="27"/>
      <c r="C1408" s="28"/>
      <c r="D1408" s="28"/>
      <c r="E1408" s="28"/>
      <c r="F1408" s="28"/>
      <c r="G1408" s="29"/>
      <c r="H1408" s="39"/>
      <c r="I1408" s="150" t="str">
        <f t="shared" si="20"/>
        <v/>
      </c>
      <c r="J1408" s="113"/>
      <c r="K1408" s="18"/>
      <c r="L1408" s="18"/>
      <c r="Z1408" s="152"/>
    </row>
    <row r="1409" spans="1:26" x14ac:dyDescent="0.25">
      <c r="A1409" s="26"/>
      <c r="B1409" s="27"/>
      <c r="C1409" s="28"/>
      <c r="D1409" s="28"/>
      <c r="E1409" s="28"/>
      <c r="F1409" s="28"/>
      <c r="G1409" s="29"/>
      <c r="H1409" s="39"/>
      <c r="I1409" s="150" t="str">
        <f t="shared" si="20"/>
        <v/>
      </c>
      <c r="J1409" s="113"/>
      <c r="K1409" s="18"/>
      <c r="L1409" s="18"/>
      <c r="Z1409" s="152"/>
    </row>
    <row r="1410" spans="1:26" x14ac:dyDescent="0.25">
      <c r="A1410" s="26"/>
      <c r="B1410" s="27"/>
      <c r="C1410" s="28"/>
      <c r="D1410" s="28"/>
      <c r="E1410" s="28"/>
      <c r="F1410" s="28"/>
      <c r="G1410" s="29"/>
      <c r="H1410" s="39"/>
      <c r="I1410" s="150" t="str">
        <f t="shared" si="20"/>
        <v/>
      </c>
      <c r="J1410" s="113"/>
      <c r="K1410" s="18"/>
      <c r="L1410" s="18"/>
      <c r="Z1410" s="152"/>
    </row>
    <row r="1411" spans="1:26" x14ac:dyDescent="0.25">
      <c r="A1411" s="26"/>
      <c r="B1411" s="27"/>
      <c r="C1411" s="28"/>
      <c r="D1411" s="28"/>
      <c r="E1411" s="28"/>
      <c r="F1411" s="28"/>
      <c r="G1411" s="29"/>
      <c r="H1411" s="39"/>
      <c r="I1411" s="150" t="str">
        <f t="shared" si="20"/>
        <v/>
      </c>
      <c r="J1411" s="113"/>
      <c r="K1411" s="18"/>
      <c r="L1411" s="18"/>
      <c r="Z1411" s="152"/>
    </row>
    <row r="1412" spans="1:26" x14ac:dyDescent="0.25">
      <c r="A1412" s="26"/>
      <c r="B1412" s="27"/>
      <c r="C1412" s="28"/>
      <c r="D1412" s="28"/>
      <c r="E1412" s="28"/>
      <c r="F1412" s="28"/>
      <c r="G1412" s="29"/>
      <c r="H1412" s="39"/>
      <c r="I1412" s="150" t="str">
        <f t="shared" si="20"/>
        <v/>
      </c>
      <c r="J1412" s="113"/>
      <c r="K1412" s="18"/>
      <c r="L1412" s="18"/>
      <c r="Z1412" s="152"/>
    </row>
    <row r="1413" spans="1:26" x14ac:dyDescent="0.25">
      <c r="A1413" s="26"/>
      <c r="B1413" s="27"/>
      <c r="C1413" s="28"/>
      <c r="D1413" s="28"/>
      <c r="E1413" s="28"/>
      <c r="F1413" s="28"/>
      <c r="G1413" s="29"/>
      <c r="H1413" s="39"/>
      <c r="I1413" s="150" t="str">
        <f t="shared" si="20"/>
        <v/>
      </c>
      <c r="J1413" s="113"/>
      <c r="K1413" s="18"/>
      <c r="L1413" s="18"/>
      <c r="Z1413" s="152"/>
    </row>
    <row r="1414" spans="1:26" x14ac:dyDescent="0.25">
      <c r="A1414" s="26"/>
      <c r="B1414" s="27"/>
      <c r="C1414" s="28"/>
      <c r="D1414" s="28"/>
      <c r="E1414" s="28"/>
      <c r="F1414" s="28"/>
      <c r="G1414" s="29"/>
      <c r="H1414" s="39"/>
      <c r="I1414" s="150" t="str">
        <f t="shared" si="20"/>
        <v/>
      </c>
      <c r="J1414" s="113"/>
      <c r="K1414" s="18"/>
      <c r="L1414" s="18"/>
      <c r="Z1414" s="152"/>
    </row>
    <row r="1415" spans="1:26" x14ac:dyDescent="0.25">
      <c r="A1415" s="26"/>
      <c r="B1415" s="27"/>
      <c r="C1415" s="28"/>
      <c r="D1415" s="28"/>
      <c r="E1415" s="28"/>
      <c r="F1415" s="28"/>
      <c r="G1415" s="29"/>
      <c r="H1415" s="39"/>
      <c r="I1415" s="150" t="str">
        <f t="shared" si="20"/>
        <v/>
      </c>
      <c r="J1415" s="113"/>
      <c r="K1415" s="18"/>
      <c r="L1415" s="18"/>
      <c r="Z1415" s="152"/>
    </row>
    <row r="1416" spans="1:26" x14ac:dyDescent="0.25">
      <c r="A1416" s="26"/>
      <c r="B1416" s="27"/>
      <c r="C1416" s="28"/>
      <c r="D1416" s="28"/>
      <c r="E1416" s="28"/>
      <c r="F1416" s="28"/>
      <c r="G1416" s="29"/>
      <c r="H1416" s="39"/>
      <c r="I1416" s="150" t="str">
        <f t="shared" si="20"/>
        <v/>
      </c>
      <c r="J1416" s="113"/>
      <c r="K1416" s="18"/>
      <c r="L1416" s="18"/>
      <c r="Z1416" s="152"/>
    </row>
    <row r="1417" spans="1:26" x14ac:dyDescent="0.25">
      <c r="A1417" s="26"/>
      <c r="B1417" s="27"/>
      <c r="C1417" s="28"/>
      <c r="D1417" s="28"/>
      <c r="E1417" s="28"/>
      <c r="F1417" s="28"/>
      <c r="G1417" s="29"/>
      <c r="H1417" s="39"/>
      <c r="I1417" s="150" t="str">
        <f t="shared" si="20"/>
        <v/>
      </c>
      <c r="J1417" s="113"/>
      <c r="K1417" s="18"/>
      <c r="L1417" s="18"/>
      <c r="Z1417" s="152"/>
    </row>
    <row r="1418" spans="1:26" x14ac:dyDescent="0.25">
      <c r="A1418" s="26"/>
      <c r="B1418" s="27"/>
      <c r="C1418" s="28"/>
      <c r="D1418" s="28"/>
      <c r="E1418" s="28"/>
      <c r="F1418" s="28"/>
      <c r="G1418" s="29"/>
      <c r="H1418" s="39"/>
      <c r="I1418" s="150" t="str">
        <f t="shared" si="20"/>
        <v/>
      </c>
      <c r="J1418" s="113"/>
      <c r="K1418" s="18"/>
      <c r="L1418" s="18"/>
      <c r="Z1418" s="152"/>
    </row>
    <row r="1419" spans="1:26" x14ac:dyDescent="0.25">
      <c r="A1419" s="26"/>
      <c r="B1419" s="27"/>
      <c r="C1419" s="28"/>
      <c r="D1419" s="28"/>
      <c r="E1419" s="28"/>
      <c r="F1419" s="28"/>
      <c r="G1419" s="29"/>
      <c r="H1419" s="39"/>
      <c r="I1419" s="150" t="str">
        <f t="shared" si="20"/>
        <v/>
      </c>
      <c r="J1419" s="113"/>
      <c r="K1419" s="18"/>
      <c r="L1419" s="18"/>
      <c r="Z1419" s="152"/>
    </row>
    <row r="1420" spans="1:26" x14ac:dyDescent="0.25">
      <c r="A1420" s="26"/>
      <c r="B1420" s="27"/>
      <c r="C1420" s="28"/>
      <c r="D1420" s="28"/>
      <c r="E1420" s="28"/>
      <c r="F1420" s="28"/>
      <c r="G1420" s="29"/>
      <c r="H1420" s="39"/>
      <c r="I1420" s="150" t="str">
        <f t="shared" si="20"/>
        <v/>
      </c>
      <c r="J1420" s="113"/>
      <c r="K1420" s="18"/>
      <c r="L1420" s="18"/>
      <c r="Z1420" s="152"/>
    </row>
    <row r="1421" spans="1:26" x14ac:dyDescent="0.25">
      <c r="A1421" s="26"/>
      <c r="B1421" s="27"/>
      <c r="C1421" s="28"/>
      <c r="D1421" s="28"/>
      <c r="E1421" s="28"/>
      <c r="F1421" s="28"/>
      <c r="G1421" s="29"/>
      <c r="H1421" s="39"/>
      <c r="I1421" s="150" t="str">
        <f t="shared" si="20"/>
        <v/>
      </c>
      <c r="J1421" s="113"/>
      <c r="K1421" s="18"/>
      <c r="L1421" s="18"/>
      <c r="Z1421" s="152"/>
    </row>
    <row r="1422" spans="1:26" x14ac:dyDescent="0.25">
      <c r="A1422" s="26"/>
      <c r="B1422" s="27"/>
      <c r="C1422" s="28"/>
      <c r="D1422" s="28"/>
      <c r="E1422" s="28"/>
      <c r="F1422" s="28"/>
      <c r="G1422" s="29"/>
      <c r="H1422" s="39"/>
      <c r="I1422" s="150" t="str">
        <f t="shared" si="20"/>
        <v/>
      </c>
      <c r="J1422" s="113"/>
      <c r="K1422" s="18"/>
      <c r="L1422" s="18"/>
      <c r="Z1422" s="152"/>
    </row>
    <row r="1423" spans="1:26" x14ac:dyDescent="0.25">
      <c r="A1423" s="26"/>
      <c r="B1423" s="27"/>
      <c r="C1423" s="28"/>
      <c r="D1423" s="28"/>
      <c r="E1423" s="28"/>
      <c r="F1423" s="28"/>
      <c r="G1423" s="29"/>
      <c r="H1423" s="39"/>
      <c r="I1423" s="150" t="str">
        <f t="shared" si="20"/>
        <v/>
      </c>
      <c r="J1423" s="113"/>
      <c r="K1423" s="18"/>
      <c r="L1423" s="18"/>
      <c r="Z1423" s="152"/>
    </row>
    <row r="1424" spans="1:26" x14ac:dyDescent="0.25">
      <c r="A1424" s="26"/>
      <c r="B1424" s="27"/>
      <c r="C1424" s="28"/>
      <c r="D1424" s="28"/>
      <c r="E1424" s="28"/>
      <c r="F1424" s="28"/>
      <c r="G1424" s="29"/>
      <c r="H1424" s="39"/>
      <c r="I1424" s="150" t="str">
        <f t="shared" si="20"/>
        <v/>
      </c>
      <c r="J1424" s="113"/>
      <c r="K1424" s="18"/>
      <c r="L1424" s="18"/>
      <c r="Z1424" s="152"/>
    </row>
    <row r="1425" spans="1:26" x14ac:dyDescent="0.25">
      <c r="A1425" s="26"/>
      <c r="B1425" s="27"/>
      <c r="C1425" s="28"/>
      <c r="D1425" s="28"/>
      <c r="E1425" s="28"/>
      <c r="F1425" s="28"/>
      <c r="G1425" s="29"/>
      <c r="H1425" s="39"/>
      <c r="I1425" s="150" t="str">
        <f t="shared" si="20"/>
        <v/>
      </c>
      <c r="J1425" s="113"/>
      <c r="K1425" s="18"/>
      <c r="L1425" s="18"/>
      <c r="Z1425" s="152"/>
    </row>
    <row r="1426" spans="1:26" x14ac:dyDescent="0.25">
      <c r="A1426" s="26"/>
      <c r="B1426" s="27"/>
      <c r="C1426" s="28"/>
      <c r="D1426" s="28"/>
      <c r="E1426" s="28"/>
      <c r="F1426" s="28"/>
      <c r="G1426" s="29"/>
      <c r="H1426" s="39"/>
      <c r="I1426" s="150" t="str">
        <f t="shared" si="20"/>
        <v/>
      </c>
      <c r="J1426" s="113"/>
      <c r="K1426" s="18"/>
      <c r="L1426" s="18"/>
      <c r="Z1426" s="152"/>
    </row>
    <row r="1427" spans="1:26" x14ac:dyDescent="0.25">
      <c r="A1427" s="26"/>
      <c r="B1427" s="27"/>
      <c r="C1427" s="28"/>
      <c r="D1427" s="28"/>
      <c r="E1427" s="28"/>
      <c r="F1427" s="28"/>
      <c r="G1427" s="29"/>
      <c r="H1427" s="39"/>
      <c r="I1427" s="150" t="str">
        <f t="shared" si="20"/>
        <v/>
      </c>
      <c r="J1427" s="113"/>
      <c r="K1427" s="18"/>
      <c r="L1427" s="18"/>
      <c r="Z1427" s="152"/>
    </row>
    <row r="1428" spans="1:26" x14ac:dyDescent="0.25">
      <c r="A1428" s="26"/>
      <c r="B1428" s="27"/>
      <c r="C1428" s="28"/>
      <c r="D1428" s="28"/>
      <c r="E1428" s="28"/>
      <c r="F1428" s="28"/>
      <c r="G1428" s="29"/>
      <c r="H1428" s="39"/>
      <c r="I1428" s="150" t="str">
        <f t="shared" si="20"/>
        <v/>
      </c>
      <c r="J1428" s="113"/>
      <c r="K1428" s="18"/>
      <c r="L1428" s="18"/>
      <c r="Z1428" s="152"/>
    </row>
    <row r="1429" spans="1:26" x14ac:dyDescent="0.25">
      <c r="A1429" s="26"/>
      <c r="B1429" s="27"/>
      <c r="C1429" s="28"/>
      <c r="D1429" s="28"/>
      <c r="E1429" s="28"/>
      <c r="F1429" s="28"/>
      <c r="G1429" s="29"/>
      <c r="H1429" s="39"/>
      <c r="I1429" s="150" t="str">
        <f t="shared" si="20"/>
        <v/>
      </c>
      <c r="J1429" s="113"/>
      <c r="K1429" s="18"/>
      <c r="L1429" s="18"/>
      <c r="Z1429" s="152"/>
    </row>
    <row r="1430" spans="1:26" x14ac:dyDescent="0.25">
      <c r="A1430" s="26"/>
      <c r="B1430" s="27"/>
      <c r="C1430" s="28"/>
      <c r="D1430" s="28"/>
      <c r="E1430" s="28"/>
      <c r="F1430" s="28"/>
      <c r="G1430" s="29"/>
      <c r="H1430" s="39"/>
      <c r="I1430" s="150" t="str">
        <f t="shared" si="20"/>
        <v/>
      </c>
      <c r="J1430" s="113"/>
      <c r="K1430" s="18"/>
      <c r="L1430" s="18"/>
      <c r="Z1430" s="152"/>
    </row>
    <row r="1431" spans="1:26" x14ac:dyDescent="0.25">
      <c r="A1431" s="26"/>
      <c r="B1431" s="27"/>
      <c r="C1431" s="28"/>
      <c r="D1431" s="28"/>
      <c r="E1431" s="28"/>
      <c r="F1431" s="28"/>
      <c r="G1431" s="29"/>
      <c r="H1431" s="39"/>
      <c r="I1431" s="150" t="str">
        <f t="shared" si="20"/>
        <v/>
      </c>
      <c r="J1431" s="113"/>
      <c r="K1431" s="18"/>
      <c r="L1431" s="18"/>
      <c r="Z1431" s="152"/>
    </row>
    <row r="1432" spans="1:26" x14ac:dyDescent="0.25">
      <c r="A1432" s="26"/>
      <c r="B1432" s="27"/>
      <c r="C1432" s="28"/>
      <c r="D1432" s="28"/>
      <c r="E1432" s="28"/>
      <c r="F1432" s="28"/>
      <c r="G1432" s="29"/>
      <c r="H1432" s="39"/>
      <c r="I1432" s="150" t="str">
        <f t="shared" si="20"/>
        <v/>
      </c>
      <c r="J1432" s="113"/>
      <c r="K1432" s="18"/>
      <c r="L1432" s="18"/>
      <c r="Z1432" s="152"/>
    </row>
    <row r="1433" spans="1:26" x14ac:dyDescent="0.25">
      <c r="A1433" s="26"/>
      <c r="B1433" s="27"/>
      <c r="C1433" s="28"/>
      <c r="D1433" s="28"/>
      <c r="E1433" s="28"/>
      <c r="F1433" s="28"/>
      <c r="G1433" s="29"/>
      <c r="H1433" s="39"/>
      <c r="I1433" s="150" t="str">
        <f t="shared" si="20"/>
        <v/>
      </c>
      <c r="J1433" s="113"/>
      <c r="K1433" s="18"/>
      <c r="L1433" s="18"/>
      <c r="Z1433" s="152"/>
    </row>
    <row r="1434" spans="1:26" x14ac:dyDescent="0.25">
      <c r="A1434" s="26"/>
      <c r="B1434" s="27"/>
      <c r="C1434" s="28"/>
      <c r="D1434" s="28"/>
      <c r="E1434" s="28"/>
      <c r="F1434" s="28"/>
      <c r="G1434" s="29"/>
      <c r="H1434" s="39"/>
      <c r="I1434" s="150" t="str">
        <f t="shared" si="20"/>
        <v/>
      </c>
      <c r="J1434" s="113"/>
      <c r="K1434" s="18"/>
      <c r="L1434" s="18"/>
      <c r="Z1434" s="152"/>
    </row>
    <row r="1435" spans="1:26" x14ac:dyDescent="0.25">
      <c r="A1435" s="26"/>
      <c r="B1435" s="27"/>
      <c r="C1435" s="28"/>
      <c r="D1435" s="28"/>
      <c r="E1435" s="28"/>
      <c r="F1435" s="28"/>
      <c r="G1435" s="29"/>
      <c r="H1435" s="39"/>
      <c r="I1435" s="150" t="str">
        <f t="shared" si="20"/>
        <v/>
      </c>
      <c r="J1435" s="113"/>
      <c r="K1435" s="18"/>
      <c r="L1435" s="18"/>
      <c r="Z1435" s="152"/>
    </row>
    <row r="1436" spans="1:26" x14ac:dyDescent="0.25">
      <c r="A1436" s="26"/>
      <c r="B1436" s="27"/>
      <c r="C1436" s="28"/>
      <c r="D1436" s="28"/>
      <c r="E1436" s="28"/>
      <c r="F1436" s="28"/>
      <c r="G1436" s="29"/>
      <c r="H1436" s="39"/>
      <c r="I1436" s="150" t="str">
        <f t="shared" si="20"/>
        <v/>
      </c>
      <c r="J1436" s="113"/>
      <c r="K1436" s="18"/>
      <c r="L1436" s="18"/>
      <c r="Z1436" s="152"/>
    </row>
    <row r="1437" spans="1:26" x14ac:dyDescent="0.25">
      <c r="A1437" s="26"/>
      <c r="B1437" s="27"/>
      <c r="C1437" s="28"/>
      <c r="D1437" s="28"/>
      <c r="E1437" s="28"/>
      <c r="F1437" s="28"/>
      <c r="G1437" s="29"/>
      <c r="H1437" s="39"/>
      <c r="I1437" s="150" t="str">
        <f t="shared" si="20"/>
        <v/>
      </c>
      <c r="J1437" s="113"/>
      <c r="K1437" s="18"/>
      <c r="L1437" s="18"/>
      <c r="Z1437" s="152"/>
    </row>
    <row r="1438" spans="1:26" x14ac:dyDescent="0.25">
      <c r="A1438" s="26"/>
      <c r="B1438" s="27"/>
      <c r="C1438" s="28"/>
      <c r="D1438" s="28"/>
      <c r="E1438" s="28"/>
      <c r="F1438" s="28"/>
      <c r="G1438" s="29"/>
      <c r="H1438" s="39"/>
      <c r="I1438" s="150" t="str">
        <f t="shared" si="20"/>
        <v/>
      </c>
      <c r="J1438" s="113"/>
      <c r="K1438" s="18"/>
      <c r="L1438" s="18"/>
      <c r="Z1438" s="152"/>
    </row>
    <row r="1439" spans="1:26" x14ac:dyDescent="0.25">
      <c r="A1439" s="26"/>
      <c r="B1439" s="27"/>
      <c r="C1439" s="28"/>
      <c r="D1439" s="28"/>
      <c r="E1439" s="28"/>
      <c r="F1439" s="28"/>
      <c r="G1439" s="29"/>
      <c r="H1439" s="39"/>
      <c r="I1439" s="150" t="str">
        <f t="shared" si="20"/>
        <v/>
      </c>
      <c r="J1439" s="113"/>
      <c r="K1439" s="18"/>
      <c r="L1439" s="18"/>
      <c r="Z1439" s="152"/>
    </row>
    <row r="1440" spans="1:26" x14ac:dyDescent="0.25">
      <c r="A1440" s="26"/>
      <c r="B1440" s="27"/>
      <c r="C1440" s="28"/>
      <c r="D1440" s="28"/>
      <c r="E1440" s="28"/>
      <c r="F1440" s="28"/>
      <c r="G1440" s="29"/>
      <c r="H1440" s="39"/>
      <c r="I1440" s="150" t="str">
        <f t="shared" si="20"/>
        <v/>
      </c>
      <c r="J1440" s="113"/>
      <c r="K1440" s="18"/>
      <c r="L1440" s="18"/>
      <c r="Z1440" s="152"/>
    </row>
    <row r="1441" spans="1:26" x14ac:dyDescent="0.25">
      <c r="A1441" s="26"/>
      <c r="B1441" s="27"/>
      <c r="C1441" s="28"/>
      <c r="D1441" s="28"/>
      <c r="E1441" s="28"/>
      <c r="F1441" s="28"/>
      <c r="G1441" s="29"/>
      <c r="H1441" s="39"/>
      <c r="I1441" s="150" t="str">
        <f t="shared" si="20"/>
        <v/>
      </c>
      <c r="J1441" s="113"/>
      <c r="K1441" s="18"/>
      <c r="L1441" s="18"/>
      <c r="Z1441" s="152"/>
    </row>
    <row r="1442" spans="1:26" x14ac:dyDescent="0.25">
      <c r="A1442" s="26"/>
      <c r="B1442" s="27"/>
      <c r="C1442" s="28"/>
      <c r="D1442" s="28"/>
      <c r="E1442" s="28"/>
      <c r="F1442" s="28"/>
      <c r="G1442" s="29"/>
      <c r="H1442" s="39"/>
      <c r="I1442" s="150" t="str">
        <f t="shared" si="20"/>
        <v/>
      </c>
      <c r="J1442" s="113"/>
      <c r="K1442" s="18"/>
      <c r="L1442" s="18"/>
      <c r="Z1442" s="152"/>
    </row>
    <row r="1443" spans="1:26" x14ac:dyDescent="0.25">
      <c r="A1443" s="26"/>
      <c r="B1443" s="27"/>
      <c r="C1443" s="28"/>
      <c r="D1443" s="28"/>
      <c r="E1443" s="28"/>
      <c r="F1443" s="28"/>
      <c r="G1443" s="29"/>
      <c r="H1443" s="39"/>
      <c r="I1443" s="150" t="str">
        <f t="shared" si="20"/>
        <v/>
      </c>
      <c r="J1443" s="113"/>
      <c r="K1443" s="18"/>
      <c r="L1443" s="18"/>
      <c r="Z1443" s="152"/>
    </row>
    <row r="1444" spans="1:26" x14ac:dyDescent="0.25">
      <c r="A1444" s="26"/>
      <c r="B1444" s="27"/>
      <c r="C1444" s="28"/>
      <c r="D1444" s="28"/>
      <c r="E1444" s="28"/>
      <c r="F1444" s="28"/>
      <c r="G1444" s="29"/>
      <c r="H1444" s="39"/>
      <c r="I1444" s="150" t="str">
        <f t="shared" si="20"/>
        <v/>
      </c>
      <c r="J1444" s="113"/>
      <c r="K1444" s="18"/>
      <c r="L1444" s="18"/>
      <c r="Z1444" s="152"/>
    </row>
    <row r="1445" spans="1:26" x14ac:dyDescent="0.25">
      <c r="A1445" s="26"/>
      <c r="B1445" s="27"/>
      <c r="C1445" s="28"/>
      <c r="D1445" s="28"/>
      <c r="E1445" s="28"/>
      <c r="F1445" s="28"/>
      <c r="G1445" s="29"/>
      <c r="H1445" s="39"/>
      <c r="I1445" s="150" t="str">
        <f t="shared" si="20"/>
        <v/>
      </c>
      <c r="J1445" s="113"/>
      <c r="K1445" s="18"/>
      <c r="L1445" s="18"/>
      <c r="Z1445" s="152"/>
    </row>
    <row r="1446" spans="1:26" x14ac:dyDescent="0.25">
      <c r="A1446" s="26"/>
      <c r="B1446" s="27"/>
      <c r="C1446" s="28"/>
      <c r="D1446" s="28"/>
      <c r="E1446" s="28"/>
      <c r="F1446" s="28"/>
      <c r="G1446" s="29"/>
      <c r="H1446" s="39"/>
      <c r="I1446" s="150" t="str">
        <f t="shared" si="20"/>
        <v/>
      </c>
      <c r="J1446" s="113"/>
      <c r="K1446" s="18"/>
      <c r="L1446" s="18"/>
      <c r="Z1446" s="152"/>
    </row>
    <row r="1447" spans="1:26" x14ac:dyDescent="0.25">
      <c r="A1447" s="26"/>
      <c r="B1447" s="27"/>
      <c r="C1447" s="28"/>
      <c r="D1447" s="28"/>
      <c r="E1447" s="28"/>
      <c r="F1447" s="28"/>
      <c r="G1447" s="29"/>
      <c r="H1447" s="39"/>
      <c r="I1447" s="150" t="str">
        <f t="shared" si="20"/>
        <v/>
      </c>
      <c r="J1447" s="113"/>
      <c r="K1447" s="18"/>
      <c r="L1447" s="18"/>
      <c r="Z1447" s="152"/>
    </row>
    <row r="1448" spans="1:26" x14ac:dyDescent="0.25">
      <c r="A1448" s="26"/>
      <c r="B1448" s="27"/>
      <c r="C1448" s="28"/>
      <c r="D1448" s="28"/>
      <c r="E1448" s="28"/>
      <c r="F1448" s="28"/>
      <c r="G1448" s="29"/>
      <c r="H1448" s="39"/>
      <c r="I1448" s="150" t="str">
        <f t="shared" si="20"/>
        <v/>
      </c>
      <c r="J1448" s="113"/>
      <c r="K1448" s="18"/>
      <c r="L1448" s="18"/>
      <c r="Z1448" s="152"/>
    </row>
    <row r="1449" spans="1:26" x14ac:dyDescent="0.25">
      <c r="A1449" s="26"/>
      <c r="B1449" s="27"/>
      <c r="C1449" s="28"/>
      <c r="D1449" s="28"/>
      <c r="E1449" s="28"/>
      <c r="F1449" s="28"/>
      <c r="G1449" s="29"/>
      <c r="H1449" s="39"/>
      <c r="I1449" s="150" t="str">
        <f t="shared" si="20"/>
        <v/>
      </c>
      <c r="J1449" s="113"/>
      <c r="K1449" s="18"/>
      <c r="L1449" s="18"/>
      <c r="Z1449" s="152"/>
    </row>
    <row r="1450" spans="1:26" x14ac:dyDescent="0.25">
      <c r="A1450" s="26"/>
      <c r="B1450" s="27"/>
      <c r="C1450" s="28"/>
      <c r="D1450" s="28"/>
      <c r="E1450" s="28"/>
      <c r="F1450" s="28"/>
      <c r="G1450" s="29"/>
      <c r="H1450" s="39"/>
      <c r="I1450" s="150" t="str">
        <f t="shared" si="20"/>
        <v/>
      </c>
      <c r="J1450" s="113"/>
      <c r="K1450" s="18"/>
      <c r="L1450" s="18"/>
      <c r="Z1450" s="152"/>
    </row>
    <row r="1451" spans="1:26" x14ac:dyDescent="0.25">
      <c r="A1451" s="26"/>
      <c r="B1451" s="27"/>
      <c r="C1451" s="28"/>
      <c r="D1451" s="28"/>
      <c r="E1451" s="28"/>
      <c r="F1451" s="28"/>
      <c r="G1451" s="29"/>
      <c r="H1451" s="39"/>
      <c r="I1451" s="150" t="str">
        <f t="shared" si="20"/>
        <v/>
      </c>
      <c r="J1451" s="113"/>
      <c r="K1451" s="18"/>
      <c r="L1451" s="18"/>
      <c r="Z1451" s="152"/>
    </row>
    <row r="1452" spans="1:26" x14ac:dyDescent="0.25">
      <c r="A1452" s="26"/>
      <c r="B1452" s="27"/>
      <c r="C1452" s="28"/>
      <c r="D1452" s="28"/>
      <c r="E1452" s="28"/>
      <c r="F1452" s="28"/>
      <c r="G1452" s="29"/>
      <c r="H1452" s="39"/>
      <c r="I1452" s="150" t="str">
        <f t="shared" si="20"/>
        <v/>
      </c>
      <c r="J1452" s="113"/>
      <c r="K1452" s="18"/>
      <c r="L1452" s="18"/>
      <c r="Z1452" s="152"/>
    </row>
    <row r="1453" spans="1:26" x14ac:dyDescent="0.25">
      <c r="A1453" s="26"/>
      <c r="B1453" s="27"/>
      <c r="C1453" s="28"/>
      <c r="D1453" s="28"/>
      <c r="E1453" s="28"/>
      <c r="F1453" s="28"/>
      <c r="G1453" s="29"/>
      <c r="H1453" s="39"/>
      <c r="I1453" s="150" t="str">
        <f t="shared" si="20"/>
        <v/>
      </c>
      <c r="J1453" s="113"/>
      <c r="K1453" s="18"/>
      <c r="L1453" s="18"/>
      <c r="Z1453" s="152"/>
    </row>
    <row r="1454" spans="1:26" x14ac:dyDescent="0.25">
      <c r="A1454" s="26"/>
      <c r="B1454" s="27"/>
      <c r="C1454" s="28"/>
      <c r="D1454" s="28"/>
      <c r="E1454" s="28"/>
      <c r="F1454" s="28"/>
      <c r="G1454" s="29"/>
      <c r="H1454" s="39"/>
      <c r="I1454" s="150" t="str">
        <f t="shared" si="20"/>
        <v/>
      </c>
      <c r="J1454" s="113"/>
      <c r="K1454" s="18"/>
      <c r="L1454" s="18"/>
      <c r="Z1454" s="152"/>
    </row>
    <row r="1455" spans="1:26" x14ac:dyDescent="0.25">
      <c r="A1455" s="26"/>
      <c r="B1455" s="27"/>
      <c r="C1455" s="28"/>
      <c r="D1455" s="28"/>
      <c r="E1455" s="28"/>
      <c r="F1455" s="28"/>
      <c r="G1455" s="29"/>
      <c r="H1455" s="39"/>
      <c r="I1455" s="150" t="str">
        <f t="shared" si="20"/>
        <v/>
      </c>
      <c r="J1455" s="113"/>
      <c r="K1455" s="18"/>
      <c r="L1455" s="18"/>
      <c r="Z1455" s="152"/>
    </row>
    <row r="1456" spans="1:26" x14ac:dyDescent="0.25">
      <c r="A1456" s="26"/>
      <c r="B1456" s="27"/>
      <c r="C1456" s="28"/>
      <c r="D1456" s="28"/>
      <c r="E1456" s="28"/>
      <c r="F1456" s="28"/>
      <c r="G1456" s="29"/>
      <c r="H1456" s="39"/>
      <c r="I1456" s="150" t="str">
        <f t="shared" si="20"/>
        <v/>
      </c>
      <c r="J1456" s="113"/>
      <c r="K1456" s="18"/>
      <c r="L1456" s="18"/>
      <c r="Z1456" s="152"/>
    </row>
    <row r="1457" spans="1:26" x14ac:dyDescent="0.25">
      <c r="A1457" s="26"/>
      <c r="B1457" s="27"/>
      <c r="C1457" s="28"/>
      <c r="D1457" s="28"/>
      <c r="E1457" s="28"/>
      <c r="F1457" s="28"/>
      <c r="G1457" s="29"/>
      <c r="H1457" s="39"/>
      <c r="I1457" s="150" t="str">
        <f t="shared" si="20"/>
        <v/>
      </c>
      <c r="J1457" s="113"/>
      <c r="K1457" s="18"/>
      <c r="L1457" s="18"/>
      <c r="Z1457" s="152"/>
    </row>
    <row r="1458" spans="1:26" x14ac:dyDescent="0.25">
      <c r="A1458" s="26"/>
      <c r="B1458" s="27"/>
      <c r="C1458" s="28"/>
      <c r="D1458" s="28"/>
      <c r="E1458" s="28"/>
      <c r="F1458" s="28"/>
      <c r="G1458" s="29"/>
      <c r="H1458" s="39"/>
      <c r="I1458" s="150" t="str">
        <f t="shared" si="20"/>
        <v/>
      </c>
      <c r="J1458" s="113"/>
      <c r="K1458" s="18"/>
      <c r="L1458" s="18"/>
      <c r="Z1458" s="152"/>
    </row>
    <row r="1459" spans="1:26" x14ac:dyDescent="0.25">
      <c r="A1459" s="26"/>
      <c r="B1459" s="27"/>
      <c r="C1459" s="28"/>
      <c r="D1459" s="28"/>
      <c r="E1459" s="28"/>
      <c r="F1459" s="28"/>
      <c r="G1459" s="29"/>
      <c r="H1459" s="39"/>
      <c r="I1459" s="150" t="str">
        <f t="shared" si="20"/>
        <v/>
      </c>
      <c r="J1459" s="113"/>
      <c r="K1459" s="18"/>
      <c r="L1459" s="18"/>
      <c r="Z1459" s="152"/>
    </row>
    <row r="1460" spans="1:26" x14ac:dyDescent="0.25">
      <c r="A1460" s="26"/>
      <c r="B1460" s="27"/>
      <c r="C1460" s="28"/>
      <c r="D1460" s="28"/>
      <c r="E1460" s="28"/>
      <c r="F1460" s="28"/>
      <c r="G1460" s="29"/>
      <c r="H1460" s="39"/>
      <c r="I1460" s="150" t="str">
        <f t="shared" si="20"/>
        <v/>
      </c>
      <c r="J1460" s="113"/>
      <c r="K1460" s="18"/>
      <c r="L1460" s="18"/>
      <c r="Z1460" s="152"/>
    </row>
    <row r="1461" spans="1:26" x14ac:dyDescent="0.25">
      <c r="A1461" s="26"/>
      <c r="B1461" s="27"/>
      <c r="C1461" s="28"/>
      <c r="D1461" s="28"/>
      <c r="E1461" s="28"/>
      <c r="F1461" s="28"/>
      <c r="G1461" s="29"/>
      <c r="H1461" s="39"/>
      <c r="I1461" s="150" t="str">
        <f t="shared" si="20"/>
        <v/>
      </c>
      <c r="J1461" s="113"/>
      <c r="K1461" s="18"/>
      <c r="L1461" s="18"/>
      <c r="Z1461" s="152"/>
    </row>
    <row r="1462" spans="1:26" x14ac:dyDescent="0.25">
      <c r="A1462" s="26"/>
      <c r="B1462" s="27"/>
      <c r="C1462" s="28"/>
      <c r="D1462" s="28"/>
      <c r="E1462" s="28"/>
      <c r="F1462" s="28"/>
      <c r="G1462" s="29"/>
      <c r="H1462" s="39"/>
      <c r="I1462" s="150" t="str">
        <f t="shared" si="20"/>
        <v/>
      </c>
      <c r="J1462" s="113"/>
      <c r="K1462" s="18"/>
      <c r="L1462" s="18"/>
      <c r="Z1462" s="152"/>
    </row>
    <row r="1463" spans="1:26" x14ac:dyDescent="0.25">
      <c r="A1463" s="26"/>
      <c r="B1463" s="27"/>
      <c r="C1463" s="28"/>
      <c r="D1463" s="28"/>
      <c r="E1463" s="28"/>
      <c r="F1463" s="28"/>
      <c r="G1463" s="29"/>
      <c r="H1463" s="39"/>
      <c r="I1463" s="150" t="str">
        <f t="shared" si="20"/>
        <v/>
      </c>
      <c r="J1463" s="113"/>
      <c r="K1463" s="18"/>
      <c r="L1463" s="18"/>
      <c r="Z1463" s="152"/>
    </row>
    <row r="1464" spans="1:26" x14ac:dyDescent="0.25">
      <c r="A1464" s="26"/>
      <c r="B1464" s="27"/>
      <c r="C1464" s="28"/>
      <c r="D1464" s="28"/>
      <c r="E1464" s="28"/>
      <c r="F1464" s="28"/>
      <c r="G1464" s="29"/>
      <c r="H1464" s="39"/>
      <c r="I1464" s="150" t="str">
        <f t="shared" si="20"/>
        <v/>
      </c>
      <c r="J1464" s="113"/>
      <c r="K1464" s="18"/>
      <c r="L1464" s="18"/>
      <c r="Z1464" s="152"/>
    </row>
    <row r="1465" spans="1:26" x14ac:dyDescent="0.25">
      <c r="A1465" s="26"/>
      <c r="B1465" s="27"/>
      <c r="C1465" s="28"/>
      <c r="D1465" s="28"/>
      <c r="E1465" s="28"/>
      <c r="F1465" s="28"/>
      <c r="G1465" s="29"/>
      <c r="H1465" s="39"/>
      <c r="I1465" s="150" t="str">
        <f t="shared" si="20"/>
        <v/>
      </c>
      <c r="J1465" s="113"/>
      <c r="K1465" s="18"/>
      <c r="L1465" s="18"/>
      <c r="Z1465" s="152"/>
    </row>
    <row r="1466" spans="1:26" x14ac:dyDescent="0.25">
      <c r="A1466" s="26"/>
      <c r="B1466" s="27"/>
      <c r="C1466" s="28"/>
      <c r="D1466" s="28"/>
      <c r="E1466" s="28"/>
      <c r="F1466" s="28"/>
      <c r="G1466" s="29"/>
      <c r="H1466" s="39"/>
      <c r="I1466" s="150" t="str">
        <f t="shared" si="20"/>
        <v/>
      </c>
      <c r="J1466" s="113"/>
      <c r="K1466" s="18"/>
      <c r="L1466" s="18"/>
      <c r="Z1466" s="152"/>
    </row>
    <row r="1467" spans="1:26" x14ac:dyDescent="0.25">
      <c r="A1467" s="26"/>
      <c r="B1467" s="27"/>
      <c r="C1467" s="28"/>
      <c r="D1467" s="28"/>
      <c r="E1467" s="28"/>
      <c r="F1467" s="28"/>
      <c r="G1467" s="29"/>
      <c r="H1467" s="39"/>
      <c r="I1467" s="150" t="str">
        <f t="shared" si="20"/>
        <v/>
      </c>
      <c r="J1467" s="113"/>
      <c r="K1467" s="18"/>
      <c r="L1467" s="18"/>
      <c r="Z1467" s="152"/>
    </row>
    <row r="1468" spans="1:26" x14ac:dyDescent="0.25">
      <c r="A1468" s="26"/>
      <c r="B1468" s="27"/>
      <c r="C1468" s="28"/>
      <c r="D1468" s="28"/>
      <c r="E1468" s="28"/>
      <c r="F1468" s="28"/>
      <c r="G1468" s="29"/>
      <c r="H1468" s="39"/>
      <c r="I1468" s="150" t="str">
        <f t="shared" si="20"/>
        <v/>
      </c>
      <c r="J1468" s="113"/>
      <c r="K1468" s="18"/>
      <c r="L1468" s="18"/>
      <c r="Z1468" s="152"/>
    </row>
    <row r="1469" spans="1:26" x14ac:dyDescent="0.25">
      <c r="A1469" s="26"/>
      <c r="B1469" s="27"/>
      <c r="C1469" s="28"/>
      <c r="D1469" s="28"/>
      <c r="E1469" s="28"/>
      <c r="F1469" s="28"/>
      <c r="G1469" s="29"/>
      <c r="H1469" s="39"/>
      <c r="I1469" s="150" t="str">
        <f t="shared" si="20"/>
        <v/>
      </c>
      <c r="J1469" s="113"/>
      <c r="K1469" s="18"/>
      <c r="L1469" s="18"/>
      <c r="Z1469" s="152"/>
    </row>
    <row r="1470" spans="1:26" x14ac:dyDescent="0.25">
      <c r="A1470" s="26"/>
      <c r="B1470" s="27"/>
      <c r="C1470" s="28"/>
      <c r="D1470" s="28"/>
      <c r="E1470" s="28"/>
      <c r="F1470" s="28"/>
      <c r="G1470" s="29"/>
      <c r="H1470" s="39"/>
      <c r="I1470" s="150" t="str">
        <f t="shared" si="20"/>
        <v/>
      </c>
      <c r="J1470" s="113"/>
      <c r="K1470" s="18"/>
      <c r="L1470" s="18"/>
      <c r="Z1470" s="152"/>
    </row>
    <row r="1471" spans="1:26" x14ac:dyDescent="0.25">
      <c r="A1471" s="26"/>
      <c r="B1471" s="27"/>
      <c r="C1471" s="28"/>
      <c r="D1471" s="28"/>
      <c r="E1471" s="28"/>
      <c r="F1471" s="28"/>
      <c r="G1471" s="29"/>
      <c r="H1471" s="39"/>
      <c r="I1471" s="150" t="str">
        <f t="shared" ref="I1471:I1534" si="21">IF(G1471="","",I1470+G1471)</f>
        <v/>
      </c>
      <c r="J1471" s="113"/>
      <c r="K1471" s="18"/>
      <c r="L1471" s="18"/>
      <c r="Z1471" s="152"/>
    </row>
    <row r="1472" spans="1:26" x14ac:dyDescent="0.25">
      <c r="A1472" s="26"/>
      <c r="B1472" s="27"/>
      <c r="C1472" s="28"/>
      <c r="D1472" s="28"/>
      <c r="E1472" s="28"/>
      <c r="F1472" s="28"/>
      <c r="G1472" s="29"/>
      <c r="H1472" s="39"/>
      <c r="I1472" s="150" t="str">
        <f t="shared" si="21"/>
        <v/>
      </c>
      <c r="J1472" s="113"/>
      <c r="K1472" s="18"/>
      <c r="L1472" s="18"/>
      <c r="Z1472" s="152"/>
    </row>
    <row r="1473" spans="1:26" x14ac:dyDescent="0.25">
      <c r="A1473" s="26"/>
      <c r="B1473" s="27"/>
      <c r="C1473" s="28"/>
      <c r="D1473" s="28"/>
      <c r="E1473" s="28"/>
      <c r="F1473" s="28"/>
      <c r="G1473" s="29"/>
      <c r="H1473" s="39"/>
      <c r="I1473" s="150" t="str">
        <f t="shared" si="21"/>
        <v/>
      </c>
      <c r="J1473" s="113"/>
      <c r="K1473" s="18"/>
      <c r="L1473" s="18"/>
      <c r="Z1473" s="152"/>
    </row>
    <row r="1474" spans="1:26" x14ac:dyDescent="0.25">
      <c r="A1474" s="26"/>
      <c r="B1474" s="27"/>
      <c r="C1474" s="28"/>
      <c r="D1474" s="28"/>
      <c r="E1474" s="28"/>
      <c r="F1474" s="28"/>
      <c r="G1474" s="29"/>
      <c r="H1474" s="39"/>
      <c r="I1474" s="150" t="str">
        <f t="shared" si="21"/>
        <v/>
      </c>
      <c r="J1474" s="113"/>
      <c r="K1474" s="18"/>
      <c r="L1474" s="18"/>
      <c r="Z1474" s="152"/>
    </row>
    <row r="1475" spans="1:26" x14ac:dyDescent="0.25">
      <c r="A1475" s="26"/>
      <c r="B1475" s="27"/>
      <c r="C1475" s="28"/>
      <c r="D1475" s="28"/>
      <c r="E1475" s="28"/>
      <c r="F1475" s="28"/>
      <c r="G1475" s="29"/>
      <c r="H1475" s="39"/>
      <c r="I1475" s="150" t="str">
        <f t="shared" si="21"/>
        <v/>
      </c>
      <c r="J1475" s="113"/>
      <c r="K1475" s="18"/>
      <c r="L1475" s="18"/>
      <c r="Z1475" s="152"/>
    </row>
    <row r="1476" spans="1:26" x14ac:dyDescent="0.25">
      <c r="A1476" s="26"/>
      <c r="B1476" s="27"/>
      <c r="C1476" s="28"/>
      <c r="D1476" s="28"/>
      <c r="E1476" s="28"/>
      <c r="F1476" s="28"/>
      <c r="G1476" s="29"/>
      <c r="H1476" s="39"/>
      <c r="I1476" s="150" t="str">
        <f t="shared" si="21"/>
        <v/>
      </c>
      <c r="J1476" s="113"/>
      <c r="K1476" s="18"/>
      <c r="L1476" s="18"/>
      <c r="Z1476" s="152"/>
    </row>
    <row r="1477" spans="1:26" x14ac:dyDescent="0.25">
      <c r="A1477" s="26"/>
      <c r="B1477" s="27"/>
      <c r="C1477" s="28"/>
      <c r="D1477" s="28"/>
      <c r="E1477" s="28"/>
      <c r="F1477" s="28"/>
      <c r="G1477" s="29"/>
      <c r="H1477" s="39"/>
      <c r="I1477" s="150" t="str">
        <f t="shared" si="21"/>
        <v/>
      </c>
      <c r="J1477" s="113"/>
      <c r="K1477" s="18"/>
      <c r="L1477" s="18"/>
      <c r="Z1477" s="152"/>
    </row>
    <row r="1478" spans="1:26" x14ac:dyDescent="0.25">
      <c r="A1478" s="26"/>
      <c r="B1478" s="27"/>
      <c r="C1478" s="28"/>
      <c r="D1478" s="28"/>
      <c r="E1478" s="28"/>
      <c r="F1478" s="28"/>
      <c r="G1478" s="29"/>
      <c r="H1478" s="39"/>
      <c r="I1478" s="150" t="str">
        <f t="shared" si="21"/>
        <v/>
      </c>
      <c r="J1478" s="113"/>
      <c r="K1478" s="18"/>
      <c r="L1478" s="18"/>
      <c r="Z1478" s="152"/>
    </row>
    <row r="1479" spans="1:26" x14ac:dyDescent="0.25">
      <c r="A1479" s="26"/>
      <c r="B1479" s="27"/>
      <c r="C1479" s="28"/>
      <c r="D1479" s="28"/>
      <c r="E1479" s="28"/>
      <c r="F1479" s="28"/>
      <c r="G1479" s="29"/>
      <c r="H1479" s="39"/>
      <c r="I1479" s="150" t="str">
        <f t="shared" si="21"/>
        <v/>
      </c>
      <c r="J1479" s="113"/>
      <c r="K1479" s="18"/>
      <c r="L1479" s="18"/>
      <c r="Z1479" s="152"/>
    </row>
    <row r="1480" spans="1:26" x14ac:dyDescent="0.25">
      <c r="A1480" s="26"/>
      <c r="B1480" s="27"/>
      <c r="C1480" s="28"/>
      <c r="D1480" s="28"/>
      <c r="E1480" s="28"/>
      <c r="F1480" s="28"/>
      <c r="G1480" s="29"/>
      <c r="H1480" s="39"/>
      <c r="I1480" s="150" t="str">
        <f t="shared" si="21"/>
        <v/>
      </c>
      <c r="J1480" s="113"/>
      <c r="K1480" s="18"/>
      <c r="L1480" s="18"/>
      <c r="Z1480" s="152"/>
    </row>
    <row r="1481" spans="1:26" x14ac:dyDescent="0.25">
      <c r="A1481" s="26"/>
      <c r="B1481" s="27"/>
      <c r="C1481" s="28"/>
      <c r="D1481" s="28"/>
      <c r="E1481" s="28"/>
      <c r="F1481" s="28"/>
      <c r="G1481" s="29"/>
      <c r="H1481" s="39"/>
      <c r="I1481" s="150" t="str">
        <f t="shared" si="21"/>
        <v/>
      </c>
      <c r="J1481" s="113"/>
      <c r="K1481" s="18"/>
      <c r="L1481" s="18"/>
      <c r="Z1481" s="152"/>
    </row>
    <row r="1482" spans="1:26" x14ac:dyDescent="0.25">
      <c r="A1482" s="26"/>
      <c r="B1482" s="27"/>
      <c r="C1482" s="28"/>
      <c r="D1482" s="28"/>
      <c r="E1482" s="28"/>
      <c r="F1482" s="28"/>
      <c r="G1482" s="29"/>
      <c r="H1482" s="39"/>
      <c r="I1482" s="150" t="str">
        <f t="shared" si="21"/>
        <v/>
      </c>
      <c r="J1482" s="113"/>
      <c r="K1482" s="18"/>
      <c r="L1482" s="18"/>
      <c r="Z1482" s="152"/>
    </row>
    <row r="1483" spans="1:26" x14ac:dyDescent="0.25">
      <c r="A1483" s="26"/>
      <c r="B1483" s="27"/>
      <c r="C1483" s="28"/>
      <c r="D1483" s="28"/>
      <c r="E1483" s="28"/>
      <c r="F1483" s="28"/>
      <c r="G1483" s="29"/>
      <c r="H1483" s="39"/>
      <c r="I1483" s="150" t="str">
        <f t="shared" si="21"/>
        <v/>
      </c>
      <c r="J1483" s="113"/>
      <c r="K1483" s="18"/>
      <c r="L1483" s="18"/>
      <c r="Z1483" s="152"/>
    </row>
    <row r="1484" spans="1:26" x14ac:dyDescent="0.25">
      <c r="A1484" s="26"/>
      <c r="B1484" s="27"/>
      <c r="C1484" s="28"/>
      <c r="D1484" s="28"/>
      <c r="E1484" s="28"/>
      <c r="F1484" s="28"/>
      <c r="G1484" s="29"/>
      <c r="H1484" s="39"/>
      <c r="I1484" s="150" t="str">
        <f t="shared" si="21"/>
        <v/>
      </c>
      <c r="J1484" s="113"/>
      <c r="K1484" s="18"/>
      <c r="L1484" s="18"/>
      <c r="Z1484" s="152"/>
    </row>
    <row r="1485" spans="1:26" x14ac:dyDescent="0.25">
      <c r="A1485" s="26"/>
      <c r="B1485" s="27"/>
      <c r="C1485" s="28"/>
      <c r="D1485" s="28"/>
      <c r="E1485" s="28"/>
      <c r="F1485" s="28"/>
      <c r="G1485" s="29"/>
      <c r="H1485" s="39"/>
      <c r="I1485" s="150" t="str">
        <f t="shared" si="21"/>
        <v/>
      </c>
      <c r="J1485" s="113"/>
      <c r="K1485" s="18"/>
      <c r="L1485" s="18"/>
      <c r="Z1485" s="152"/>
    </row>
    <row r="1486" spans="1:26" x14ac:dyDescent="0.25">
      <c r="A1486" s="26"/>
      <c r="B1486" s="27"/>
      <c r="C1486" s="28"/>
      <c r="D1486" s="28"/>
      <c r="E1486" s="28"/>
      <c r="F1486" s="28"/>
      <c r="G1486" s="29"/>
      <c r="H1486" s="39"/>
      <c r="I1486" s="150" t="str">
        <f t="shared" si="21"/>
        <v/>
      </c>
      <c r="J1486" s="113"/>
      <c r="K1486" s="18"/>
      <c r="L1486" s="18"/>
      <c r="Z1486" s="152"/>
    </row>
    <row r="1487" spans="1:26" x14ac:dyDescent="0.25">
      <c r="A1487" s="26"/>
      <c r="B1487" s="27"/>
      <c r="C1487" s="28"/>
      <c r="D1487" s="28"/>
      <c r="E1487" s="28"/>
      <c r="F1487" s="28"/>
      <c r="G1487" s="29"/>
      <c r="H1487" s="39"/>
      <c r="I1487" s="150" t="str">
        <f t="shared" si="21"/>
        <v/>
      </c>
      <c r="J1487" s="113"/>
      <c r="K1487" s="18"/>
      <c r="L1487" s="18"/>
      <c r="Z1487" s="152"/>
    </row>
    <row r="1488" spans="1:26" x14ac:dyDescent="0.25">
      <c r="A1488" s="26"/>
      <c r="B1488" s="27"/>
      <c r="C1488" s="28"/>
      <c r="D1488" s="28"/>
      <c r="E1488" s="28"/>
      <c r="F1488" s="28"/>
      <c r="G1488" s="29"/>
      <c r="H1488" s="39"/>
      <c r="I1488" s="150" t="str">
        <f t="shared" si="21"/>
        <v/>
      </c>
      <c r="J1488" s="113"/>
      <c r="K1488" s="18"/>
      <c r="L1488" s="18"/>
      <c r="Z1488" s="152"/>
    </row>
    <row r="1489" spans="1:26" x14ac:dyDescent="0.25">
      <c r="A1489" s="26"/>
      <c r="B1489" s="27"/>
      <c r="C1489" s="28"/>
      <c r="D1489" s="28"/>
      <c r="E1489" s="28"/>
      <c r="F1489" s="28"/>
      <c r="G1489" s="29"/>
      <c r="H1489" s="39"/>
      <c r="I1489" s="150" t="str">
        <f t="shared" si="21"/>
        <v/>
      </c>
      <c r="J1489" s="113"/>
      <c r="K1489" s="18"/>
      <c r="L1489" s="18"/>
      <c r="Z1489" s="152"/>
    </row>
    <row r="1490" spans="1:26" x14ac:dyDescent="0.25">
      <c r="A1490" s="26"/>
      <c r="B1490" s="27"/>
      <c r="C1490" s="28"/>
      <c r="D1490" s="28"/>
      <c r="E1490" s="28"/>
      <c r="F1490" s="28"/>
      <c r="G1490" s="29"/>
      <c r="H1490" s="39"/>
      <c r="I1490" s="150" t="str">
        <f t="shared" si="21"/>
        <v/>
      </c>
      <c r="J1490" s="113"/>
      <c r="K1490" s="18"/>
      <c r="L1490" s="18"/>
      <c r="Z1490" s="152"/>
    </row>
    <row r="1491" spans="1:26" x14ac:dyDescent="0.25">
      <c r="A1491" s="26"/>
      <c r="B1491" s="27"/>
      <c r="C1491" s="28"/>
      <c r="D1491" s="28"/>
      <c r="E1491" s="28"/>
      <c r="F1491" s="28"/>
      <c r="G1491" s="29"/>
      <c r="H1491" s="39"/>
      <c r="I1491" s="150" t="str">
        <f t="shared" si="21"/>
        <v/>
      </c>
      <c r="J1491" s="113"/>
      <c r="K1491" s="18"/>
      <c r="L1491" s="18"/>
      <c r="Z1491" s="152"/>
    </row>
    <row r="1492" spans="1:26" x14ac:dyDescent="0.25">
      <c r="A1492" s="26"/>
      <c r="B1492" s="27"/>
      <c r="C1492" s="28"/>
      <c r="D1492" s="28"/>
      <c r="E1492" s="28"/>
      <c r="F1492" s="28"/>
      <c r="G1492" s="29"/>
      <c r="H1492" s="39"/>
      <c r="I1492" s="150" t="str">
        <f t="shared" si="21"/>
        <v/>
      </c>
      <c r="J1492" s="113"/>
      <c r="K1492" s="18"/>
      <c r="L1492" s="18"/>
      <c r="Z1492" s="152"/>
    </row>
    <row r="1493" spans="1:26" x14ac:dyDescent="0.25">
      <c r="A1493" s="26"/>
      <c r="B1493" s="27"/>
      <c r="C1493" s="28"/>
      <c r="D1493" s="28"/>
      <c r="E1493" s="28"/>
      <c r="F1493" s="28"/>
      <c r="G1493" s="29"/>
      <c r="H1493" s="39"/>
      <c r="I1493" s="150" t="str">
        <f t="shared" si="21"/>
        <v/>
      </c>
      <c r="J1493" s="113"/>
      <c r="K1493" s="18"/>
      <c r="L1493" s="18"/>
      <c r="Z1493" s="152"/>
    </row>
    <row r="1494" spans="1:26" x14ac:dyDescent="0.25">
      <c r="A1494" s="26"/>
      <c r="B1494" s="27"/>
      <c r="C1494" s="28"/>
      <c r="D1494" s="28"/>
      <c r="E1494" s="28"/>
      <c r="F1494" s="28"/>
      <c r="G1494" s="29"/>
      <c r="H1494" s="39"/>
      <c r="I1494" s="150" t="str">
        <f t="shared" si="21"/>
        <v/>
      </c>
      <c r="J1494" s="113"/>
      <c r="K1494" s="18"/>
      <c r="L1494" s="18"/>
      <c r="Z1494" s="152"/>
    </row>
    <row r="1495" spans="1:26" x14ac:dyDescent="0.25">
      <c r="A1495" s="26"/>
      <c r="B1495" s="27"/>
      <c r="C1495" s="28"/>
      <c r="D1495" s="28"/>
      <c r="E1495" s="28"/>
      <c r="F1495" s="28"/>
      <c r="G1495" s="29"/>
      <c r="H1495" s="39"/>
      <c r="I1495" s="150" t="str">
        <f t="shared" si="21"/>
        <v/>
      </c>
      <c r="J1495" s="113"/>
      <c r="K1495" s="18"/>
      <c r="L1495" s="18"/>
      <c r="Z1495" s="152"/>
    </row>
    <row r="1496" spans="1:26" x14ac:dyDescent="0.25">
      <c r="A1496" s="26"/>
      <c r="B1496" s="27"/>
      <c r="C1496" s="28"/>
      <c r="D1496" s="28"/>
      <c r="E1496" s="28"/>
      <c r="F1496" s="28"/>
      <c r="G1496" s="29"/>
      <c r="H1496" s="39"/>
      <c r="I1496" s="150" t="str">
        <f t="shared" si="21"/>
        <v/>
      </c>
      <c r="J1496" s="113"/>
      <c r="K1496" s="18"/>
      <c r="L1496" s="18"/>
      <c r="Z1496" s="152"/>
    </row>
    <row r="1497" spans="1:26" x14ac:dyDescent="0.25">
      <c r="A1497" s="26"/>
      <c r="B1497" s="27"/>
      <c r="C1497" s="28"/>
      <c r="D1497" s="28"/>
      <c r="E1497" s="28"/>
      <c r="F1497" s="28"/>
      <c r="G1497" s="29"/>
      <c r="H1497" s="39"/>
      <c r="I1497" s="150" t="str">
        <f t="shared" si="21"/>
        <v/>
      </c>
      <c r="J1497" s="113"/>
      <c r="K1497" s="18"/>
      <c r="L1497" s="18"/>
      <c r="Z1497" s="152"/>
    </row>
    <row r="1498" spans="1:26" x14ac:dyDescent="0.25">
      <c r="A1498" s="26"/>
      <c r="B1498" s="27"/>
      <c r="C1498" s="28"/>
      <c r="D1498" s="28"/>
      <c r="E1498" s="28"/>
      <c r="F1498" s="28"/>
      <c r="G1498" s="29"/>
      <c r="H1498" s="39"/>
      <c r="I1498" s="150" t="str">
        <f t="shared" si="21"/>
        <v/>
      </c>
      <c r="J1498" s="113"/>
      <c r="K1498" s="18"/>
      <c r="L1498" s="18"/>
      <c r="Z1498" s="152"/>
    </row>
    <row r="1499" spans="1:26" x14ac:dyDescent="0.25">
      <c r="A1499" s="26"/>
      <c r="B1499" s="27"/>
      <c r="C1499" s="28"/>
      <c r="D1499" s="28"/>
      <c r="E1499" s="28"/>
      <c r="F1499" s="28"/>
      <c r="G1499" s="29"/>
      <c r="H1499" s="39"/>
      <c r="I1499" s="150" t="str">
        <f t="shared" si="21"/>
        <v/>
      </c>
      <c r="J1499" s="113"/>
      <c r="K1499" s="18"/>
      <c r="L1499" s="18"/>
      <c r="Z1499" s="152"/>
    </row>
    <row r="1500" spans="1:26" x14ac:dyDescent="0.25">
      <c r="A1500" s="26"/>
      <c r="B1500" s="27"/>
      <c r="C1500" s="28"/>
      <c r="D1500" s="28"/>
      <c r="E1500" s="28"/>
      <c r="F1500" s="28"/>
      <c r="G1500" s="29"/>
      <c r="H1500" s="39"/>
      <c r="I1500" s="150" t="str">
        <f t="shared" si="21"/>
        <v/>
      </c>
      <c r="J1500" s="113"/>
      <c r="K1500" s="18"/>
      <c r="L1500" s="18"/>
      <c r="Z1500" s="152"/>
    </row>
    <row r="1501" spans="1:26" x14ac:dyDescent="0.25">
      <c r="A1501" s="26"/>
      <c r="B1501" s="27"/>
      <c r="C1501" s="28"/>
      <c r="D1501" s="28"/>
      <c r="E1501" s="28"/>
      <c r="F1501" s="28"/>
      <c r="G1501" s="29"/>
      <c r="H1501" s="39"/>
      <c r="I1501" s="150" t="str">
        <f t="shared" si="21"/>
        <v/>
      </c>
      <c r="J1501" s="113"/>
      <c r="K1501" s="18"/>
      <c r="L1501" s="18"/>
      <c r="Z1501" s="152"/>
    </row>
    <row r="1502" spans="1:26" x14ac:dyDescent="0.25">
      <c r="A1502" s="26"/>
      <c r="B1502" s="27"/>
      <c r="C1502" s="28"/>
      <c r="D1502" s="28"/>
      <c r="E1502" s="28"/>
      <c r="F1502" s="28"/>
      <c r="G1502" s="29"/>
      <c r="H1502" s="39"/>
      <c r="I1502" s="150" t="str">
        <f t="shared" si="21"/>
        <v/>
      </c>
      <c r="J1502" s="113"/>
      <c r="K1502" s="18"/>
      <c r="L1502" s="18"/>
      <c r="Z1502" s="152"/>
    </row>
    <row r="1503" spans="1:26" x14ac:dyDescent="0.25">
      <c r="A1503" s="26"/>
      <c r="B1503" s="27"/>
      <c r="C1503" s="28"/>
      <c r="D1503" s="28"/>
      <c r="E1503" s="28"/>
      <c r="F1503" s="28"/>
      <c r="G1503" s="29"/>
      <c r="H1503" s="39"/>
      <c r="I1503" s="150" t="str">
        <f t="shared" si="21"/>
        <v/>
      </c>
      <c r="J1503" s="113"/>
      <c r="K1503" s="18"/>
      <c r="L1503" s="18"/>
      <c r="Z1503" s="152"/>
    </row>
    <row r="1504" spans="1:26" x14ac:dyDescent="0.25">
      <c r="A1504" s="26"/>
      <c r="B1504" s="27"/>
      <c r="C1504" s="28"/>
      <c r="D1504" s="28"/>
      <c r="E1504" s="28"/>
      <c r="F1504" s="28"/>
      <c r="G1504" s="29"/>
      <c r="H1504" s="39"/>
      <c r="I1504" s="150" t="str">
        <f t="shared" si="21"/>
        <v/>
      </c>
      <c r="J1504" s="113"/>
      <c r="K1504" s="18"/>
      <c r="L1504" s="18"/>
      <c r="Z1504" s="152"/>
    </row>
    <row r="1505" spans="1:26" x14ac:dyDescent="0.25">
      <c r="A1505" s="26"/>
      <c r="B1505" s="27"/>
      <c r="C1505" s="28"/>
      <c r="D1505" s="28"/>
      <c r="E1505" s="28"/>
      <c r="F1505" s="28"/>
      <c r="G1505" s="29"/>
      <c r="H1505" s="39"/>
      <c r="I1505" s="150" t="str">
        <f t="shared" si="21"/>
        <v/>
      </c>
      <c r="J1505" s="113"/>
      <c r="K1505" s="18"/>
      <c r="L1505" s="18"/>
      <c r="Z1505" s="152"/>
    </row>
    <row r="1506" spans="1:26" x14ac:dyDescent="0.25">
      <c r="A1506" s="26"/>
      <c r="B1506" s="27"/>
      <c r="C1506" s="28"/>
      <c r="D1506" s="28"/>
      <c r="E1506" s="28"/>
      <c r="F1506" s="28"/>
      <c r="G1506" s="29"/>
      <c r="H1506" s="39"/>
      <c r="I1506" s="150" t="str">
        <f t="shared" si="21"/>
        <v/>
      </c>
      <c r="J1506" s="113"/>
      <c r="K1506" s="18"/>
      <c r="L1506" s="18"/>
      <c r="Z1506" s="152"/>
    </row>
    <row r="1507" spans="1:26" x14ac:dyDescent="0.25">
      <c r="A1507" s="26"/>
      <c r="B1507" s="27"/>
      <c r="C1507" s="28"/>
      <c r="D1507" s="28"/>
      <c r="E1507" s="28"/>
      <c r="F1507" s="28"/>
      <c r="G1507" s="29"/>
      <c r="H1507" s="39"/>
      <c r="I1507" s="150" t="str">
        <f t="shared" si="21"/>
        <v/>
      </c>
      <c r="J1507" s="113"/>
      <c r="K1507" s="18"/>
      <c r="L1507" s="18"/>
      <c r="Z1507" s="152"/>
    </row>
    <row r="1508" spans="1:26" x14ac:dyDescent="0.25">
      <c r="A1508" s="26"/>
      <c r="B1508" s="27"/>
      <c r="C1508" s="28"/>
      <c r="D1508" s="28"/>
      <c r="E1508" s="28"/>
      <c r="F1508" s="28"/>
      <c r="G1508" s="29"/>
      <c r="H1508" s="39"/>
      <c r="I1508" s="150" t="str">
        <f t="shared" si="21"/>
        <v/>
      </c>
      <c r="J1508" s="113"/>
      <c r="K1508" s="18"/>
      <c r="L1508" s="18"/>
      <c r="Z1508" s="152"/>
    </row>
    <row r="1509" spans="1:26" x14ac:dyDescent="0.25">
      <c r="A1509" s="26"/>
      <c r="B1509" s="27"/>
      <c r="C1509" s="28"/>
      <c r="D1509" s="28"/>
      <c r="E1509" s="28"/>
      <c r="F1509" s="28"/>
      <c r="G1509" s="29"/>
      <c r="H1509" s="39"/>
      <c r="I1509" s="150" t="str">
        <f t="shared" si="21"/>
        <v/>
      </c>
      <c r="J1509" s="113"/>
      <c r="K1509" s="18"/>
      <c r="L1509" s="18"/>
      <c r="Z1509" s="152"/>
    </row>
    <row r="1510" spans="1:26" x14ac:dyDescent="0.25">
      <c r="A1510" s="26"/>
      <c r="B1510" s="27"/>
      <c r="C1510" s="28"/>
      <c r="D1510" s="28"/>
      <c r="E1510" s="28"/>
      <c r="F1510" s="28"/>
      <c r="G1510" s="29"/>
      <c r="H1510" s="39"/>
      <c r="I1510" s="150" t="str">
        <f t="shared" si="21"/>
        <v/>
      </c>
      <c r="J1510" s="113"/>
      <c r="K1510" s="18"/>
      <c r="L1510" s="18"/>
      <c r="Z1510" s="152"/>
    </row>
    <row r="1511" spans="1:26" x14ac:dyDescent="0.25">
      <c r="A1511" s="26"/>
      <c r="B1511" s="27"/>
      <c r="C1511" s="28"/>
      <c r="D1511" s="28"/>
      <c r="E1511" s="28"/>
      <c r="F1511" s="28"/>
      <c r="G1511" s="29"/>
      <c r="H1511" s="39"/>
      <c r="I1511" s="150" t="str">
        <f t="shared" si="21"/>
        <v/>
      </c>
      <c r="J1511" s="113"/>
      <c r="K1511" s="18"/>
      <c r="L1511" s="18"/>
      <c r="Z1511" s="152"/>
    </row>
    <row r="1512" spans="1:26" x14ac:dyDescent="0.25">
      <c r="A1512" s="26"/>
      <c r="B1512" s="27"/>
      <c r="C1512" s="28"/>
      <c r="D1512" s="28"/>
      <c r="E1512" s="28"/>
      <c r="F1512" s="28"/>
      <c r="G1512" s="29"/>
      <c r="H1512" s="39"/>
      <c r="I1512" s="150" t="str">
        <f t="shared" si="21"/>
        <v/>
      </c>
      <c r="J1512" s="113"/>
      <c r="K1512" s="18"/>
      <c r="L1512" s="18"/>
      <c r="Z1512" s="152"/>
    </row>
    <row r="1513" spans="1:26" x14ac:dyDescent="0.25">
      <c r="A1513" s="26"/>
      <c r="B1513" s="27"/>
      <c r="C1513" s="28"/>
      <c r="D1513" s="28"/>
      <c r="E1513" s="28"/>
      <c r="F1513" s="28"/>
      <c r="G1513" s="29"/>
      <c r="H1513" s="39"/>
      <c r="I1513" s="150" t="str">
        <f t="shared" si="21"/>
        <v/>
      </c>
      <c r="J1513" s="113"/>
      <c r="K1513" s="18"/>
      <c r="L1513" s="18"/>
      <c r="Z1513" s="152"/>
    </row>
    <row r="1514" spans="1:26" x14ac:dyDescent="0.25">
      <c r="A1514" s="26"/>
      <c r="B1514" s="27"/>
      <c r="C1514" s="28"/>
      <c r="D1514" s="28"/>
      <c r="E1514" s="28"/>
      <c r="F1514" s="28"/>
      <c r="G1514" s="29"/>
      <c r="H1514" s="39"/>
      <c r="I1514" s="150" t="str">
        <f t="shared" si="21"/>
        <v/>
      </c>
      <c r="J1514" s="113"/>
      <c r="K1514" s="18"/>
      <c r="L1514" s="18"/>
      <c r="Z1514" s="152"/>
    </row>
    <row r="1515" spans="1:26" x14ac:dyDescent="0.25">
      <c r="A1515" s="26"/>
      <c r="B1515" s="27"/>
      <c r="C1515" s="28"/>
      <c r="D1515" s="28"/>
      <c r="E1515" s="28"/>
      <c r="F1515" s="28"/>
      <c r="G1515" s="29"/>
      <c r="H1515" s="39"/>
      <c r="I1515" s="150" t="str">
        <f t="shared" si="21"/>
        <v/>
      </c>
      <c r="J1515" s="113"/>
      <c r="K1515" s="18"/>
      <c r="L1515" s="18"/>
      <c r="Z1515" s="152"/>
    </row>
    <row r="1516" spans="1:26" x14ac:dyDescent="0.25">
      <c r="A1516" s="26"/>
      <c r="B1516" s="27"/>
      <c r="C1516" s="28"/>
      <c r="D1516" s="28"/>
      <c r="E1516" s="28"/>
      <c r="F1516" s="28"/>
      <c r="G1516" s="29"/>
      <c r="H1516" s="39"/>
      <c r="I1516" s="150" t="str">
        <f t="shared" si="21"/>
        <v/>
      </c>
      <c r="J1516" s="113"/>
      <c r="K1516" s="18"/>
      <c r="L1516" s="18"/>
      <c r="Z1516" s="152"/>
    </row>
    <row r="1517" spans="1:26" x14ac:dyDescent="0.25">
      <c r="A1517" s="26"/>
      <c r="B1517" s="27"/>
      <c r="C1517" s="28"/>
      <c r="D1517" s="28"/>
      <c r="E1517" s="28"/>
      <c r="F1517" s="28"/>
      <c r="G1517" s="29"/>
      <c r="H1517" s="39"/>
      <c r="I1517" s="150" t="str">
        <f t="shared" si="21"/>
        <v/>
      </c>
      <c r="J1517" s="113"/>
      <c r="K1517" s="18"/>
      <c r="L1517" s="18"/>
      <c r="Z1517" s="152"/>
    </row>
    <row r="1518" spans="1:26" x14ac:dyDescent="0.25">
      <c r="A1518" s="26"/>
      <c r="B1518" s="27"/>
      <c r="C1518" s="28"/>
      <c r="D1518" s="28"/>
      <c r="E1518" s="28"/>
      <c r="F1518" s="28"/>
      <c r="G1518" s="29"/>
      <c r="H1518" s="39"/>
      <c r="I1518" s="150" t="str">
        <f t="shared" si="21"/>
        <v/>
      </c>
      <c r="J1518" s="113"/>
      <c r="K1518" s="18"/>
      <c r="L1518" s="18"/>
      <c r="Z1518" s="152"/>
    </row>
    <row r="1519" spans="1:26" x14ac:dyDescent="0.25">
      <c r="A1519" s="26"/>
      <c r="B1519" s="27"/>
      <c r="C1519" s="28"/>
      <c r="D1519" s="28"/>
      <c r="E1519" s="28"/>
      <c r="F1519" s="28"/>
      <c r="G1519" s="29"/>
      <c r="H1519" s="39"/>
      <c r="I1519" s="150" t="str">
        <f t="shared" si="21"/>
        <v/>
      </c>
      <c r="J1519" s="113"/>
      <c r="K1519" s="18"/>
      <c r="L1519" s="18"/>
      <c r="Z1519" s="152"/>
    </row>
    <row r="1520" spans="1:26" x14ac:dyDescent="0.25">
      <c r="A1520" s="26"/>
      <c r="B1520" s="27"/>
      <c r="C1520" s="28"/>
      <c r="D1520" s="28"/>
      <c r="E1520" s="28"/>
      <c r="F1520" s="28"/>
      <c r="G1520" s="29"/>
      <c r="H1520" s="39"/>
      <c r="I1520" s="150" t="str">
        <f t="shared" si="21"/>
        <v/>
      </c>
      <c r="J1520" s="113"/>
      <c r="K1520" s="18"/>
      <c r="L1520" s="18"/>
      <c r="Z1520" s="152"/>
    </row>
    <row r="1521" spans="1:26" x14ac:dyDescent="0.25">
      <c r="A1521" s="26"/>
      <c r="B1521" s="27"/>
      <c r="C1521" s="28"/>
      <c r="D1521" s="28"/>
      <c r="E1521" s="28"/>
      <c r="F1521" s="28"/>
      <c r="G1521" s="29"/>
      <c r="H1521" s="39"/>
      <c r="I1521" s="150" t="str">
        <f t="shared" si="21"/>
        <v/>
      </c>
      <c r="J1521" s="113"/>
      <c r="K1521" s="18"/>
      <c r="L1521" s="18"/>
      <c r="Z1521" s="152"/>
    </row>
    <row r="1522" spans="1:26" x14ac:dyDescent="0.25">
      <c r="A1522" s="26"/>
      <c r="B1522" s="27"/>
      <c r="C1522" s="28"/>
      <c r="D1522" s="28"/>
      <c r="E1522" s="28"/>
      <c r="F1522" s="28"/>
      <c r="G1522" s="29"/>
      <c r="H1522" s="39"/>
      <c r="I1522" s="150" t="str">
        <f t="shared" si="21"/>
        <v/>
      </c>
      <c r="J1522" s="113"/>
      <c r="K1522" s="18"/>
      <c r="L1522" s="18"/>
      <c r="Z1522" s="152"/>
    </row>
    <row r="1523" spans="1:26" x14ac:dyDescent="0.25">
      <c r="A1523" s="26"/>
      <c r="B1523" s="27"/>
      <c r="C1523" s="28"/>
      <c r="D1523" s="28"/>
      <c r="E1523" s="28"/>
      <c r="F1523" s="28"/>
      <c r="G1523" s="29"/>
      <c r="H1523" s="39"/>
      <c r="I1523" s="150" t="str">
        <f t="shared" si="21"/>
        <v/>
      </c>
      <c r="J1523" s="113"/>
      <c r="K1523" s="18"/>
      <c r="L1523" s="18"/>
      <c r="Z1523" s="152"/>
    </row>
    <row r="1524" spans="1:26" x14ac:dyDescent="0.25">
      <c r="A1524" s="26"/>
      <c r="B1524" s="27"/>
      <c r="C1524" s="28"/>
      <c r="D1524" s="28"/>
      <c r="E1524" s="28"/>
      <c r="F1524" s="28"/>
      <c r="G1524" s="29"/>
      <c r="H1524" s="39"/>
      <c r="I1524" s="150" t="str">
        <f t="shared" si="21"/>
        <v/>
      </c>
      <c r="J1524" s="113"/>
      <c r="K1524" s="18"/>
      <c r="L1524" s="18"/>
      <c r="Z1524" s="152"/>
    </row>
    <row r="1525" spans="1:26" x14ac:dyDescent="0.25">
      <c r="A1525" s="26"/>
      <c r="B1525" s="27"/>
      <c r="C1525" s="28"/>
      <c r="D1525" s="28"/>
      <c r="E1525" s="28"/>
      <c r="F1525" s="28"/>
      <c r="G1525" s="29"/>
      <c r="H1525" s="39"/>
      <c r="I1525" s="150" t="str">
        <f t="shared" si="21"/>
        <v/>
      </c>
      <c r="J1525" s="113"/>
      <c r="K1525" s="18"/>
      <c r="L1525" s="18"/>
      <c r="Z1525" s="152"/>
    </row>
    <row r="1526" spans="1:26" x14ac:dyDescent="0.25">
      <c r="A1526" s="26"/>
      <c r="B1526" s="27"/>
      <c r="C1526" s="28"/>
      <c r="D1526" s="28"/>
      <c r="E1526" s="28"/>
      <c r="F1526" s="28"/>
      <c r="G1526" s="29"/>
      <c r="H1526" s="39"/>
      <c r="I1526" s="150" t="str">
        <f t="shared" si="21"/>
        <v/>
      </c>
      <c r="J1526" s="113"/>
      <c r="K1526" s="18"/>
      <c r="L1526" s="18"/>
      <c r="Z1526" s="152"/>
    </row>
    <row r="1527" spans="1:26" x14ac:dyDescent="0.25">
      <c r="A1527" s="26"/>
      <c r="B1527" s="27"/>
      <c r="C1527" s="28"/>
      <c r="D1527" s="28"/>
      <c r="E1527" s="28"/>
      <c r="F1527" s="28"/>
      <c r="G1527" s="29"/>
      <c r="H1527" s="39"/>
      <c r="I1527" s="150" t="str">
        <f t="shared" si="21"/>
        <v/>
      </c>
      <c r="J1527" s="113"/>
      <c r="K1527" s="18"/>
      <c r="L1527" s="18"/>
      <c r="Z1527" s="152"/>
    </row>
    <row r="1528" spans="1:26" x14ac:dyDescent="0.25">
      <c r="A1528" s="26"/>
      <c r="B1528" s="27"/>
      <c r="C1528" s="28"/>
      <c r="D1528" s="28"/>
      <c r="E1528" s="28"/>
      <c r="F1528" s="28"/>
      <c r="G1528" s="29"/>
      <c r="H1528" s="39"/>
      <c r="I1528" s="150" t="str">
        <f t="shared" si="21"/>
        <v/>
      </c>
      <c r="J1528" s="113"/>
      <c r="K1528" s="18"/>
      <c r="L1528" s="18"/>
      <c r="Z1528" s="152"/>
    </row>
    <row r="1529" spans="1:26" x14ac:dyDescent="0.25">
      <c r="A1529" s="26"/>
      <c r="B1529" s="27"/>
      <c r="C1529" s="28"/>
      <c r="D1529" s="28"/>
      <c r="E1529" s="28"/>
      <c r="F1529" s="28"/>
      <c r="G1529" s="29"/>
      <c r="H1529" s="39"/>
      <c r="I1529" s="150" t="str">
        <f t="shared" si="21"/>
        <v/>
      </c>
      <c r="J1529" s="113"/>
      <c r="K1529" s="18"/>
      <c r="L1529" s="18"/>
      <c r="Z1529" s="152"/>
    </row>
    <row r="1530" spans="1:26" x14ac:dyDescent="0.25">
      <c r="A1530" s="26"/>
      <c r="B1530" s="27"/>
      <c r="C1530" s="28"/>
      <c r="D1530" s="28"/>
      <c r="E1530" s="28"/>
      <c r="F1530" s="28"/>
      <c r="G1530" s="29"/>
      <c r="H1530" s="39"/>
      <c r="I1530" s="150" t="str">
        <f t="shared" si="21"/>
        <v/>
      </c>
      <c r="J1530" s="113"/>
      <c r="K1530" s="18"/>
      <c r="L1530" s="18"/>
      <c r="Z1530" s="152"/>
    </row>
    <row r="1531" spans="1:26" x14ac:dyDescent="0.25">
      <c r="A1531" s="26"/>
      <c r="B1531" s="27"/>
      <c r="C1531" s="28"/>
      <c r="D1531" s="28"/>
      <c r="E1531" s="28"/>
      <c r="F1531" s="28"/>
      <c r="G1531" s="29"/>
      <c r="H1531" s="39"/>
      <c r="I1531" s="150" t="str">
        <f t="shared" si="21"/>
        <v/>
      </c>
      <c r="J1531" s="113"/>
      <c r="K1531" s="18"/>
      <c r="L1531" s="18"/>
      <c r="Z1531" s="152"/>
    </row>
    <row r="1532" spans="1:26" x14ac:dyDescent="0.25">
      <c r="A1532" s="26"/>
      <c r="B1532" s="27"/>
      <c r="C1532" s="28"/>
      <c r="D1532" s="28"/>
      <c r="E1532" s="28"/>
      <c r="F1532" s="28"/>
      <c r="G1532" s="29"/>
      <c r="H1532" s="39"/>
      <c r="I1532" s="150" t="str">
        <f t="shared" si="21"/>
        <v/>
      </c>
      <c r="J1532" s="113"/>
      <c r="K1532" s="18"/>
      <c r="L1532" s="18"/>
      <c r="Z1532" s="152"/>
    </row>
    <row r="1533" spans="1:26" x14ac:dyDescent="0.25">
      <c r="A1533" s="26"/>
      <c r="B1533" s="27"/>
      <c r="C1533" s="28"/>
      <c r="D1533" s="28"/>
      <c r="E1533" s="28"/>
      <c r="F1533" s="28"/>
      <c r="G1533" s="29"/>
      <c r="H1533" s="39"/>
      <c r="I1533" s="150" t="str">
        <f t="shared" si="21"/>
        <v/>
      </c>
      <c r="J1533" s="113"/>
      <c r="K1533" s="18"/>
      <c r="L1533" s="18"/>
      <c r="Z1533" s="152"/>
    </row>
    <row r="1534" spans="1:26" x14ac:dyDescent="0.25">
      <c r="A1534" s="26"/>
      <c r="B1534" s="27"/>
      <c r="C1534" s="28"/>
      <c r="D1534" s="28"/>
      <c r="E1534" s="28"/>
      <c r="F1534" s="28"/>
      <c r="G1534" s="29"/>
      <c r="H1534" s="39"/>
      <c r="I1534" s="150" t="str">
        <f t="shared" si="21"/>
        <v/>
      </c>
      <c r="J1534" s="113"/>
      <c r="K1534" s="18"/>
      <c r="L1534" s="18"/>
      <c r="Z1534" s="152"/>
    </row>
    <row r="1535" spans="1:26" x14ac:dyDescent="0.25">
      <c r="A1535" s="26"/>
      <c r="B1535" s="27"/>
      <c r="C1535" s="28"/>
      <c r="D1535" s="28"/>
      <c r="E1535" s="28"/>
      <c r="F1535" s="28"/>
      <c r="G1535" s="29"/>
      <c r="H1535" s="39"/>
      <c r="I1535" s="150" t="str">
        <f t="shared" ref="I1535:I1598" si="22">IF(G1535="","",I1534+G1535)</f>
        <v/>
      </c>
      <c r="J1535" s="113"/>
      <c r="K1535" s="18"/>
      <c r="L1535" s="18"/>
      <c r="Z1535" s="152"/>
    </row>
    <row r="1536" spans="1:26" x14ac:dyDescent="0.25">
      <c r="A1536" s="26"/>
      <c r="B1536" s="27"/>
      <c r="C1536" s="28"/>
      <c r="D1536" s="28"/>
      <c r="E1536" s="28"/>
      <c r="F1536" s="28"/>
      <c r="G1536" s="29"/>
      <c r="H1536" s="39"/>
      <c r="I1536" s="150" t="str">
        <f t="shared" si="22"/>
        <v/>
      </c>
      <c r="J1536" s="113"/>
      <c r="K1536" s="18"/>
      <c r="L1536" s="18"/>
      <c r="Z1536" s="152"/>
    </row>
    <row r="1537" spans="1:26" x14ac:dyDescent="0.25">
      <c r="A1537" s="26"/>
      <c r="B1537" s="27"/>
      <c r="C1537" s="28"/>
      <c r="D1537" s="28"/>
      <c r="E1537" s="28"/>
      <c r="F1537" s="28"/>
      <c r="G1537" s="29"/>
      <c r="H1537" s="39"/>
      <c r="I1537" s="150" t="str">
        <f t="shared" si="22"/>
        <v/>
      </c>
      <c r="J1537" s="113"/>
      <c r="K1537" s="18"/>
      <c r="L1537" s="18"/>
      <c r="Z1537" s="152"/>
    </row>
    <row r="1538" spans="1:26" x14ac:dyDescent="0.25">
      <c r="A1538" s="26"/>
      <c r="B1538" s="27"/>
      <c r="C1538" s="28"/>
      <c r="D1538" s="28"/>
      <c r="E1538" s="28"/>
      <c r="F1538" s="28"/>
      <c r="G1538" s="29"/>
      <c r="H1538" s="39"/>
      <c r="I1538" s="150" t="str">
        <f t="shared" si="22"/>
        <v/>
      </c>
      <c r="J1538" s="113"/>
      <c r="K1538" s="18"/>
      <c r="L1538" s="18"/>
      <c r="Z1538" s="152"/>
    </row>
    <row r="1539" spans="1:26" x14ac:dyDescent="0.25">
      <c r="A1539" s="26"/>
      <c r="B1539" s="27"/>
      <c r="C1539" s="28"/>
      <c r="D1539" s="28"/>
      <c r="E1539" s="28"/>
      <c r="F1539" s="28"/>
      <c r="G1539" s="29"/>
      <c r="H1539" s="39"/>
      <c r="I1539" s="150" t="str">
        <f t="shared" si="22"/>
        <v/>
      </c>
      <c r="J1539" s="113"/>
      <c r="K1539" s="18"/>
      <c r="L1539" s="18"/>
      <c r="Z1539" s="152"/>
    </row>
    <row r="1540" spans="1:26" x14ac:dyDescent="0.25">
      <c r="A1540" s="26"/>
      <c r="B1540" s="27"/>
      <c r="C1540" s="28"/>
      <c r="D1540" s="28"/>
      <c r="E1540" s="28"/>
      <c r="F1540" s="28"/>
      <c r="G1540" s="29"/>
      <c r="H1540" s="39"/>
      <c r="I1540" s="150" t="str">
        <f t="shared" si="22"/>
        <v/>
      </c>
      <c r="J1540" s="113"/>
      <c r="K1540" s="18"/>
      <c r="L1540" s="18"/>
      <c r="Z1540" s="152"/>
    </row>
    <row r="1541" spans="1:26" x14ac:dyDescent="0.25">
      <c r="A1541" s="26"/>
      <c r="B1541" s="27"/>
      <c r="C1541" s="28"/>
      <c r="D1541" s="28"/>
      <c r="E1541" s="28"/>
      <c r="F1541" s="28"/>
      <c r="G1541" s="29"/>
      <c r="H1541" s="39"/>
      <c r="I1541" s="150" t="str">
        <f t="shared" si="22"/>
        <v/>
      </c>
      <c r="J1541" s="113"/>
      <c r="K1541" s="18"/>
      <c r="L1541" s="18"/>
      <c r="Z1541" s="152"/>
    </row>
    <row r="1542" spans="1:26" x14ac:dyDescent="0.25">
      <c r="A1542" s="26"/>
      <c r="B1542" s="27"/>
      <c r="C1542" s="28"/>
      <c r="D1542" s="28"/>
      <c r="E1542" s="28"/>
      <c r="F1542" s="28"/>
      <c r="G1542" s="29"/>
      <c r="H1542" s="39"/>
      <c r="I1542" s="150" t="str">
        <f t="shared" si="22"/>
        <v/>
      </c>
      <c r="J1542" s="113"/>
      <c r="K1542" s="18"/>
      <c r="L1542" s="18"/>
      <c r="Z1542" s="152"/>
    </row>
    <row r="1543" spans="1:26" x14ac:dyDescent="0.25">
      <c r="A1543" s="26"/>
      <c r="B1543" s="27"/>
      <c r="C1543" s="28"/>
      <c r="D1543" s="28"/>
      <c r="E1543" s="28"/>
      <c r="F1543" s="28"/>
      <c r="G1543" s="29"/>
      <c r="H1543" s="39"/>
      <c r="I1543" s="150" t="str">
        <f t="shared" si="22"/>
        <v/>
      </c>
      <c r="J1543" s="113"/>
      <c r="K1543" s="18"/>
      <c r="L1543" s="18"/>
      <c r="Z1543" s="152"/>
    </row>
    <row r="1544" spans="1:26" x14ac:dyDescent="0.25">
      <c r="A1544" s="26"/>
      <c r="B1544" s="27"/>
      <c r="C1544" s="28"/>
      <c r="D1544" s="28"/>
      <c r="E1544" s="28"/>
      <c r="F1544" s="28"/>
      <c r="G1544" s="29"/>
      <c r="H1544" s="39"/>
      <c r="I1544" s="150" t="str">
        <f t="shared" si="22"/>
        <v/>
      </c>
      <c r="J1544" s="113"/>
      <c r="K1544" s="18"/>
      <c r="L1544" s="18"/>
      <c r="Z1544" s="152"/>
    </row>
    <row r="1545" spans="1:26" x14ac:dyDescent="0.25">
      <c r="A1545" s="26"/>
      <c r="B1545" s="27"/>
      <c r="C1545" s="28"/>
      <c r="D1545" s="28"/>
      <c r="E1545" s="28"/>
      <c r="F1545" s="28"/>
      <c r="G1545" s="29"/>
      <c r="H1545" s="39"/>
      <c r="I1545" s="150" t="str">
        <f t="shared" si="22"/>
        <v/>
      </c>
      <c r="J1545" s="113"/>
      <c r="K1545" s="18"/>
      <c r="L1545" s="18"/>
      <c r="Z1545" s="152"/>
    </row>
    <row r="1546" spans="1:26" x14ac:dyDescent="0.25">
      <c r="A1546" s="26"/>
      <c r="B1546" s="27"/>
      <c r="C1546" s="28"/>
      <c r="D1546" s="28"/>
      <c r="E1546" s="28"/>
      <c r="F1546" s="28"/>
      <c r="G1546" s="29"/>
      <c r="H1546" s="39"/>
      <c r="I1546" s="150" t="str">
        <f t="shared" si="22"/>
        <v/>
      </c>
      <c r="J1546" s="113"/>
      <c r="K1546" s="18"/>
      <c r="L1546" s="18"/>
      <c r="Z1546" s="152"/>
    </row>
    <row r="1547" spans="1:26" x14ac:dyDescent="0.25">
      <c r="A1547" s="26"/>
      <c r="B1547" s="27"/>
      <c r="C1547" s="28"/>
      <c r="D1547" s="28"/>
      <c r="E1547" s="28"/>
      <c r="F1547" s="28"/>
      <c r="G1547" s="29"/>
      <c r="H1547" s="39"/>
      <c r="I1547" s="150" t="str">
        <f t="shared" si="22"/>
        <v/>
      </c>
      <c r="J1547" s="113"/>
      <c r="K1547" s="18"/>
      <c r="L1547" s="18"/>
      <c r="Z1547" s="152"/>
    </row>
    <row r="1548" spans="1:26" x14ac:dyDescent="0.25">
      <c r="A1548" s="26"/>
      <c r="B1548" s="27"/>
      <c r="C1548" s="28"/>
      <c r="D1548" s="28"/>
      <c r="E1548" s="28"/>
      <c r="F1548" s="28"/>
      <c r="G1548" s="29"/>
      <c r="H1548" s="39"/>
      <c r="I1548" s="150" t="str">
        <f t="shared" si="22"/>
        <v/>
      </c>
      <c r="J1548" s="113"/>
      <c r="K1548" s="18"/>
      <c r="L1548" s="18"/>
      <c r="Z1548" s="152"/>
    </row>
    <row r="1549" spans="1:26" x14ac:dyDescent="0.25">
      <c r="A1549" s="26"/>
      <c r="B1549" s="27"/>
      <c r="C1549" s="28"/>
      <c r="D1549" s="28"/>
      <c r="E1549" s="28"/>
      <c r="F1549" s="28"/>
      <c r="G1549" s="29"/>
      <c r="H1549" s="39"/>
      <c r="I1549" s="150" t="str">
        <f t="shared" si="22"/>
        <v/>
      </c>
      <c r="J1549" s="113"/>
      <c r="K1549" s="18"/>
      <c r="L1549" s="18"/>
      <c r="Z1549" s="152"/>
    </row>
    <row r="1550" spans="1:26" x14ac:dyDescent="0.25">
      <c r="A1550" s="26"/>
      <c r="B1550" s="27"/>
      <c r="C1550" s="28"/>
      <c r="D1550" s="28"/>
      <c r="E1550" s="28"/>
      <c r="F1550" s="28"/>
      <c r="G1550" s="29"/>
      <c r="H1550" s="39"/>
      <c r="I1550" s="150" t="str">
        <f t="shared" si="22"/>
        <v/>
      </c>
      <c r="J1550" s="113"/>
      <c r="K1550" s="18"/>
      <c r="L1550" s="18"/>
      <c r="Z1550" s="152"/>
    </row>
    <row r="1551" spans="1:26" x14ac:dyDescent="0.25">
      <c r="A1551" s="26"/>
      <c r="B1551" s="27"/>
      <c r="C1551" s="28"/>
      <c r="D1551" s="28"/>
      <c r="E1551" s="28"/>
      <c r="F1551" s="28"/>
      <c r="G1551" s="29"/>
      <c r="H1551" s="39"/>
      <c r="I1551" s="150" t="str">
        <f t="shared" si="22"/>
        <v/>
      </c>
      <c r="J1551" s="113"/>
      <c r="K1551" s="18"/>
      <c r="L1551" s="18"/>
      <c r="Z1551" s="152"/>
    </row>
    <row r="1552" spans="1:26" x14ac:dyDescent="0.25">
      <c r="A1552" s="26"/>
      <c r="B1552" s="27"/>
      <c r="C1552" s="28"/>
      <c r="D1552" s="28"/>
      <c r="E1552" s="28"/>
      <c r="F1552" s="28"/>
      <c r="G1552" s="29"/>
      <c r="H1552" s="39"/>
      <c r="I1552" s="150" t="str">
        <f t="shared" si="22"/>
        <v/>
      </c>
      <c r="J1552" s="113"/>
      <c r="K1552" s="18"/>
      <c r="L1552" s="18"/>
      <c r="Z1552" s="152"/>
    </row>
    <row r="1553" spans="1:26" x14ac:dyDescent="0.25">
      <c r="A1553" s="26"/>
      <c r="B1553" s="27"/>
      <c r="C1553" s="28"/>
      <c r="D1553" s="28"/>
      <c r="E1553" s="28"/>
      <c r="F1553" s="28"/>
      <c r="G1553" s="29"/>
      <c r="H1553" s="39"/>
      <c r="I1553" s="150" t="str">
        <f t="shared" si="22"/>
        <v/>
      </c>
      <c r="J1553" s="113"/>
      <c r="K1553" s="18"/>
      <c r="L1553" s="18"/>
      <c r="Z1553" s="152"/>
    </row>
    <row r="1554" spans="1:26" x14ac:dyDescent="0.25">
      <c r="A1554" s="26"/>
      <c r="B1554" s="27"/>
      <c r="C1554" s="28"/>
      <c r="D1554" s="28"/>
      <c r="E1554" s="28"/>
      <c r="F1554" s="28"/>
      <c r="G1554" s="29"/>
      <c r="H1554" s="39"/>
      <c r="I1554" s="150" t="str">
        <f t="shared" si="22"/>
        <v/>
      </c>
      <c r="J1554" s="113"/>
      <c r="K1554" s="18"/>
      <c r="L1554" s="18"/>
      <c r="Z1554" s="152"/>
    </row>
    <row r="1555" spans="1:26" x14ac:dyDescent="0.25">
      <c r="A1555" s="26"/>
      <c r="B1555" s="27"/>
      <c r="C1555" s="28"/>
      <c r="D1555" s="28"/>
      <c r="E1555" s="28"/>
      <c r="F1555" s="28"/>
      <c r="G1555" s="29"/>
      <c r="H1555" s="39"/>
      <c r="I1555" s="150" t="str">
        <f t="shared" si="22"/>
        <v/>
      </c>
      <c r="J1555" s="113"/>
      <c r="K1555" s="18"/>
      <c r="L1555" s="18"/>
      <c r="Z1555" s="152"/>
    </row>
    <row r="1556" spans="1:26" x14ac:dyDescent="0.25">
      <c r="A1556" s="26"/>
      <c r="B1556" s="27"/>
      <c r="C1556" s="28"/>
      <c r="D1556" s="28"/>
      <c r="E1556" s="28"/>
      <c r="F1556" s="28"/>
      <c r="G1556" s="29"/>
      <c r="H1556" s="39"/>
      <c r="I1556" s="150" t="str">
        <f t="shared" si="22"/>
        <v/>
      </c>
      <c r="J1556" s="113"/>
      <c r="K1556" s="18"/>
      <c r="L1556" s="18"/>
      <c r="Z1556" s="152"/>
    </row>
    <row r="1557" spans="1:26" x14ac:dyDescent="0.25">
      <c r="A1557" s="26"/>
      <c r="B1557" s="27"/>
      <c r="C1557" s="28"/>
      <c r="D1557" s="28"/>
      <c r="E1557" s="28"/>
      <c r="F1557" s="28"/>
      <c r="G1557" s="29"/>
      <c r="H1557" s="39"/>
      <c r="I1557" s="150" t="str">
        <f t="shared" si="22"/>
        <v/>
      </c>
      <c r="J1557" s="113"/>
      <c r="K1557" s="18"/>
      <c r="L1557" s="18"/>
      <c r="Z1557" s="152"/>
    </row>
    <row r="1558" spans="1:26" x14ac:dyDescent="0.25">
      <c r="A1558" s="26"/>
      <c r="B1558" s="27"/>
      <c r="C1558" s="28"/>
      <c r="D1558" s="28"/>
      <c r="E1558" s="28"/>
      <c r="F1558" s="28"/>
      <c r="G1558" s="29"/>
      <c r="H1558" s="39"/>
      <c r="I1558" s="150" t="str">
        <f t="shared" si="22"/>
        <v/>
      </c>
      <c r="J1558" s="113"/>
      <c r="K1558" s="18"/>
      <c r="L1558" s="18"/>
      <c r="Z1558" s="152"/>
    </row>
    <row r="1559" spans="1:26" x14ac:dyDescent="0.25">
      <c r="A1559" s="26"/>
      <c r="B1559" s="27"/>
      <c r="C1559" s="28"/>
      <c r="D1559" s="28"/>
      <c r="E1559" s="28"/>
      <c r="F1559" s="28"/>
      <c r="G1559" s="29"/>
      <c r="H1559" s="39"/>
      <c r="I1559" s="150" t="str">
        <f t="shared" si="22"/>
        <v/>
      </c>
      <c r="J1559" s="113"/>
      <c r="K1559" s="18"/>
      <c r="L1559" s="18"/>
      <c r="Z1559" s="152"/>
    </row>
    <row r="1560" spans="1:26" x14ac:dyDescent="0.25">
      <c r="A1560" s="26"/>
      <c r="B1560" s="27"/>
      <c r="C1560" s="28"/>
      <c r="D1560" s="28"/>
      <c r="E1560" s="28"/>
      <c r="F1560" s="28"/>
      <c r="G1560" s="29"/>
      <c r="H1560" s="39"/>
      <c r="I1560" s="150" t="str">
        <f t="shared" si="22"/>
        <v/>
      </c>
      <c r="J1560" s="113"/>
      <c r="K1560" s="18"/>
      <c r="L1560" s="18"/>
      <c r="Z1560" s="152"/>
    </row>
    <row r="1561" spans="1:26" x14ac:dyDescent="0.25">
      <c r="A1561" s="26"/>
      <c r="B1561" s="27"/>
      <c r="C1561" s="28"/>
      <c r="D1561" s="28"/>
      <c r="E1561" s="28"/>
      <c r="F1561" s="28"/>
      <c r="G1561" s="29"/>
      <c r="H1561" s="39"/>
      <c r="I1561" s="150" t="str">
        <f t="shared" si="22"/>
        <v/>
      </c>
      <c r="J1561" s="113"/>
      <c r="K1561" s="18"/>
      <c r="L1561" s="18"/>
      <c r="Z1561" s="152"/>
    </row>
    <row r="1562" spans="1:26" x14ac:dyDescent="0.25">
      <c r="A1562" s="26"/>
      <c r="B1562" s="27"/>
      <c r="C1562" s="28"/>
      <c r="D1562" s="28"/>
      <c r="E1562" s="28"/>
      <c r="F1562" s="28"/>
      <c r="G1562" s="29"/>
      <c r="H1562" s="39"/>
      <c r="I1562" s="150" t="str">
        <f t="shared" si="22"/>
        <v/>
      </c>
      <c r="J1562" s="113"/>
      <c r="K1562" s="18"/>
      <c r="L1562" s="18"/>
      <c r="Z1562" s="152"/>
    </row>
    <row r="1563" spans="1:26" x14ac:dyDescent="0.25">
      <c r="A1563" s="26"/>
      <c r="B1563" s="27"/>
      <c r="C1563" s="28"/>
      <c r="D1563" s="28"/>
      <c r="E1563" s="28"/>
      <c r="F1563" s="28"/>
      <c r="G1563" s="29"/>
      <c r="H1563" s="39"/>
      <c r="I1563" s="150" t="str">
        <f t="shared" si="22"/>
        <v/>
      </c>
      <c r="J1563" s="113"/>
      <c r="K1563" s="18"/>
      <c r="L1563" s="18"/>
      <c r="Z1563" s="152"/>
    </row>
    <row r="1564" spans="1:26" x14ac:dyDescent="0.25">
      <c r="A1564" s="26"/>
      <c r="B1564" s="27"/>
      <c r="C1564" s="28"/>
      <c r="D1564" s="28"/>
      <c r="E1564" s="28"/>
      <c r="F1564" s="28"/>
      <c r="G1564" s="29"/>
      <c r="H1564" s="39"/>
      <c r="I1564" s="150" t="str">
        <f t="shared" si="22"/>
        <v/>
      </c>
      <c r="J1564" s="113"/>
      <c r="K1564" s="18"/>
      <c r="L1564" s="18"/>
      <c r="Z1564" s="152"/>
    </row>
    <row r="1565" spans="1:26" x14ac:dyDescent="0.25">
      <c r="A1565" s="26"/>
      <c r="B1565" s="27"/>
      <c r="C1565" s="28"/>
      <c r="D1565" s="28"/>
      <c r="E1565" s="28"/>
      <c r="F1565" s="28"/>
      <c r="G1565" s="29"/>
      <c r="H1565" s="39"/>
      <c r="I1565" s="150" t="str">
        <f t="shared" si="22"/>
        <v/>
      </c>
      <c r="J1565" s="113"/>
      <c r="K1565" s="18"/>
      <c r="L1565" s="18"/>
      <c r="Z1565" s="152"/>
    </row>
    <row r="1566" spans="1:26" x14ac:dyDescent="0.25">
      <c r="A1566" s="26"/>
      <c r="B1566" s="27"/>
      <c r="C1566" s="28"/>
      <c r="D1566" s="28"/>
      <c r="E1566" s="28"/>
      <c r="F1566" s="28"/>
      <c r="G1566" s="29"/>
      <c r="H1566" s="39"/>
      <c r="I1566" s="150" t="str">
        <f t="shared" si="22"/>
        <v/>
      </c>
      <c r="J1566" s="113"/>
      <c r="K1566" s="18"/>
      <c r="L1566" s="18"/>
      <c r="Z1566" s="152"/>
    </row>
    <row r="1567" spans="1:26" x14ac:dyDescent="0.25">
      <c r="A1567" s="26"/>
      <c r="B1567" s="27"/>
      <c r="C1567" s="28"/>
      <c r="D1567" s="28"/>
      <c r="E1567" s="28"/>
      <c r="F1567" s="28"/>
      <c r="G1567" s="29"/>
      <c r="H1567" s="39"/>
      <c r="I1567" s="150" t="str">
        <f t="shared" si="22"/>
        <v/>
      </c>
      <c r="J1567" s="113"/>
      <c r="K1567" s="18"/>
      <c r="L1567" s="18"/>
      <c r="Z1567" s="152"/>
    </row>
    <row r="1568" spans="1:26" x14ac:dyDescent="0.25">
      <c r="A1568" s="26"/>
      <c r="B1568" s="27"/>
      <c r="C1568" s="28"/>
      <c r="D1568" s="28"/>
      <c r="E1568" s="28"/>
      <c r="F1568" s="28"/>
      <c r="G1568" s="29"/>
      <c r="H1568" s="39"/>
      <c r="I1568" s="150" t="str">
        <f t="shared" si="22"/>
        <v/>
      </c>
      <c r="J1568" s="113"/>
      <c r="K1568" s="18"/>
      <c r="L1568" s="18"/>
      <c r="Z1568" s="152"/>
    </row>
    <row r="1569" spans="1:26" x14ac:dyDescent="0.25">
      <c r="A1569" s="26"/>
      <c r="B1569" s="27"/>
      <c r="C1569" s="28"/>
      <c r="D1569" s="28"/>
      <c r="E1569" s="28"/>
      <c r="F1569" s="28"/>
      <c r="G1569" s="29"/>
      <c r="H1569" s="39"/>
      <c r="I1569" s="150" t="str">
        <f t="shared" si="22"/>
        <v/>
      </c>
      <c r="J1569" s="113"/>
      <c r="K1569" s="18"/>
      <c r="L1569" s="18"/>
      <c r="Z1569" s="152"/>
    </row>
    <row r="1570" spans="1:26" x14ac:dyDescent="0.25">
      <c r="A1570" s="26"/>
      <c r="B1570" s="27"/>
      <c r="C1570" s="28"/>
      <c r="D1570" s="28"/>
      <c r="E1570" s="28"/>
      <c r="F1570" s="28"/>
      <c r="G1570" s="29"/>
      <c r="H1570" s="39"/>
      <c r="I1570" s="150" t="str">
        <f t="shared" si="22"/>
        <v/>
      </c>
      <c r="J1570" s="113"/>
      <c r="K1570" s="18"/>
      <c r="L1570" s="18"/>
      <c r="Z1570" s="152"/>
    </row>
    <row r="1571" spans="1:26" x14ac:dyDescent="0.25">
      <c r="A1571" s="26"/>
      <c r="B1571" s="27"/>
      <c r="C1571" s="28"/>
      <c r="D1571" s="28"/>
      <c r="E1571" s="28"/>
      <c r="F1571" s="28"/>
      <c r="G1571" s="29"/>
      <c r="H1571" s="39"/>
      <c r="I1571" s="150" t="str">
        <f t="shared" si="22"/>
        <v/>
      </c>
      <c r="J1571" s="113"/>
      <c r="K1571" s="18"/>
      <c r="L1571" s="18"/>
      <c r="Z1571" s="152"/>
    </row>
    <row r="1572" spans="1:26" x14ac:dyDescent="0.25">
      <c r="A1572" s="26"/>
      <c r="B1572" s="27"/>
      <c r="C1572" s="28"/>
      <c r="D1572" s="28"/>
      <c r="E1572" s="28"/>
      <c r="F1572" s="28"/>
      <c r="G1572" s="29"/>
      <c r="H1572" s="39"/>
      <c r="I1572" s="150" t="str">
        <f t="shared" si="22"/>
        <v/>
      </c>
      <c r="J1572" s="113"/>
      <c r="K1572" s="18"/>
      <c r="L1572" s="18"/>
      <c r="Z1572" s="152"/>
    </row>
    <row r="1573" spans="1:26" x14ac:dyDescent="0.25">
      <c r="A1573" s="26"/>
      <c r="B1573" s="27"/>
      <c r="C1573" s="28"/>
      <c r="D1573" s="28"/>
      <c r="E1573" s="28"/>
      <c r="F1573" s="28"/>
      <c r="G1573" s="29"/>
      <c r="H1573" s="39"/>
      <c r="I1573" s="150" t="str">
        <f t="shared" si="22"/>
        <v/>
      </c>
      <c r="J1573" s="113"/>
      <c r="K1573" s="18"/>
      <c r="L1573" s="18"/>
      <c r="Z1573" s="152"/>
    </row>
    <row r="1574" spans="1:26" x14ac:dyDescent="0.25">
      <c r="A1574" s="26"/>
      <c r="B1574" s="27"/>
      <c r="C1574" s="28"/>
      <c r="D1574" s="28"/>
      <c r="E1574" s="28"/>
      <c r="F1574" s="28"/>
      <c r="G1574" s="29"/>
      <c r="H1574" s="39"/>
      <c r="I1574" s="150" t="str">
        <f t="shared" si="22"/>
        <v/>
      </c>
      <c r="J1574" s="113"/>
      <c r="K1574" s="18"/>
      <c r="L1574" s="18"/>
      <c r="Z1574" s="152"/>
    </row>
    <row r="1575" spans="1:26" x14ac:dyDescent="0.25">
      <c r="A1575" s="26"/>
      <c r="B1575" s="27"/>
      <c r="C1575" s="28"/>
      <c r="D1575" s="28"/>
      <c r="E1575" s="28"/>
      <c r="F1575" s="28"/>
      <c r="G1575" s="29"/>
      <c r="H1575" s="39"/>
      <c r="I1575" s="150" t="str">
        <f t="shared" si="22"/>
        <v/>
      </c>
      <c r="J1575" s="113"/>
      <c r="K1575" s="18"/>
      <c r="L1575" s="18"/>
      <c r="Z1575" s="152"/>
    </row>
    <row r="1576" spans="1:26" x14ac:dyDescent="0.25">
      <c r="A1576" s="26"/>
      <c r="B1576" s="27"/>
      <c r="C1576" s="28"/>
      <c r="D1576" s="28"/>
      <c r="E1576" s="28"/>
      <c r="F1576" s="28"/>
      <c r="G1576" s="29"/>
      <c r="H1576" s="39"/>
      <c r="I1576" s="150" t="str">
        <f t="shared" si="22"/>
        <v/>
      </c>
      <c r="J1576" s="113"/>
      <c r="K1576" s="18"/>
      <c r="L1576" s="18"/>
      <c r="Z1576" s="152"/>
    </row>
    <row r="1577" spans="1:26" x14ac:dyDescent="0.25">
      <c r="A1577" s="26"/>
      <c r="B1577" s="27"/>
      <c r="C1577" s="28"/>
      <c r="D1577" s="28"/>
      <c r="E1577" s="28"/>
      <c r="F1577" s="28"/>
      <c r="G1577" s="29"/>
      <c r="H1577" s="39"/>
      <c r="I1577" s="150" t="str">
        <f t="shared" si="22"/>
        <v/>
      </c>
      <c r="J1577" s="113"/>
      <c r="K1577" s="18"/>
      <c r="L1577" s="18"/>
      <c r="Z1577" s="152"/>
    </row>
    <row r="1578" spans="1:26" x14ac:dyDescent="0.25">
      <c r="A1578" s="26"/>
      <c r="B1578" s="27"/>
      <c r="C1578" s="28"/>
      <c r="D1578" s="28"/>
      <c r="E1578" s="28"/>
      <c r="F1578" s="28"/>
      <c r="G1578" s="29"/>
      <c r="H1578" s="39"/>
      <c r="I1578" s="150" t="str">
        <f t="shared" si="22"/>
        <v/>
      </c>
      <c r="J1578" s="113"/>
      <c r="K1578" s="18"/>
      <c r="L1578" s="18"/>
      <c r="Z1578" s="152"/>
    </row>
    <row r="1579" spans="1:26" x14ac:dyDescent="0.25">
      <c r="A1579" s="26"/>
      <c r="B1579" s="27"/>
      <c r="C1579" s="28"/>
      <c r="D1579" s="28"/>
      <c r="E1579" s="28"/>
      <c r="F1579" s="28"/>
      <c r="G1579" s="29"/>
      <c r="H1579" s="39"/>
      <c r="I1579" s="150" t="str">
        <f t="shared" si="22"/>
        <v/>
      </c>
      <c r="J1579" s="113"/>
      <c r="K1579" s="18"/>
      <c r="L1579" s="18"/>
      <c r="Z1579" s="152"/>
    </row>
    <row r="1580" spans="1:26" x14ac:dyDescent="0.25">
      <c r="A1580" s="26"/>
      <c r="B1580" s="27"/>
      <c r="C1580" s="28"/>
      <c r="D1580" s="28"/>
      <c r="E1580" s="28"/>
      <c r="F1580" s="28"/>
      <c r="G1580" s="29"/>
      <c r="H1580" s="39"/>
      <c r="I1580" s="150" t="str">
        <f t="shared" si="22"/>
        <v/>
      </c>
      <c r="J1580" s="113"/>
      <c r="K1580" s="18"/>
      <c r="L1580" s="18"/>
      <c r="Z1580" s="152"/>
    </row>
    <row r="1581" spans="1:26" x14ac:dyDescent="0.25">
      <c r="A1581" s="26"/>
      <c r="B1581" s="27"/>
      <c r="C1581" s="28"/>
      <c r="D1581" s="28"/>
      <c r="E1581" s="28"/>
      <c r="F1581" s="28"/>
      <c r="G1581" s="29"/>
      <c r="H1581" s="39"/>
      <c r="I1581" s="150" t="str">
        <f t="shared" si="22"/>
        <v/>
      </c>
      <c r="J1581" s="113"/>
      <c r="K1581" s="18"/>
      <c r="L1581" s="18"/>
      <c r="Z1581" s="152"/>
    </row>
    <row r="1582" spans="1:26" x14ac:dyDescent="0.25">
      <c r="A1582" s="26"/>
      <c r="B1582" s="27"/>
      <c r="C1582" s="28"/>
      <c r="D1582" s="28"/>
      <c r="E1582" s="28"/>
      <c r="F1582" s="28"/>
      <c r="G1582" s="29"/>
      <c r="H1582" s="39"/>
      <c r="I1582" s="150" t="str">
        <f t="shared" si="22"/>
        <v/>
      </c>
      <c r="J1582" s="113"/>
      <c r="K1582" s="18"/>
      <c r="L1582" s="18"/>
      <c r="Z1582" s="152"/>
    </row>
    <row r="1583" spans="1:26" x14ac:dyDescent="0.25">
      <c r="A1583" s="26"/>
      <c r="B1583" s="27"/>
      <c r="C1583" s="28"/>
      <c r="D1583" s="28"/>
      <c r="E1583" s="28"/>
      <c r="F1583" s="28"/>
      <c r="G1583" s="29"/>
      <c r="H1583" s="39"/>
      <c r="I1583" s="150" t="str">
        <f t="shared" si="22"/>
        <v/>
      </c>
      <c r="J1583" s="113"/>
      <c r="K1583" s="18"/>
      <c r="L1583" s="18"/>
      <c r="Z1583" s="152"/>
    </row>
    <row r="1584" spans="1:26" x14ac:dyDescent="0.25">
      <c r="A1584" s="26"/>
      <c r="B1584" s="27"/>
      <c r="C1584" s="28"/>
      <c r="D1584" s="28"/>
      <c r="E1584" s="28"/>
      <c r="F1584" s="28"/>
      <c r="G1584" s="29"/>
      <c r="H1584" s="39"/>
      <c r="I1584" s="150" t="str">
        <f t="shared" si="22"/>
        <v/>
      </c>
      <c r="J1584" s="113"/>
      <c r="K1584" s="18"/>
      <c r="L1584" s="18"/>
      <c r="Z1584" s="152"/>
    </row>
    <row r="1585" spans="1:26" x14ac:dyDescent="0.25">
      <c r="A1585" s="26"/>
      <c r="B1585" s="27"/>
      <c r="C1585" s="28"/>
      <c r="D1585" s="28"/>
      <c r="E1585" s="28"/>
      <c r="F1585" s="28"/>
      <c r="G1585" s="29"/>
      <c r="H1585" s="39"/>
      <c r="I1585" s="150" t="str">
        <f t="shared" si="22"/>
        <v/>
      </c>
      <c r="J1585" s="113"/>
      <c r="K1585" s="18"/>
      <c r="L1585" s="18"/>
      <c r="Z1585" s="152"/>
    </row>
    <row r="1586" spans="1:26" x14ac:dyDescent="0.25">
      <c r="A1586" s="26"/>
      <c r="B1586" s="27"/>
      <c r="C1586" s="28"/>
      <c r="D1586" s="28"/>
      <c r="E1586" s="28"/>
      <c r="F1586" s="28"/>
      <c r="G1586" s="29"/>
      <c r="H1586" s="39"/>
      <c r="I1586" s="150" t="str">
        <f t="shared" si="22"/>
        <v/>
      </c>
      <c r="J1586" s="113"/>
      <c r="K1586" s="18"/>
      <c r="L1586" s="18"/>
      <c r="Z1586" s="152"/>
    </row>
    <row r="1587" spans="1:26" x14ac:dyDescent="0.25">
      <c r="A1587" s="26"/>
      <c r="B1587" s="27"/>
      <c r="C1587" s="28"/>
      <c r="D1587" s="28"/>
      <c r="E1587" s="28"/>
      <c r="F1587" s="28"/>
      <c r="G1587" s="29"/>
      <c r="H1587" s="39"/>
      <c r="I1587" s="150" t="str">
        <f t="shared" si="22"/>
        <v/>
      </c>
      <c r="J1587" s="113"/>
      <c r="K1587" s="18"/>
      <c r="L1587" s="18"/>
      <c r="Z1587" s="152"/>
    </row>
    <row r="1588" spans="1:26" x14ac:dyDescent="0.25">
      <c r="A1588" s="26"/>
      <c r="B1588" s="27"/>
      <c r="C1588" s="28"/>
      <c r="D1588" s="28"/>
      <c r="E1588" s="28"/>
      <c r="F1588" s="28"/>
      <c r="G1588" s="29"/>
      <c r="H1588" s="39"/>
      <c r="I1588" s="150" t="str">
        <f t="shared" si="22"/>
        <v/>
      </c>
      <c r="J1588" s="113"/>
      <c r="K1588" s="18"/>
      <c r="L1588" s="18"/>
      <c r="Z1588" s="152"/>
    </row>
    <row r="1589" spans="1:26" x14ac:dyDescent="0.25">
      <c r="A1589" s="26"/>
      <c r="B1589" s="27"/>
      <c r="C1589" s="28"/>
      <c r="D1589" s="28"/>
      <c r="E1589" s="28"/>
      <c r="F1589" s="28"/>
      <c r="G1589" s="29"/>
      <c r="H1589" s="39"/>
      <c r="I1589" s="150" t="str">
        <f t="shared" si="22"/>
        <v/>
      </c>
      <c r="J1589" s="113"/>
      <c r="K1589" s="18"/>
      <c r="L1589" s="18"/>
      <c r="Z1589" s="152"/>
    </row>
    <row r="1590" spans="1:26" x14ac:dyDescent="0.25">
      <c r="A1590" s="26"/>
      <c r="B1590" s="27"/>
      <c r="C1590" s="28"/>
      <c r="D1590" s="28"/>
      <c r="E1590" s="28"/>
      <c r="F1590" s="28"/>
      <c r="G1590" s="29"/>
      <c r="H1590" s="39"/>
      <c r="I1590" s="150" t="str">
        <f t="shared" si="22"/>
        <v/>
      </c>
      <c r="J1590" s="113"/>
      <c r="K1590" s="18"/>
      <c r="L1590" s="18"/>
      <c r="Z1590" s="152"/>
    </row>
    <row r="1591" spans="1:26" x14ac:dyDescent="0.25">
      <c r="A1591" s="26"/>
      <c r="B1591" s="27"/>
      <c r="C1591" s="28"/>
      <c r="D1591" s="28"/>
      <c r="E1591" s="28"/>
      <c r="F1591" s="28"/>
      <c r="G1591" s="29"/>
      <c r="H1591" s="39"/>
      <c r="I1591" s="150" t="str">
        <f t="shared" si="22"/>
        <v/>
      </c>
      <c r="J1591" s="113"/>
      <c r="K1591" s="18"/>
      <c r="L1591" s="18"/>
      <c r="Z1591" s="152"/>
    </row>
    <row r="1592" spans="1:26" x14ac:dyDescent="0.25">
      <c r="A1592" s="26"/>
      <c r="B1592" s="27"/>
      <c r="C1592" s="28"/>
      <c r="D1592" s="28"/>
      <c r="E1592" s="28"/>
      <c r="F1592" s="28"/>
      <c r="G1592" s="29"/>
      <c r="H1592" s="39"/>
      <c r="I1592" s="150" t="str">
        <f t="shared" si="22"/>
        <v/>
      </c>
      <c r="J1592" s="113"/>
      <c r="K1592" s="18"/>
      <c r="L1592" s="18"/>
      <c r="Z1592" s="152"/>
    </row>
    <row r="1593" spans="1:26" x14ac:dyDescent="0.25">
      <c r="A1593" s="26"/>
      <c r="B1593" s="27"/>
      <c r="C1593" s="28"/>
      <c r="D1593" s="28"/>
      <c r="E1593" s="28"/>
      <c r="F1593" s="28"/>
      <c r="G1593" s="29"/>
      <c r="H1593" s="39"/>
      <c r="I1593" s="150" t="str">
        <f t="shared" si="22"/>
        <v/>
      </c>
      <c r="J1593" s="113"/>
      <c r="K1593" s="18"/>
      <c r="L1593" s="18"/>
      <c r="Z1593" s="152"/>
    </row>
    <row r="1594" spans="1:26" x14ac:dyDescent="0.25">
      <c r="A1594" s="26"/>
      <c r="B1594" s="27"/>
      <c r="C1594" s="28"/>
      <c r="D1594" s="28"/>
      <c r="E1594" s="28"/>
      <c r="F1594" s="28"/>
      <c r="G1594" s="29"/>
      <c r="H1594" s="39"/>
      <c r="I1594" s="150" t="str">
        <f t="shared" si="22"/>
        <v/>
      </c>
      <c r="J1594" s="113"/>
      <c r="K1594" s="18"/>
      <c r="L1594" s="18"/>
      <c r="Z1594" s="152"/>
    </row>
    <row r="1595" spans="1:26" x14ac:dyDescent="0.25">
      <c r="A1595" s="26"/>
      <c r="B1595" s="27"/>
      <c r="C1595" s="28"/>
      <c r="D1595" s="28"/>
      <c r="E1595" s="28"/>
      <c r="F1595" s="28"/>
      <c r="G1595" s="29"/>
      <c r="H1595" s="39"/>
      <c r="I1595" s="150" t="str">
        <f t="shared" si="22"/>
        <v/>
      </c>
      <c r="J1595" s="113"/>
      <c r="K1595" s="18"/>
      <c r="L1595" s="18"/>
      <c r="Z1595" s="152"/>
    </row>
    <row r="1596" spans="1:26" x14ac:dyDescent="0.25">
      <c r="A1596" s="26"/>
      <c r="B1596" s="27"/>
      <c r="C1596" s="28"/>
      <c r="D1596" s="28"/>
      <c r="E1596" s="28"/>
      <c r="F1596" s="28"/>
      <c r="G1596" s="29"/>
      <c r="H1596" s="39"/>
      <c r="I1596" s="150" t="str">
        <f t="shared" si="22"/>
        <v/>
      </c>
      <c r="J1596" s="113"/>
      <c r="K1596" s="18"/>
      <c r="L1596" s="18"/>
      <c r="Z1596" s="152"/>
    </row>
    <row r="1597" spans="1:26" x14ac:dyDescent="0.25">
      <c r="A1597" s="26"/>
      <c r="B1597" s="27"/>
      <c r="C1597" s="28"/>
      <c r="D1597" s="28"/>
      <c r="E1597" s="28"/>
      <c r="F1597" s="28"/>
      <c r="G1597" s="29"/>
      <c r="H1597" s="39"/>
      <c r="I1597" s="150" t="str">
        <f t="shared" si="22"/>
        <v/>
      </c>
      <c r="J1597" s="113"/>
      <c r="K1597" s="18"/>
      <c r="L1597" s="18"/>
      <c r="Z1597" s="152"/>
    </row>
    <row r="1598" spans="1:26" x14ac:dyDescent="0.25">
      <c r="A1598" s="26"/>
      <c r="B1598" s="27"/>
      <c r="C1598" s="28"/>
      <c r="D1598" s="28"/>
      <c r="E1598" s="28"/>
      <c r="F1598" s="28"/>
      <c r="G1598" s="29"/>
      <c r="H1598" s="39"/>
      <c r="I1598" s="150" t="str">
        <f t="shared" si="22"/>
        <v/>
      </c>
      <c r="J1598" s="113"/>
      <c r="K1598" s="18"/>
      <c r="L1598" s="18"/>
      <c r="Z1598" s="152"/>
    </row>
    <row r="1599" spans="1:26" x14ac:dyDescent="0.25">
      <c r="A1599" s="26"/>
      <c r="B1599" s="27"/>
      <c r="C1599" s="28"/>
      <c r="D1599" s="28"/>
      <c r="E1599" s="28"/>
      <c r="F1599" s="28"/>
      <c r="G1599" s="29"/>
      <c r="H1599" s="39"/>
      <c r="I1599" s="150" t="str">
        <f t="shared" ref="I1599:I1662" si="23">IF(G1599="","",I1598+G1599)</f>
        <v/>
      </c>
      <c r="J1599" s="113"/>
      <c r="K1599" s="18"/>
      <c r="L1599" s="18"/>
      <c r="Z1599" s="152"/>
    </row>
    <row r="1600" spans="1:26" x14ac:dyDescent="0.25">
      <c r="A1600" s="26"/>
      <c r="B1600" s="27"/>
      <c r="C1600" s="28"/>
      <c r="D1600" s="28"/>
      <c r="E1600" s="28"/>
      <c r="F1600" s="28"/>
      <c r="G1600" s="29"/>
      <c r="H1600" s="39"/>
      <c r="I1600" s="150" t="str">
        <f t="shared" si="23"/>
        <v/>
      </c>
      <c r="J1600" s="113"/>
      <c r="K1600" s="18"/>
      <c r="L1600" s="18"/>
      <c r="Z1600" s="152"/>
    </row>
    <row r="1601" spans="1:26" x14ac:dyDescent="0.25">
      <c r="A1601" s="26"/>
      <c r="B1601" s="27"/>
      <c r="C1601" s="28"/>
      <c r="D1601" s="28"/>
      <c r="E1601" s="28"/>
      <c r="F1601" s="28"/>
      <c r="G1601" s="29"/>
      <c r="H1601" s="39"/>
      <c r="I1601" s="150" t="str">
        <f t="shared" si="23"/>
        <v/>
      </c>
      <c r="J1601" s="113"/>
      <c r="K1601" s="18"/>
      <c r="L1601" s="18"/>
      <c r="Z1601" s="152"/>
    </row>
    <row r="1602" spans="1:26" x14ac:dyDescent="0.25">
      <c r="A1602" s="26"/>
      <c r="B1602" s="27"/>
      <c r="C1602" s="28"/>
      <c r="D1602" s="28"/>
      <c r="E1602" s="28"/>
      <c r="F1602" s="28"/>
      <c r="G1602" s="29"/>
      <c r="H1602" s="39"/>
      <c r="I1602" s="150" t="str">
        <f t="shared" si="23"/>
        <v/>
      </c>
      <c r="J1602" s="113"/>
      <c r="K1602" s="18"/>
      <c r="L1602" s="18"/>
      <c r="Z1602" s="152"/>
    </row>
    <row r="1603" spans="1:26" x14ac:dyDescent="0.25">
      <c r="A1603" s="26"/>
      <c r="B1603" s="27"/>
      <c r="C1603" s="28"/>
      <c r="D1603" s="28"/>
      <c r="E1603" s="28"/>
      <c r="F1603" s="28"/>
      <c r="G1603" s="29"/>
      <c r="H1603" s="39"/>
      <c r="I1603" s="150" t="str">
        <f t="shared" si="23"/>
        <v/>
      </c>
      <c r="J1603" s="113"/>
      <c r="K1603" s="18"/>
      <c r="L1603" s="18"/>
      <c r="Z1603" s="152"/>
    </row>
    <row r="1604" spans="1:26" x14ac:dyDescent="0.25">
      <c r="A1604" s="26"/>
      <c r="B1604" s="27"/>
      <c r="C1604" s="28"/>
      <c r="D1604" s="28"/>
      <c r="E1604" s="28"/>
      <c r="F1604" s="28"/>
      <c r="G1604" s="29"/>
      <c r="H1604" s="39"/>
      <c r="I1604" s="150" t="str">
        <f t="shared" si="23"/>
        <v/>
      </c>
      <c r="J1604" s="113"/>
      <c r="K1604" s="18"/>
      <c r="L1604" s="18"/>
      <c r="Z1604" s="152"/>
    </row>
    <row r="1605" spans="1:26" x14ac:dyDescent="0.25">
      <c r="A1605" s="26"/>
      <c r="B1605" s="27"/>
      <c r="C1605" s="28"/>
      <c r="D1605" s="28"/>
      <c r="E1605" s="28"/>
      <c r="F1605" s="28"/>
      <c r="G1605" s="29"/>
      <c r="H1605" s="39"/>
      <c r="I1605" s="150" t="str">
        <f t="shared" si="23"/>
        <v/>
      </c>
      <c r="J1605" s="113"/>
      <c r="K1605" s="18"/>
      <c r="L1605" s="18"/>
      <c r="Z1605" s="152"/>
    </row>
    <row r="1606" spans="1:26" x14ac:dyDescent="0.25">
      <c r="A1606" s="26"/>
      <c r="B1606" s="27"/>
      <c r="C1606" s="28"/>
      <c r="D1606" s="28"/>
      <c r="E1606" s="28"/>
      <c r="F1606" s="28"/>
      <c r="G1606" s="29"/>
      <c r="H1606" s="39"/>
      <c r="I1606" s="150" t="str">
        <f t="shared" si="23"/>
        <v/>
      </c>
      <c r="J1606" s="113"/>
      <c r="K1606" s="18"/>
      <c r="L1606" s="18"/>
      <c r="Z1606" s="152"/>
    </row>
    <row r="1607" spans="1:26" x14ac:dyDescent="0.25">
      <c r="A1607" s="26"/>
      <c r="B1607" s="27"/>
      <c r="C1607" s="28"/>
      <c r="D1607" s="28"/>
      <c r="E1607" s="28"/>
      <c r="F1607" s="28"/>
      <c r="G1607" s="29"/>
      <c r="H1607" s="39"/>
      <c r="I1607" s="150" t="str">
        <f t="shared" si="23"/>
        <v/>
      </c>
      <c r="J1607" s="113"/>
      <c r="K1607" s="18"/>
      <c r="L1607" s="18"/>
      <c r="Z1607" s="152"/>
    </row>
    <row r="1608" spans="1:26" x14ac:dyDescent="0.25">
      <c r="A1608" s="26"/>
      <c r="B1608" s="27"/>
      <c r="C1608" s="28"/>
      <c r="D1608" s="28"/>
      <c r="E1608" s="28"/>
      <c r="F1608" s="28"/>
      <c r="G1608" s="29"/>
      <c r="H1608" s="39"/>
      <c r="I1608" s="150" t="str">
        <f t="shared" si="23"/>
        <v/>
      </c>
      <c r="J1608" s="113"/>
      <c r="K1608" s="18"/>
      <c r="L1608" s="18"/>
      <c r="Z1608" s="152"/>
    </row>
    <row r="1609" spans="1:26" x14ac:dyDescent="0.25">
      <c r="A1609" s="26"/>
      <c r="B1609" s="27"/>
      <c r="C1609" s="28"/>
      <c r="D1609" s="28"/>
      <c r="E1609" s="28"/>
      <c r="F1609" s="28"/>
      <c r="G1609" s="29"/>
      <c r="H1609" s="39"/>
      <c r="I1609" s="150" t="str">
        <f t="shared" si="23"/>
        <v/>
      </c>
      <c r="J1609" s="113"/>
      <c r="K1609" s="18"/>
      <c r="L1609" s="18"/>
      <c r="Z1609" s="152"/>
    </row>
    <row r="1610" spans="1:26" x14ac:dyDescent="0.25">
      <c r="A1610" s="26"/>
      <c r="B1610" s="27"/>
      <c r="C1610" s="28"/>
      <c r="D1610" s="28"/>
      <c r="E1610" s="28"/>
      <c r="F1610" s="28"/>
      <c r="G1610" s="29"/>
      <c r="H1610" s="39"/>
      <c r="I1610" s="150" t="str">
        <f t="shared" si="23"/>
        <v/>
      </c>
      <c r="J1610" s="113"/>
      <c r="K1610" s="18"/>
      <c r="L1610" s="18"/>
      <c r="Z1610" s="152"/>
    </row>
    <row r="1611" spans="1:26" x14ac:dyDescent="0.25">
      <c r="A1611" s="26"/>
      <c r="B1611" s="27"/>
      <c r="C1611" s="28"/>
      <c r="D1611" s="28"/>
      <c r="E1611" s="28"/>
      <c r="F1611" s="28"/>
      <c r="G1611" s="29"/>
      <c r="H1611" s="39"/>
      <c r="I1611" s="150" t="str">
        <f t="shared" si="23"/>
        <v/>
      </c>
      <c r="J1611" s="113"/>
      <c r="K1611" s="18"/>
      <c r="L1611" s="18"/>
      <c r="Z1611" s="152"/>
    </row>
    <row r="1612" spans="1:26" x14ac:dyDescent="0.25">
      <c r="A1612" s="26"/>
      <c r="B1612" s="27"/>
      <c r="C1612" s="28"/>
      <c r="D1612" s="28"/>
      <c r="E1612" s="28"/>
      <c r="F1612" s="28"/>
      <c r="G1612" s="29"/>
      <c r="H1612" s="39"/>
      <c r="I1612" s="150" t="str">
        <f t="shared" si="23"/>
        <v/>
      </c>
      <c r="J1612" s="113"/>
      <c r="K1612" s="18"/>
      <c r="L1612" s="18"/>
      <c r="Z1612" s="152"/>
    </row>
    <row r="1613" spans="1:26" x14ac:dyDescent="0.25">
      <c r="A1613" s="26"/>
      <c r="B1613" s="27"/>
      <c r="C1613" s="28"/>
      <c r="D1613" s="28"/>
      <c r="E1613" s="28"/>
      <c r="F1613" s="28"/>
      <c r="G1613" s="29"/>
      <c r="H1613" s="39"/>
      <c r="I1613" s="150" t="str">
        <f t="shared" si="23"/>
        <v/>
      </c>
      <c r="J1613" s="113"/>
      <c r="K1613" s="18"/>
      <c r="L1613" s="18"/>
      <c r="Z1613" s="152"/>
    </row>
    <row r="1614" spans="1:26" x14ac:dyDescent="0.25">
      <c r="A1614" s="26"/>
      <c r="B1614" s="27"/>
      <c r="C1614" s="28"/>
      <c r="D1614" s="28"/>
      <c r="E1614" s="28"/>
      <c r="F1614" s="28"/>
      <c r="G1614" s="29"/>
      <c r="H1614" s="39"/>
      <c r="I1614" s="150" t="str">
        <f t="shared" si="23"/>
        <v/>
      </c>
      <c r="J1614" s="113"/>
      <c r="K1614" s="18"/>
      <c r="L1614" s="18"/>
      <c r="Z1614" s="152"/>
    </row>
    <row r="1615" spans="1:26" x14ac:dyDescent="0.25">
      <c r="A1615" s="26"/>
      <c r="B1615" s="27"/>
      <c r="C1615" s="28"/>
      <c r="D1615" s="28"/>
      <c r="E1615" s="28"/>
      <c r="F1615" s="28"/>
      <c r="G1615" s="29"/>
      <c r="H1615" s="39"/>
      <c r="I1615" s="150" t="str">
        <f t="shared" si="23"/>
        <v/>
      </c>
      <c r="J1615" s="113"/>
      <c r="K1615" s="18"/>
      <c r="L1615" s="18"/>
      <c r="Z1615" s="152"/>
    </row>
    <row r="1616" spans="1:26" x14ac:dyDescent="0.25">
      <c r="A1616" s="26"/>
      <c r="B1616" s="27"/>
      <c r="C1616" s="28"/>
      <c r="D1616" s="28"/>
      <c r="E1616" s="28"/>
      <c r="F1616" s="28"/>
      <c r="G1616" s="29"/>
      <c r="H1616" s="39"/>
      <c r="I1616" s="150" t="str">
        <f t="shared" si="23"/>
        <v/>
      </c>
      <c r="J1616" s="113"/>
      <c r="K1616" s="18"/>
      <c r="L1616" s="18"/>
      <c r="Z1616" s="152"/>
    </row>
    <row r="1617" spans="1:26" x14ac:dyDescent="0.25">
      <c r="A1617" s="26"/>
      <c r="B1617" s="27"/>
      <c r="C1617" s="28"/>
      <c r="D1617" s="28"/>
      <c r="E1617" s="28"/>
      <c r="F1617" s="28"/>
      <c r="G1617" s="29"/>
      <c r="H1617" s="39"/>
      <c r="I1617" s="150" t="str">
        <f t="shared" si="23"/>
        <v/>
      </c>
      <c r="J1617" s="113"/>
      <c r="K1617" s="18"/>
      <c r="L1617" s="18"/>
      <c r="Z1617" s="152"/>
    </row>
    <row r="1618" spans="1:26" x14ac:dyDescent="0.25">
      <c r="A1618" s="26"/>
      <c r="B1618" s="27"/>
      <c r="C1618" s="28"/>
      <c r="D1618" s="28"/>
      <c r="E1618" s="28"/>
      <c r="F1618" s="28"/>
      <c r="G1618" s="29"/>
      <c r="H1618" s="39"/>
      <c r="I1618" s="150" t="str">
        <f t="shared" si="23"/>
        <v/>
      </c>
      <c r="J1618" s="113"/>
      <c r="K1618" s="18"/>
      <c r="L1618" s="18"/>
      <c r="Z1618" s="152"/>
    </row>
    <row r="1619" spans="1:26" x14ac:dyDescent="0.25">
      <c r="A1619" s="26"/>
      <c r="B1619" s="27"/>
      <c r="C1619" s="28"/>
      <c r="D1619" s="28"/>
      <c r="E1619" s="28"/>
      <c r="F1619" s="28"/>
      <c r="G1619" s="29"/>
      <c r="H1619" s="39"/>
      <c r="I1619" s="150" t="str">
        <f t="shared" si="23"/>
        <v/>
      </c>
      <c r="J1619" s="113"/>
      <c r="K1619" s="18"/>
      <c r="L1619" s="18"/>
      <c r="Z1619" s="152"/>
    </row>
    <row r="1620" spans="1:26" x14ac:dyDescent="0.25">
      <c r="A1620" s="26"/>
      <c r="B1620" s="27"/>
      <c r="C1620" s="28"/>
      <c r="D1620" s="28"/>
      <c r="E1620" s="28"/>
      <c r="F1620" s="28"/>
      <c r="G1620" s="29"/>
      <c r="H1620" s="39"/>
      <c r="I1620" s="150" t="str">
        <f t="shared" si="23"/>
        <v/>
      </c>
      <c r="J1620" s="113"/>
      <c r="K1620" s="18"/>
      <c r="L1620" s="18"/>
      <c r="Z1620" s="152"/>
    </row>
    <row r="1621" spans="1:26" x14ac:dyDescent="0.25">
      <c r="A1621" s="26"/>
      <c r="B1621" s="27"/>
      <c r="C1621" s="28"/>
      <c r="D1621" s="28"/>
      <c r="E1621" s="28"/>
      <c r="F1621" s="28"/>
      <c r="G1621" s="29"/>
      <c r="H1621" s="39"/>
      <c r="I1621" s="150" t="str">
        <f t="shared" si="23"/>
        <v/>
      </c>
      <c r="J1621" s="113"/>
      <c r="K1621" s="18"/>
      <c r="L1621" s="18"/>
      <c r="Z1621" s="152"/>
    </row>
    <row r="1622" spans="1:26" x14ac:dyDescent="0.25">
      <c r="A1622" s="26"/>
      <c r="B1622" s="27"/>
      <c r="C1622" s="28"/>
      <c r="D1622" s="28"/>
      <c r="E1622" s="28"/>
      <c r="F1622" s="28"/>
      <c r="G1622" s="29"/>
      <c r="H1622" s="39"/>
      <c r="I1622" s="150" t="str">
        <f t="shared" si="23"/>
        <v/>
      </c>
      <c r="J1622" s="113"/>
      <c r="K1622" s="18"/>
      <c r="L1622" s="18"/>
      <c r="Z1622" s="152"/>
    </row>
    <row r="1623" spans="1:26" x14ac:dyDescent="0.25">
      <c r="A1623" s="26"/>
      <c r="B1623" s="27"/>
      <c r="C1623" s="28"/>
      <c r="D1623" s="28"/>
      <c r="E1623" s="28"/>
      <c r="F1623" s="28"/>
      <c r="G1623" s="29"/>
      <c r="H1623" s="39"/>
      <c r="I1623" s="150" t="str">
        <f t="shared" si="23"/>
        <v/>
      </c>
      <c r="J1623" s="113"/>
      <c r="K1623" s="18"/>
      <c r="L1623" s="18"/>
      <c r="Z1623" s="152"/>
    </row>
    <row r="1624" spans="1:26" x14ac:dyDescent="0.25">
      <c r="A1624" s="26"/>
      <c r="B1624" s="27"/>
      <c r="C1624" s="28"/>
      <c r="D1624" s="28"/>
      <c r="E1624" s="28"/>
      <c r="F1624" s="28"/>
      <c r="G1624" s="29"/>
      <c r="H1624" s="39"/>
      <c r="I1624" s="150" t="str">
        <f t="shared" si="23"/>
        <v/>
      </c>
      <c r="J1624" s="113"/>
      <c r="K1624" s="18"/>
      <c r="L1624" s="18"/>
      <c r="Z1624" s="152"/>
    </row>
    <row r="1625" spans="1:26" x14ac:dyDescent="0.25">
      <c r="A1625" s="26"/>
      <c r="B1625" s="27"/>
      <c r="C1625" s="28"/>
      <c r="D1625" s="28"/>
      <c r="E1625" s="28"/>
      <c r="F1625" s="28"/>
      <c r="G1625" s="29"/>
      <c r="H1625" s="39"/>
      <c r="I1625" s="150" t="str">
        <f t="shared" si="23"/>
        <v/>
      </c>
      <c r="J1625" s="113"/>
      <c r="K1625" s="18"/>
      <c r="L1625" s="18"/>
      <c r="Z1625" s="152"/>
    </row>
    <row r="1626" spans="1:26" x14ac:dyDescent="0.25">
      <c r="A1626" s="26"/>
      <c r="B1626" s="27"/>
      <c r="C1626" s="28"/>
      <c r="D1626" s="28"/>
      <c r="E1626" s="28"/>
      <c r="F1626" s="28"/>
      <c r="G1626" s="29"/>
      <c r="H1626" s="39"/>
      <c r="I1626" s="150" t="str">
        <f t="shared" si="23"/>
        <v/>
      </c>
      <c r="J1626" s="113"/>
      <c r="K1626" s="18"/>
      <c r="L1626" s="18"/>
      <c r="Z1626" s="152"/>
    </row>
    <row r="1627" spans="1:26" x14ac:dyDescent="0.25">
      <c r="A1627" s="26"/>
      <c r="B1627" s="27"/>
      <c r="C1627" s="28"/>
      <c r="D1627" s="28"/>
      <c r="E1627" s="28"/>
      <c r="F1627" s="28"/>
      <c r="G1627" s="29"/>
      <c r="H1627" s="39"/>
      <c r="I1627" s="150" t="str">
        <f t="shared" si="23"/>
        <v/>
      </c>
      <c r="J1627" s="113"/>
      <c r="K1627" s="18"/>
      <c r="L1627" s="18"/>
      <c r="Z1627" s="152"/>
    </row>
    <row r="1628" spans="1:26" x14ac:dyDescent="0.25">
      <c r="A1628" s="26"/>
      <c r="B1628" s="27"/>
      <c r="C1628" s="28"/>
      <c r="D1628" s="28"/>
      <c r="E1628" s="28"/>
      <c r="F1628" s="28"/>
      <c r="G1628" s="29"/>
      <c r="H1628" s="39"/>
      <c r="I1628" s="150" t="str">
        <f t="shared" si="23"/>
        <v/>
      </c>
      <c r="J1628" s="113"/>
      <c r="K1628" s="18"/>
      <c r="L1628" s="18"/>
      <c r="Z1628" s="152"/>
    </row>
    <row r="1629" spans="1:26" x14ac:dyDescent="0.25">
      <c r="A1629" s="26"/>
      <c r="B1629" s="27"/>
      <c r="C1629" s="28"/>
      <c r="D1629" s="28"/>
      <c r="E1629" s="28"/>
      <c r="F1629" s="28"/>
      <c r="G1629" s="29"/>
      <c r="H1629" s="39"/>
      <c r="I1629" s="150" t="str">
        <f t="shared" si="23"/>
        <v/>
      </c>
      <c r="J1629" s="113"/>
      <c r="K1629" s="18"/>
      <c r="L1629" s="18"/>
      <c r="Z1629" s="152"/>
    </row>
    <row r="1630" spans="1:26" x14ac:dyDescent="0.25">
      <c r="A1630" s="26"/>
      <c r="B1630" s="27"/>
      <c r="C1630" s="28"/>
      <c r="D1630" s="28"/>
      <c r="E1630" s="28"/>
      <c r="F1630" s="28"/>
      <c r="G1630" s="29"/>
      <c r="H1630" s="39"/>
      <c r="I1630" s="150" t="str">
        <f t="shared" si="23"/>
        <v/>
      </c>
      <c r="J1630" s="113"/>
      <c r="K1630" s="18"/>
      <c r="L1630" s="18"/>
      <c r="Z1630" s="152"/>
    </row>
    <row r="1631" spans="1:26" x14ac:dyDescent="0.25">
      <c r="A1631" s="26"/>
      <c r="B1631" s="27"/>
      <c r="C1631" s="28"/>
      <c r="D1631" s="28"/>
      <c r="E1631" s="28"/>
      <c r="F1631" s="28"/>
      <c r="G1631" s="29"/>
      <c r="H1631" s="39"/>
      <c r="I1631" s="150" t="str">
        <f t="shared" si="23"/>
        <v/>
      </c>
      <c r="J1631" s="113"/>
      <c r="K1631" s="18"/>
      <c r="L1631" s="18"/>
      <c r="Z1631" s="152"/>
    </row>
    <row r="1632" spans="1:26" x14ac:dyDescent="0.25">
      <c r="A1632" s="26"/>
      <c r="B1632" s="27"/>
      <c r="C1632" s="28"/>
      <c r="D1632" s="28"/>
      <c r="E1632" s="28"/>
      <c r="F1632" s="28"/>
      <c r="G1632" s="29"/>
      <c r="H1632" s="39"/>
      <c r="I1632" s="150" t="str">
        <f t="shared" si="23"/>
        <v/>
      </c>
      <c r="J1632" s="113"/>
      <c r="K1632" s="18"/>
      <c r="L1632" s="18"/>
      <c r="Z1632" s="152"/>
    </row>
    <row r="1633" spans="1:26" x14ac:dyDescent="0.25">
      <c r="A1633" s="26"/>
      <c r="B1633" s="27"/>
      <c r="C1633" s="28"/>
      <c r="D1633" s="28"/>
      <c r="E1633" s="28"/>
      <c r="F1633" s="28"/>
      <c r="G1633" s="29"/>
      <c r="H1633" s="39"/>
      <c r="I1633" s="150" t="str">
        <f t="shared" si="23"/>
        <v/>
      </c>
      <c r="J1633" s="113"/>
      <c r="K1633" s="18"/>
      <c r="L1633" s="18"/>
      <c r="Z1633" s="152"/>
    </row>
    <row r="1634" spans="1:26" x14ac:dyDescent="0.25">
      <c r="A1634" s="26"/>
      <c r="B1634" s="27"/>
      <c r="C1634" s="28"/>
      <c r="D1634" s="28"/>
      <c r="E1634" s="28"/>
      <c r="F1634" s="28"/>
      <c r="G1634" s="29"/>
      <c r="H1634" s="39"/>
      <c r="I1634" s="150" t="str">
        <f t="shared" si="23"/>
        <v/>
      </c>
      <c r="J1634" s="113"/>
      <c r="K1634" s="18"/>
      <c r="L1634" s="18"/>
      <c r="Z1634" s="152"/>
    </row>
    <row r="1635" spans="1:26" x14ac:dyDescent="0.25">
      <c r="A1635" s="26"/>
      <c r="B1635" s="27"/>
      <c r="C1635" s="28"/>
      <c r="D1635" s="28"/>
      <c r="E1635" s="28"/>
      <c r="F1635" s="28"/>
      <c r="G1635" s="29"/>
      <c r="H1635" s="39"/>
      <c r="I1635" s="150" t="str">
        <f t="shared" si="23"/>
        <v/>
      </c>
      <c r="J1635" s="113"/>
      <c r="K1635" s="18"/>
      <c r="L1635" s="18"/>
      <c r="Z1635" s="152"/>
    </row>
    <row r="1636" spans="1:26" x14ac:dyDescent="0.25">
      <c r="A1636" s="26"/>
      <c r="B1636" s="27"/>
      <c r="C1636" s="28"/>
      <c r="D1636" s="28"/>
      <c r="E1636" s="28"/>
      <c r="F1636" s="28"/>
      <c r="G1636" s="29"/>
      <c r="H1636" s="39"/>
      <c r="I1636" s="150" t="str">
        <f t="shared" si="23"/>
        <v/>
      </c>
      <c r="J1636" s="113"/>
      <c r="K1636" s="18"/>
      <c r="L1636" s="18"/>
      <c r="Z1636" s="152"/>
    </row>
    <row r="1637" spans="1:26" x14ac:dyDescent="0.25">
      <c r="A1637" s="26"/>
      <c r="B1637" s="27"/>
      <c r="C1637" s="28"/>
      <c r="D1637" s="28"/>
      <c r="E1637" s="28"/>
      <c r="F1637" s="28"/>
      <c r="G1637" s="29"/>
      <c r="H1637" s="39"/>
      <c r="I1637" s="150" t="str">
        <f t="shared" si="23"/>
        <v/>
      </c>
      <c r="J1637" s="113"/>
      <c r="K1637" s="18"/>
      <c r="L1637" s="18"/>
      <c r="Z1637" s="152"/>
    </row>
    <row r="1638" spans="1:26" x14ac:dyDescent="0.25">
      <c r="A1638" s="26"/>
      <c r="B1638" s="27"/>
      <c r="C1638" s="28"/>
      <c r="D1638" s="28"/>
      <c r="E1638" s="28"/>
      <c r="F1638" s="28"/>
      <c r="G1638" s="29"/>
      <c r="H1638" s="39"/>
      <c r="I1638" s="150" t="str">
        <f t="shared" si="23"/>
        <v/>
      </c>
      <c r="J1638" s="113"/>
      <c r="K1638" s="18"/>
      <c r="L1638" s="18"/>
      <c r="Z1638" s="152"/>
    </row>
    <row r="1639" spans="1:26" x14ac:dyDescent="0.25">
      <c r="A1639" s="26"/>
      <c r="B1639" s="27"/>
      <c r="C1639" s="28"/>
      <c r="D1639" s="28"/>
      <c r="E1639" s="28"/>
      <c r="F1639" s="28"/>
      <c r="G1639" s="29"/>
      <c r="H1639" s="39"/>
      <c r="I1639" s="150" t="str">
        <f t="shared" si="23"/>
        <v/>
      </c>
      <c r="J1639" s="113"/>
      <c r="K1639" s="18"/>
      <c r="L1639" s="18"/>
      <c r="Z1639" s="152"/>
    </row>
    <row r="1640" spans="1:26" x14ac:dyDescent="0.25">
      <c r="A1640" s="26"/>
      <c r="B1640" s="27"/>
      <c r="C1640" s="28"/>
      <c r="D1640" s="28"/>
      <c r="E1640" s="28"/>
      <c r="F1640" s="28"/>
      <c r="G1640" s="29"/>
      <c r="H1640" s="39"/>
      <c r="I1640" s="150" t="str">
        <f t="shared" si="23"/>
        <v/>
      </c>
      <c r="J1640" s="113"/>
      <c r="K1640" s="18"/>
      <c r="L1640" s="18"/>
      <c r="Z1640" s="152"/>
    </row>
    <row r="1641" spans="1:26" x14ac:dyDescent="0.25">
      <c r="A1641" s="26"/>
      <c r="B1641" s="27"/>
      <c r="C1641" s="28"/>
      <c r="D1641" s="28"/>
      <c r="E1641" s="28"/>
      <c r="F1641" s="28"/>
      <c r="G1641" s="29"/>
      <c r="H1641" s="39"/>
      <c r="I1641" s="150" t="str">
        <f t="shared" si="23"/>
        <v/>
      </c>
      <c r="J1641" s="113"/>
      <c r="K1641" s="18"/>
      <c r="L1641" s="18"/>
      <c r="Z1641" s="152"/>
    </row>
    <row r="1642" spans="1:26" x14ac:dyDescent="0.25">
      <c r="A1642" s="26"/>
      <c r="B1642" s="27"/>
      <c r="C1642" s="28"/>
      <c r="D1642" s="28"/>
      <c r="E1642" s="28"/>
      <c r="F1642" s="28"/>
      <c r="G1642" s="29"/>
      <c r="H1642" s="39"/>
      <c r="I1642" s="150" t="str">
        <f t="shared" si="23"/>
        <v/>
      </c>
      <c r="J1642" s="113"/>
      <c r="K1642" s="18"/>
      <c r="L1642" s="18"/>
      <c r="Z1642" s="152"/>
    </row>
    <row r="1643" spans="1:26" x14ac:dyDescent="0.25">
      <c r="A1643" s="26"/>
      <c r="B1643" s="27"/>
      <c r="C1643" s="28"/>
      <c r="D1643" s="28"/>
      <c r="E1643" s="28"/>
      <c r="F1643" s="28"/>
      <c r="G1643" s="29"/>
      <c r="H1643" s="39"/>
      <c r="I1643" s="150" t="str">
        <f t="shared" si="23"/>
        <v/>
      </c>
      <c r="J1643" s="113"/>
      <c r="K1643" s="18"/>
      <c r="L1643" s="18"/>
      <c r="Z1643" s="152"/>
    </row>
    <row r="1644" spans="1:26" x14ac:dyDescent="0.25">
      <c r="A1644" s="26"/>
      <c r="B1644" s="27"/>
      <c r="C1644" s="28"/>
      <c r="D1644" s="28"/>
      <c r="E1644" s="28"/>
      <c r="F1644" s="28"/>
      <c r="G1644" s="29"/>
      <c r="H1644" s="39"/>
      <c r="I1644" s="150" t="str">
        <f t="shared" si="23"/>
        <v/>
      </c>
      <c r="J1644" s="113"/>
      <c r="K1644" s="18"/>
      <c r="L1644" s="18"/>
      <c r="Z1644" s="152"/>
    </row>
    <row r="1645" spans="1:26" x14ac:dyDescent="0.25">
      <c r="A1645" s="26"/>
      <c r="B1645" s="27"/>
      <c r="C1645" s="28"/>
      <c r="D1645" s="28"/>
      <c r="E1645" s="28"/>
      <c r="F1645" s="28"/>
      <c r="G1645" s="29"/>
      <c r="H1645" s="39"/>
      <c r="I1645" s="150" t="str">
        <f t="shared" si="23"/>
        <v/>
      </c>
      <c r="J1645" s="113"/>
      <c r="K1645" s="18"/>
      <c r="L1645" s="18"/>
      <c r="Z1645" s="152"/>
    </row>
    <row r="1646" spans="1:26" x14ac:dyDescent="0.25">
      <c r="A1646" s="26"/>
      <c r="B1646" s="27"/>
      <c r="C1646" s="28"/>
      <c r="D1646" s="28"/>
      <c r="E1646" s="28"/>
      <c r="F1646" s="28"/>
      <c r="G1646" s="29"/>
      <c r="H1646" s="39"/>
      <c r="I1646" s="150" t="str">
        <f t="shared" si="23"/>
        <v/>
      </c>
      <c r="J1646" s="113"/>
      <c r="K1646" s="18"/>
      <c r="L1646" s="18"/>
      <c r="Z1646" s="152"/>
    </row>
    <row r="1647" spans="1:26" x14ac:dyDescent="0.25">
      <c r="A1647" s="26"/>
      <c r="B1647" s="27"/>
      <c r="C1647" s="28"/>
      <c r="D1647" s="28"/>
      <c r="E1647" s="28"/>
      <c r="F1647" s="28"/>
      <c r="G1647" s="29"/>
      <c r="H1647" s="39"/>
      <c r="I1647" s="150" t="str">
        <f t="shared" si="23"/>
        <v/>
      </c>
      <c r="J1647" s="113"/>
      <c r="K1647" s="18"/>
      <c r="L1647" s="18"/>
      <c r="Z1647" s="152"/>
    </row>
    <row r="1648" spans="1:26" x14ac:dyDescent="0.25">
      <c r="A1648" s="26"/>
      <c r="B1648" s="27"/>
      <c r="C1648" s="28"/>
      <c r="D1648" s="28"/>
      <c r="E1648" s="28"/>
      <c r="F1648" s="28"/>
      <c r="G1648" s="29"/>
      <c r="H1648" s="39"/>
      <c r="I1648" s="150" t="str">
        <f t="shared" si="23"/>
        <v/>
      </c>
      <c r="J1648" s="113"/>
      <c r="K1648" s="18"/>
      <c r="L1648" s="18"/>
      <c r="Z1648" s="152"/>
    </row>
    <row r="1649" spans="1:26" x14ac:dyDescent="0.25">
      <c r="A1649" s="26"/>
      <c r="B1649" s="27"/>
      <c r="C1649" s="28"/>
      <c r="D1649" s="28"/>
      <c r="E1649" s="28"/>
      <c r="F1649" s="28"/>
      <c r="G1649" s="29"/>
      <c r="H1649" s="39"/>
      <c r="I1649" s="150" t="str">
        <f t="shared" si="23"/>
        <v/>
      </c>
      <c r="J1649" s="113"/>
      <c r="K1649" s="18"/>
      <c r="L1649" s="18"/>
      <c r="Z1649" s="152"/>
    </row>
    <row r="1650" spans="1:26" x14ac:dyDescent="0.25">
      <c r="A1650" s="26"/>
      <c r="B1650" s="27"/>
      <c r="C1650" s="28"/>
      <c r="D1650" s="28"/>
      <c r="E1650" s="28"/>
      <c r="F1650" s="28"/>
      <c r="G1650" s="29"/>
      <c r="H1650" s="39"/>
      <c r="I1650" s="150" t="str">
        <f t="shared" si="23"/>
        <v/>
      </c>
      <c r="J1650" s="113"/>
      <c r="K1650" s="18"/>
      <c r="L1650" s="18"/>
      <c r="Z1650" s="152"/>
    </row>
    <row r="1651" spans="1:26" x14ac:dyDescent="0.25">
      <c r="A1651" s="26"/>
      <c r="B1651" s="27"/>
      <c r="C1651" s="28"/>
      <c r="D1651" s="28"/>
      <c r="E1651" s="28"/>
      <c r="F1651" s="28"/>
      <c r="G1651" s="29"/>
      <c r="H1651" s="39"/>
      <c r="I1651" s="150" t="str">
        <f t="shared" si="23"/>
        <v/>
      </c>
      <c r="J1651" s="113"/>
      <c r="K1651" s="18"/>
      <c r="L1651" s="18"/>
      <c r="Z1651" s="152"/>
    </row>
    <row r="1652" spans="1:26" x14ac:dyDescent="0.25">
      <c r="A1652" s="26"/>
      <c r="B1652" s="27"/>
      <c r="C1652" s="28"/>
      <c r="D1652" s="28"/>
      <c r="E1652" s="28"/>
      <c r="F1652" s="28"/>
      <c r="G1652" s="29"/>
      <c r="H1652" s="39"/>
      <c r="I1652" s="150" t="str">
        <f t="shared" si="23"/>
        <v/>
      </c>
      <c r="J1652" s="113"/>
      <c r="K1652" s="18"/>
      <c r="L1652" s="18"/>
      <c r="Z1652" s="152"/>
    </row>
    <row r="1653" spans="1:26" x14ac:dyDescent="0.25">
      <c r="A1653" s="26"/>
      <c r="B1653" s="27"/>
      <c r="C1653" s="28"/>
      <c r="D1653" s="28"/>
      <c r="E1653" s="28"/>
      <c r="F1653" s="28"/>
      <c r="G1653" s="29"/>
      <c r="H1653" s="39"/>
      <c r="I1653" s="150" t="str">
        <f t="shared" si="23"/>
        <v/>
      </c>
      <c r="J1653" s="113"/>
      <c r="K1653" s="18"/>
      <c r="L1653" s="18"/>
      <c r="Z1653" s="152"/>
    </row>
    <row r="1654" spans="1:26" x14ac:dyDescent="0.25">
      <c r="A1654" s="26"/>
      <c r="B1654" s="27"/>
      <c r="C1654" s="28"/>
      <c r="D1654" s="28"/>
      <c r="E1654" s="28"/>
      <c r="F1654" s="28"/>
      <c r="G1654" s="29"/>
      <c r="H1654" s="39"/>
      <c r="I1654" s="150" t="str">
        <f t="shared" si="23"/>
        <v/>
      </c>
      <c r="J1654" s="113"/>
      <c r="K1654" s="18"/>
      <c r="L1654" s="18"/>
      <c r="Z1654" s="152"/>
    </row>
    <row r="1655" spans="1:26" x14ac:dyDescent="0.25">
      <c r="A1655" s="26"/>
      <c r="B1655" s="27"/>
      <c r="C1655" s="28"/>
      <c r="D1655" s="28"/>
      <c r="E1655" s="28"/>
      <c r="F1655" s="28"/>
      <c r="G1655" s="29"/>
      <c r="H1655" s="39"/>
      <c r="I1655" s="150" t="str">
        <f t="shared" si="23"/>
        <v/>
      </c>
      <c r="J1655" s="113"/>
      <c r="K1655" s="18"/>
      <c r="L1655" s="18"/>
      <c r="Z1655" s="152"/>
    </row>
    <row r="1656" spans="1:26" x14ac:dyDescent="0.25">
      <c r="A1656" s="26"/>
      <c r="B1656" s="27"/>
      <c r="C1656" s="28"/>
      <c r="D1656" s="28"/>
      <c r="E1656" s="28"/>
      <c r="F1656" s="28"/>
      <c r="G1656" s="29"/>
      <c r="H1656" s="39"/>
      <c r="I1656" s="150" t="str">
        <f t="shared" si="23"/>
        <v/>
      </c>
      <c r="J1656" s="113"/>
      <c r="K1656" s="18"/>
      <c r="L1656" s="18"/>
      <c r="Z1656" s="152"/>
    </row>
    <row r="1657" spans="1:26" x14ac:dyDescent="0.25">
      <c r="A1657" s="26"/>
      <c r="B1657" s="27"/>
      <c r="C1657" s="28"/>
      <c r="D1657" s="28"/>
      <c r="E1657" s="28"/>
      <c r="F1657" s="28"/>
      <c r="G1657" s="29"/>
      <c r="H1657" s="39"/>
      <c r="I1657" s="150" t="str">
        <f t="shared" si="23"/>
        <v/>
      </c>
      <c r="J1657" s="113"/>
      <c r="K1657" s="18"/>
      <c r="L1657" s="18"/>
      <c r="Z1657" s="152"/>
    </row>
    <row r="1658" spans="1:26" x14ac:dyDescent="0.25">
      <c r="A1658" s="26"/>
      <c r="B1658" s="27"/>
      <c r="C1658" s="28"/>
      <c r="D1658" s="28"/>
      <c r="E1658" s="28"/>
      <c r="F1658" s="28"/>
      <c r="G1658" s="29"/>
      <c r="H1658" s="39"/>
      <c r="I1658" s="150" t="str">
        <f t="shared" si="23"/>
        <v/>
      </c>
      <c r="J1658" s="113"/>
      <c r="K1658" s="18"/>
      <c r="L1658" s="18"/>
      <c r="Z1658" s="152"/>
    </row>
    <row r="1659" spans="1:26" x14ac:dyDescent="0.25">
      <c r="A1659" s="26"/>
      <c r="B1659" s="27"/>
      <c r="C1659" s="28"/>
      <c r="D1659" s="28"/>
      <c r="E1659" s="28"/>
      <c r="F1659" s="28"/>
      <c r="G1659" s="29"/>
      <c r="H1659" s="39"/>
      <c r="I1659" s="150" t="str">
        <f t="shared" si="23"/>
        <v/>
      </c>
      <c r="J1659" s="113"/>
      <c r="K1659" s="18"/>
      <c r="L1659" s="18"/>
      <c r="Z1659" s="152"/>
    </row>
    <row r="1660" spans="1:26" x14ac:dyDescent="0.25">
      <c r="A1660" s="26"/>
      <c r="B1660" s="27"/>
      <c r="C1660" s="28"/>
      <c r="D1660" s="28"/>
      <c r="E1660" s="28"/>
      <c r="F1660" s="28"/>
      <c r="G1660" s="29"/>
      <c r="H1660" s="39"/>
      <c r="I1660" s="150" t="str">
        <f t="shared" si="23"/>
        <v/>
      </c>
      <c r="J1660" s="113"/>
      <c r="K1660" s="18"/>
      <c r="L1660" s="18"/>
      <c r="Z1660" s="152"/>
    </row>
    <row r="1661" spans="1:26" x14ac:dyDescent="0.25">
      <c r="A1661" s="26"/>
      <c r="B1661" s="27"/>
      <c r="C1661" s="28"/>
      <c r="D1661" s="28"/>
      <c r="E1661" s="28"/>
      <c r="F1661" s="28"/>
      <c r="G1661" s="29"/>
      <c r="H1661" s="39"/>
      <c r="I1661" s="150" t="str">
        <f t="shared" si="23"/>
        <v/>
      </c>
      <c r="J1661" s="113"/>
      <c r="K1661" s="18"/>
      <c r="L1661" s="18"/>
      <c r="Z1661" s="152"/>
    </row>
    <row r="1662" spans="1:26" x14ac:dyDescent="0.25">
      <c r="A1662" s="26"/>
      <c r="B1662" s="27"/>
      <c r="C1662" s="28"/>
      <c r="D1662" s="28"/>
      <c r="E1662" s="28"/>
      <c r="F1662" s="28"/>
      <c r="G1662" s="29"/>
      <c r="H1662" s="39"/>
      <c r="I1662" s="150" t="str">
        <f t="shared" si="23"/>
        <v/>
      </c>
      <c r="J1662" s="113"/>
      <c r="K1662" s="18"/>
      <c r="L1662" s="18"/>
      <c r="Z1662" s="152"/>
    </row>
    <row r="1663" spans="1:26" x14ac:dyDescent="0.25">
      <c r="A1663" s="26"/>
      <c r="B1663" s="27"/>
      <c r="C1663" s="28"/>
      <c r="D1663" s="28"/>
      <c r="E1663" s="28"/>
      <c r="F1663" s="28"/>
      <c r="G1663" s="29"/>
      <c r="H1663" s="39"/>
      <c r="I1663" s="150" t="str">
        <f t="shared" ref="I1663:I1726" si="24">IF(G1663="","",I1662+G1663)</f>
        <v/>
      </c>
      <c r="J1663" s="113"/>
      <c r="K1663" s="18"/>
      <c r="L1663" s="18"/>
      <c r="Z1663" s="152"/>
    </row>
    <row r="1664" spans="1:26" x14ac:dyDescent="0.25">
      <c r="A1664" s="26"/>
      <c r="B1664" s="27"/>
      <c r="C1664" s="28"/>
      <c r="D1664" s="28"/>
      <c r="E1664" s="28"/>
      <c r="F1664" s="28"/>
      <c r="G1664" s="29"/>
      <c r="H1664" s="39"/>
      <c r="I1664" s="150" t="str">
        <f t="shared" si="24"/>
        <v/>
      </c>
      <c r="J1664" s="113"/>
      <c r="K1664" s="18"/>
      <c r="L1664" s="18"/>
      <c r="Z1664" s="152"/>
    </row>
    <row r="1665" spans="1:26" x14ac:dyDescent="0.25">
      <c r="A1665" s="26"/>
      <c r="B1665" s="27"/>
      <c r="C1665" s="28"/>
      <c r="D1665" s="28"/>
      <c r="E1665" s="28"/>
      <c r="F1665" s="28"/>
      <c r="G1665" s="29"/>
      <c r="H1665" s="39"/>
      <c r="I1665" s="150" t="str">
        <f t="shared" si="24"/>
        <v/>
      </c>
      <c r="J1665" s="113"/>
      <c r="K1665" s="18"/>
      <c r="L1665" s="18"/>
      <c r="Z1665" s="152"/>
    </row>
    <row r="1666" spans="1:26" x14ac:dyDescent="0.25">
      <c r="A1666" s="26"/>
      <c r="B1666" s="27"/>
      <c r="C1666" s="28"/>
      <c r="D1666" s="28"/>
      <c r="E1666" s="28"/>
      <c r="F1666" s="28"/>
      <c r="G1666" s="29"/>
      <c r="H1666" s="39"/>
      <c r="I1666" s="150" t="str">
        <f t="shared" si="24"/>
        <v/>
      </c>
      <c r="J1666" s="113"/>
      <c r="K1666" s="18"/>
      <c r="L1666" s="18"/>
      <c r="Z1666" s="152"/>
    </row>
    <row r="1667" spans="1:26" x14ac:dyDescent="0.25">
      <c r="A1667" s="26"/>
      <c r="B1667" s="27"/>
      <c r="C1667" s="28"/>
      <c r="D1667" s="28"/>
      <c r="E1667" s="28"/>
      <c r="F1667" s="28"/>
      <c r="G1667" s="29"/>
      <c r="H1667" s="39"/>
      <c r="I1667" s="150" t="str">
        <f t="shared" si="24"/>
        <v/>
      </c>
      <c r="J1667" s="113"/>
      <c r="K1667" s="18"/>
      <c r="L1667" s="18"/>
      <c r="Z1667" s="152"/>
    </row>
    <row r="1668" spans="1:26" x14ac:dyDescent="0.25">
      <c r="A1668" s="26"/>
      <c r="B1668" s="27"/>
      <c r="C1668" s="28"/>
      <c r="D1668" s="28"/>
      <c r="E1668" s="28"/>
      <c r="F1668" s="28"/>
      <c r="G1668" s="29"/>
      <c r="H1668" s="39"/>
      <c r="I1668" s="150" t="str">
        <f t="shared" si="24"/>
        <v/>
      </c>
      <c r="J1668" s="113"/>
      <c r="K1668" s="18"/>
      <c r="L1668" s="18"/>
      <c r="Z1668" s="152"/>
    </row>
    <row r="1669" spans="1:26" x14ac:dyDescent="0.25">
      <c r="A1669" s="26"/>
      <c r="B1669" s="27"/>
      <c r="C1669" s="28"/>
      <c r="D1669" s="28"/>
      <c r="E1669" s="28"/>
      <c r="F1669" s="28"/>
      <c r="G1669" s="29"/>
      <c r="H1669" s="39"/>
      <c r="I1669" s="150" t="str">
        <f t="shared" si="24"/>
        <v/>
      </c>
      <c r="J1669" s="113"/>
      <c r="K1669" s="18"/>
      <c r="L1669" s="18"/>
      <c r="Z1669" s="152"/>
    </row>
    <row r="1670" spans="1:26" x14ac:dyDescent="0.25">
      <c r="A1670" s="26"/>
      <c r="B1670" s="27"/>
      <c r="C1670" s="28"/>
      <c r="D1670" s="28"/>
      <c r="E1670" s="28"/>
      <c r="F1670" s="28"/>
      <c r="G1670" s="29"/>
      <c r="H1670" s="39"/>
      <c r="I1670" s="150" t="str">
        <f t="shared" si="24"/>
        <v/>
      </c>
      <c r="J1670" s="113"/>
      <c r="K1670" s="18"/>
      <c r="L1670" s="18"/>
      <c r="Z1670" s="152"/>
    </row>
    <row r="1671" spans="1:26" x14ac:dyDescent="0.25">
      <c r="A1671" s="26"/>
      <c r="B1671" s="27"/>
      <c r="C1671" s="28"/>
      <c r="D1671" s="28"/>
      <c r="E1671" s="28"/>
      <c r="F1671" s="28"/>
      <c r="G1671" s="29"/>
      <c r="H1671" s="39"/>
      <c r="I1671" s="150" t="str">
        <f t="shared" si="24"/>
        <v/>
      </c>
      <c r="J1671" s="113"/>
      <c r="K1671" s="18"/>
      <c r="L1671" s="18"/>
      <c r="Z1671" s="152"/>
    </row>
    <row r="1672" spans="1:26" x14ac:dyDescent="0.25">
      <c r="A1672" s="26"/>
      <c r="B1672" s="27"/>
      <c r="C1672" s="28"/>
      <c r="D1672" s="28"/>
      <c r="E1672" s="28"/>
      <c r="F1672" s="28"/>
      <c r="G1672" s="29"/>
      <c r="H1672" s="39"/>
      <c r="I1672" s="150" t="str">
        <f t="shared" si="24"/>
        <v/>
      </c>
      <c r="J1672" s="113"/>
      <c r="K1672" s="18"/>
      <c r="L1672" s="18"/>
      <c r="Z1672" s="152"/>
    </row>
    <row r="1673" spans="1:26" x14ac:dyDescent="0.25">
      <c r="A1673" s="26"/>
      <c r="B1673" s="27"/>
      <c r="C1673" s="28"/>
      <c r="D1673" s="28"/>
      <c r="E1673" s="28"/>
      <c r="F1673" s="28"/>
      <c r="G1673" s="29"/>
      <c r="H1673" s="39"/>
      <c r="I1673" s="150" t="str">
        <f t="shared" si="24"/>
        <v/>
      </c>
      <c r="J1673" s="113"/>
      <c r="K1673" s="18"/>
      <c r="L1673" s="18"/>
      <c r="Z1673" s="152"/>
    </row>
    <row r="1674" spans="1:26" x14ac:dyDescent="0.25">
      <c r="A1674" s="26"/>
      <c r="B1674" s="27"/>
      <c r="C1674" s="28"/>
      <c r="D1674" s="28"/>
      <c r="E1674" s="28"/>
      <c r="F1674" s="28"/>
      <c r="G1674" s="29"/>
      <c r="H1674" s="39"/>
      <c r="I1674" s="150" t="str">
        <f t="shared" si="24"/>
        <v/>
      </c>
      <c r="J1674" s="113"/>
      <c r="K1674" s="18"/>
      <c r="L1674" s="18"/>
      <c r="Z1674" s="152"/>
    </row>
    <row r="1675" spans="1:26" x14ac:dyDescent="0.25">
      <c r="A1675" s="26"/>
      <c r="B1675" s="27"/>
      <c r="C1675" s="28"/>
      <c r="D1675" s="28"/>
      <c r="E1675" s="28"/>
      <c r="F1675" s="28"/>
      <c r="G1675" s="29"/>
      <c r="H1675" s="39"/>
      <c r="I1675" s="150" t="str">
        <f t="shared" si="24"/>
        <v/>
      </c>
      <c r="J1675" s="113"/>
      <c r="K1675" s="18"/>
      <c r="L1675" s="18"/>
      <c r="Z1675" s="152"/>
    </row>
    <row r="1676" spans="1:26" x14ac:dyDescent="0.25">
      <c r="A1676" s="26"/>
      <c r="B1676" s="27"/>
      <c r="C1676" s="28"/>
      <c r="D1676" s="28"/>
      <c r="E1676" s="28"/>
      <c r="F1676" s="28"/>
      <c r="G1676" s="29"/>
      <c r="H1676" s="39"/>
      <c r="I1676" s="150" t="str">
        <f t="shared" si="24"/>
        <v/>
      </c>
      <c r="J1676" s="113"/>
      <c r="K1676" s="18"/>
      <c r="L1676" s="18"/>
      <c r="Z1676" s="152"/>
    </row>
    <row r="1677" spans="1:26" x14ac:dyDescent="0.25">
      <c r="A1677" s="26"/>
      <c r="B1677" s="27"/>
      <c r="C1677" s="28"/>
      <c r="D1677" s="28"/>
      <c r="E1677" s="28"/>
      <c r="F1677" s="28"/>
      <c r="G1677" s="29"/>
      <c r="H1677" s="39"/>
      <c r="I1677" s="150" t="str">
        <f t="shared" si="24"/>
        <v/>
      </c>
      <c r="J1677" s="113"/>
      <c r="K1677" s="18"/>
      <c r="L1677" s="18"/>
      <c r="Z1677" s="152"/>
    </row>
    <row r="1678" spans="1:26" x14ac:dyDescent="0.25">
      <c r="A1678" s="26"/>
      <c r="B1678" s="27"/>
      <c r="C1678" s="28"/>
      <c r="D1678" s="28"/>
      <c r="E1678" s="28"/>
      <c r="F1678" s="28"/>
      <c r="G1678" s="29"/>
      <c r="H1678" s="39"/>
      <c r="I1678" s="150" t="str">
        <f t="shared" si="24"/>
        <v/>
      </c>
      <c r="J1678" s="113"/>
      <c r="K1678" s="18"/>
      <c r="L1678" s="18"/>
      <c r="Z1678" s="152"/>
    </row>
    <row r="1679" spans="1:26" x14ac:dyDescent="0.25">
      <c r="A1679" s="26"/>
      <c r="B1679" s="27"/>
      <c r="C1679" s="28"/>
      <c r="D1679" s="28"/>
      <c r="E1679" s="28"/>
      <c r="F1679" s="28"/>
      <c r="G1679" s="29"/>
      <c r="H1679" s="39"/>
      <c r="I1679" s="150" t="str">
        <f t="shared" si="24"/>
        <v/>
      </c>
      <c r="J1679" s="113"/>
      <c r="K1679" s="18"/>
      <c r="L1679" s="18"/>
      <c r="Z1679" s="152"/>
    </row>
    <row r="1680" spans="1:26" x14ac:dyDescent="0.25">
      <c r="A1680" s="26"/>
      <c r="B1680" s="27"/>
      <c r="C1680" s="28"/>
      <c r="D1680" s="28"/>
      <c r="E1680" s="28"/>
      <c r="F1680" s="28"/>
      <c r="G1680" s="29"/>
      <c r="H1680" s="39"/>
      <c r="I1680" s="150" t="str">
        <f t="shared" si="24"/>
        <v/>
      </c>
      <c r="J1680" s="113"/>
      <c r="K1680" s="18"/>
      <c r="L1680" s="18"/>
      <c r="Z1680" s="152"/>
    </row>
    <row r="1681" spans="1:26" x14ac:dyDescent="0.25">
      <c r="A1681" s="26"/>
      <c r="B1681" s="27"/>
      <c r="C1681" s="28"/>
      <c r="D1681" s="28"/>
      <c r="E1681" s="28"/>
      <c r="F1681" s="28"/>
      <c r="G1681" s="29"/>
      <c r="H1681" s="39"/>
      <c r="I1681" s="150" t="str">
        <f t="shared" si="24"/>
        <v/>
      </c>
      <c r="J1681" s="113"/>
      <c r="K1681" s="18"/>
      <c r="L1681" s="18"/>
      <c r="Z1681" s="152"/>
    </row>
    <row r="1682" spans="1:26" x14ac:dyDescent="0.25">
      <c r="A1682" s="26"/>
      <c r="B1682" s="27"/>
      <c r="C1682" s="28"/>
      <c r="D1682" s="28"/>
      <c r="E1682" s="28"/>
      <c r="F1682" s="28"/>
      <c r="G1682" s="29"/>
      <c r="H1682" s="39"/>
      <c r="I1682" s="150" t="str">
        <f t="shared" si="24"/>
        <v/>
      </c>
      <c r="J1682" s="113"/>
      <c r="K1682" s="18"/>
      <c r="L1682" s="18"/>
      <c r="Z1682" s="152"/>
    </row>
    <row r="1683" spans="1:26" x14ac:dyDescent="0.25">
      <c r="A1683" s="26"/>
      <c r="B1683" s="27"/>
      <c r="C1683" s="28"/>
      <c r="D1683" s="28"/>
      <c r="E1683" s="28"/>
      <c r="F1683" s="28"/>
      <c r="G1683" s="29"/>
      <c r="H1683" s="39"/>
      <c r="I1683" s="150" t="str">
        <f t="shared" si="24"/>
        <v/>
      </c>
      <c r="J1683" s="113"/>
      <c r="K1683" s="18"/>
      <c r="L1683" s="18"/>
      <c r="Z1683" s="152"/>
    </row>
    <row r="1684" spans="1:26" x14ac:dyDescent="0.25">
      <c r="A1684" s="26"/>
      <c r="B1684" s="27"/>
      <c r="C1684" s="28"/>
      <c r="D1684" s="28"/>
      <c r="E1684" s="28"/>
      <c r="F1684" s="28"/>
      <c r="G1684" s="29"/>
      <c r="H1684" s="39"/>
      <c r="I1684" s="150" t="str">
        <f t="shared" si="24"/>
        <v/>
      </c>
      <c r="J1684" s="113"/>
      <c r="K1684" s="18"/>
      <c r="L1684" s="18"/>
      <c r="Z1684" s="152"/>
    </row>
    <row r="1685" spans="1:26" x14ac:dyDescent="0.25">
      <c r="A1685" s="26"/>
      <c r="B1685" s="27"/>
      <c r="C1685" s="28"/>
      <c r="D1685" s="28"/>
      <c r="E1685" s="28"/>
      <c r="F1685" s="28"/>
      <c r="G1685" s="29"/>
      <c r="H1685" s="39"/>
      <c r="I1685" s="150" t="str">
        <f t="shared" si="24"/>
        <v/>
      </c>
      <c r="J1685" s="113"/>
      <c r="K1685" s="18"/>
      <c r="L1685" s="18"/>
      <c r="Z1685" s="152"/>
    </row>
    <row r="1686" spans="1:26" x14ac:dyDescent="0.25">
      <c r="A1686" s="26"/>
      <c r="B1686" s="27"/>
      <c r="C1686" s="28"/>
      <c r="D1686" s="28"/>
      <c r="E1686" s="28"/>
      <c r="F1686" s="28"/>
      <c r="G1686" s="29"/>
      <c r="H1686" s="39"/>
      <c r="I1686" s="150" t="str">
        <f t="shared" si="24"/>
        <v/>
      </c>
      <c r="J1686" s="113"/>
      <c r="K1686" s="18"/>
      <c r="L1686" s="18"/>
      <c r="Z1686" s="152"/>
    </row>
    <row r="1687" spans="1:26" x14ac:dyDescent="0.25">
      <c r="A1687" s="26"/>
      <c r="B1687" s="27"/>
      <c r="C1687" s="28"/>
      <c r="D1687" s="28"/>
      <c r="E1687" s="28"/>
      <c r="F1687" s="28"/>
      <c r="G1687" s="29"/>
      <c r="H1687" s="39"/>
      <c r="I1687" s="150" t="str">
        <f t="shared" si="24"/>
        <v/>
      </c>
      <c r="J1687" s="113"/>
      <c r="K1687" s="18"/>
      <c r="L1687" s="18"/>
      <c r="Z1687" s="152"/>
    </row>
    <row r="1688" spans="1:26" x14ac:dyDescent="0.25">
      <c r="A1688" s="26"/>
      <c r="B1688" s="27"/>
      <c r="C1688" s="28"/>
      <c r="D1688" s="28"/>
      <c r="E1688" s="28"/>
      <c r="F1688" s="28"/>
      <c r="G1688" s="29"/>
      <c r="H1688" s="39"/>
      <c r="I1688" s="150" t="str">
        <f t="shared" si="24"/>
        <v/>
      </c>
      <c r="J1688" s="113"/>
      <c r="K1688" s="18"/>
      <c r="L1688" s="18"/>
      <c r="Z1688" s="152"/>
    </row>
    <row r="1689" spans="1:26" x14ac:dyDescent="0.25">
      <c r="A1689" s="26"/>
      <c r="B1689" s="27"/>
      <c r="C1689" s="28"/>
      <c r="D1689" s="28"/>
      <c r="E1689" s="28"/>
      <c r="F1689" s="28"/>
      <c r="G1689" s="29"/>
      <c r="H1689" s="39"/>
      <c r="I1689" s="150" t="str">
        <f t="shared" si="24"/>
        <v/>
      </c>
      <c r="J1689" s="113"/>
      <c r="K1689" s="18"/>
      <c r="L1689" s="18"/>
      <c r="Z1689" s="152"/>
    </row>
    <row r="1690" spans="1:26" x14ac:dyDescent="0.25">
      <c r="A1690" s="26"/>
      <c r="B1690" s="27"/>
      <c r="C1690" s="28"/>
      <c r="D1690" s="28"/>
      <c r="E1690" s="28"/>
      <c r="F1690" s="28"/>
      <c r="G1690" s="29"/>
      <c r="H1690" s="39"/>
      <c r="I1690" s="150" t="str">
        <f t="shared" si="24"/>
        <v/>
      </c>
      <c r="J1690" s="113"/>
      <c r="K1690" s="18"/>
      <c r="L1690" s="18"/>
      <c r="Z1690" s="152"/>
    </row>
    <row r="1691" spans="1:26" x14ac:dyDescent="0.25">
      <c r="A1691" s="26"/>
      <c r="B1691" s="27"/>
      <c r="C1691" s="28"/>
      <c r="D1691" s="28"/>
      <c r="E1691" s="28"/>
      <c r="F1691" s="28"/>
      <c r="G1691" s="29"/>
      <c r="H1691" s="39"/>
      <c r="I1691" s="150" t="str">
        <f t="shared" si="24"/>
        <v/>
      </c>
      <c r="J1691" s="113"/>
      <c r="K1691" s="18"/>
      <c r="L1691" s="18"/>
      <c r="Z1691" s="152"/>
    </row>
    <row r="1692" spans="1:26" x14ac:dyDescent="0.25">
      <c r="A1692" s="26"/>
      <c r="B1692" s="27"/>
      <c r="C1692" s="28"/>
      <c r="D1692" s="28"/>
      <c r="E1692" s="28"/>
      <c r="F1692" s="28"/>
      <c r="G1692" s="29"/>
      <c r="H1692" s="39"/>
      <c r="I1692" s="150" t="str">
        <f t="shared" si="24"/>
        <v/>
      </c>
      <c r="J1692" s="113"/>
      <c r="K1692" s="18"/>
      <c r="L1692" s="18"/>
      <c r="Z1692" s="152"/>
    </row>
    <row r="1693" spans="1:26" x14ac:dyDescent="0.25">
      <c r="A1693" s="26"/>
      <c r="B1693" s="27"/>
      <c r="C1693" s="28"/>
      <c r="D1693" s="28"/>
      <c r="E1693" s="28"/>
      <c r="F1693" s="28"/>
      <c r="G1693" s="29"/>
      <c r="H1693" s="39"/>
      <c r="I1693" s="150" t="str">
        <f t="shared" si="24"/>
        <v/>
      </c>
      <c r="J1693" s="113"/>
      <c r="K1693" s="18"/>
      <c r="L1693" s="18"/>
      <c r="Z1693" s="152"/>
    </row>
    <row r="1694" spans="1:26" x14ac:dyDescent="0.25">
      <c r="A1694" s="26"/>
      <c r="B1694" s="27"/>
      <c r="C1694" s="28"/>
      <c r="D1694" s="28"/>
      <c r="E1694" s="28"/>
      <c r="F1694" s="28"/>
      <c r="G1694" s="29"/>
      <c r="H1694" s="39"/>
      <c r="I1694" s="150" t="str">
        <f t="shared" si="24"/>
        <v/>
      </c>
      <c r="J1694" s="113"/>
      <c r="K1694" s="18"/>
      <c r="L1694" s="18"/>
      <c r="Z1694" s="152"/>
    </row>
    <row r="1695" spans="1:26" x14ac:dyDescent="0.25">
      <c r="A1695" s="26"/>
      <c r="B1695" s="27"/>
      <c r="C1695" s="28"/>
      <c r="D1695" s="28"/>
      <c r="E1695" s="28"/>
      <c r="F1695" s="28"/>
      <c r="G1695" s="29"/>
      <c r="H1695" s="39"/>
      <c r="I1695" s="150" t="str">
        <f t="shared" si="24"/>
        <v/>
      </c>
      <c r="J1695" s="113"/>
      <c r="K1695" s="18"/>
      <c r="L1695" s="18"/>
      <c r="Z1695" s="152"/>
    </row>
    <row r="1696" spans="1:26" x14ac:dyDescent="0.25">
      <c r="A1696" s="26"/>
      <c r="B1696" s="27"/>
      <c r="C1696" s="28"/>
      <c r="D1696" s="28"/>
      <c r="E1696" s="28"/>
      <c r="F1696" s="28"/>
      <c r="G1696" s="29"/>
      <c r="H1696" s="39"/>
      <c r="I1696" s="150" t="str">
        <f t="shared" si="24"/>
        <v/>
      </c>
      <c r="J1696" s="113"/>
      <c r="K1696" s="18"/>
      <c r="L1696" s="18"/>
      <c r="Z1696" s="152"/>
    </row>
    <row r="1697" spans="1:26" x14ac:dyDescent="0.25">
      <c r="A1697" s="26"/>
      <c r="B1697" s="27"/>
      <c r="C1697" s="28"/>
      <c r="D1697" s="28"/>
      <c r="E1697" s="28"/>
      <c r="F1697" s="28"/>
      <c r="G1697" s="29"/>
      <c r="H1697" s="39"/>
      <c r="I1697" s="150" t="str">
        <f t="shared" si="24"/>
        <v/>
      </c>
      <c r="J1697" s="113"/>
      <c r="K1697" s="18"/>
      <c r="L1697" s="18"/>
      <c r="Z1697" s="152"/>
    </row>
    <row r="1698" spans="1:26" x14ac:dyDescent="0.25">
      <c r="A1698" s="26"/>
      <c r="B1698" s="27"/>
      <c r="C1698" s="28"/>
      <c r="D1698" s="28"/>
      <c r="E1698" s="28"/>
      <c r="F1698" s="28"/>
      <c r="G1698" s="29"/>
      <c r="H1698" s="39"/>
      <c r="I1698" s="150" t="str">
        <f t="shared" si="24"/>
        <v/>
      </c>
      <c r="J1698" s="113"/>
      <c r="K1698" s="18"/>
      <c r="L1698" s="18"/>
      <c r="Z1698" s="152"/>
    </row>
    <row r="1699" spans="1:26" x14ac:dyDescent="0.25">
      <c r="A1699" s="26"/>
      <c r="B1699" s="27"/>
      <c r="C1699" s="28"/>
      <c r="D1699" s="28"/>
      <c r="E1699" s="28"/>
      <c r="F1699" s="28"/>
      <c r="G1699" s="29"/>
      <c r="H1699" s="39"/>
      <c r="I1699" s="150" t="str">
        <f t="shared" si="24"/>
        <v/>
      </c>
      <c r="J1699" s="113"/>
      <c r="K1699" s="18"/>
      <c r="L1699" s="18"/>
      <c r="Z1699" s="152"/>
    </row>
    <row r="1700" spans="1:26" x14ac:dyDescent="0.25">
      <c r="A1700" s="26"/>
      <c r="B1700" s="27"/>
      <c r="C1700" s="28"/>
      <c r="D1700" s="28"/>
      <c r="E1700" s="28"/>
      <c r="F1700" s="28"/>
      <c r="G1700" s="29"/>
      <c r="H1700" s="39"/>
      <c r="I1700" s="150" t="str">
        <f t="shared" si="24"/>
        <v/>
      </c>
      <c r="J1700" s="113"/>
      <c r="K1700" s="18"/>
      <c r="L1700" s="18"/>
      <c r="Z1700" s="152"/>
    </row>
    <row r="1701" spans="1:26" x14ac:dyDescent="0.25">
      <c r="A1701" s="26"/>
      <c r="B1701" s="27"/>
      <c r="C1701" s="28"/>
      <c r="D1701" s="28"/>
      <c r="E1701" s="28"/>
      <c r="F1701" s="28"/>
      <c r="G1701" s="29"/>
      <c r="H1701" s="39"/>
      <c r="I1701" s="150" t="str">
        <f t="shared" si="24"/>
        <v/>
      </c>
      <c r="J1701" s="113"/>
      <c r="K1701" s="18"/>
      <c r="L1701" s="18"/>
      <c r="Z1701" s="152"/>
    </row>
    <row r="1702" spans="1:26" x14ac:dyDescent="0.25">
      <c r="A1702" s="26"/>
      <c r="B1702" s="27"/>
      <c r="C1702" s="28"/>
      <c r="D1702" s="28"/>
      <c r="E1702" s="28"/>
      <c r="F1702" s="28"/>
      <c r="G1702" s="29"/>
      <c r="H1702" s="39"/>
      <c r="I1702" s="150" t="str">
        <f t="shared" si="24"/>
        <v/>
      </c>
      <c r="J1702" s="113"/>
      <c r="K1702" s="18"/>
      <c r="L1702" s="18"/>
      <c r="Z1702" s="152"/>
    </row>
    <row r="1703" spans="1:26" x14ac:dyDescent="0.25">
      <c r="A1703" s="26"/>
      <c r="B1703" s="27"/>
      <c r="C1703" s="28"/>
      <c r="D1703" s="28"/>
      <c r="E1703" s="28"/>
      <c r="F1703" s="28"/>
      <c r="G1703" s="29"/>
      <c r="H1703" s="39"/>
      <c r="I1703" s="150" t="str">
        <f t="shared" si="24"/>
        <v/>
      </c>
      <c r="J1703" s="113"/>
      <c r="K1703" s="18"/>
      <c r="L1703" s="18"/>
      <c r="Z1703" s="152"/>
    </row>
    <row r="1704" spans="1:26" x14ac:dyDescent="0.25">
      <c r="A1704" s="26"/>
      <c r="B1704" s="27"/>
      <c r="C1704" s="28"/>
      <c r="D1704" s="28"/>
      <c r="E1704" s="28"/>
      <c r="F1704" s="28"/>
      <c r="G1704" s="29"/>
      <c r="H1704" s="39"/>
      <c r="I1704" s="150" t="str">
        <f t="shared" si="24"/>
        <v/>
      </c>
      <c r="J1704" s="113"/>
      <c r="K1704" s="18"/>
      <c r="L1704" s="18"/>
      <c r="Z1704" s="152"/>
    </row>
    <row r="1705" spans="1:26" x14ac:dyDescent="0.25">
      <c r="A1705" s="26"/>
      <c r="B1705" s="27"/>
      <c r="C1705" s="28"/>
      <c r="D1705" s="28"/>
      <c r="E1705" s="28"/>
      <c r="F1705" s="28"/>
      <c r="G1705" s="29"/>
      <c r="H1705" s="39"/>
      <c r="I1705" s="150" t="str">
        <f t="shared" si="24"/>
        <v/>
      </c>
      <c r="J1705" s="113"/>
      <c r="K1705" s="18"/>
      <c r="L1705" s="18"/>
      <c r="Z1705" s="152"/>
    </row>
    <row r="1706" spans="1:26" x14ac:dyDescent="0.25">
      <c r="A1706" s="26"/>
      <c r="B1706" s="27"/>
      <c r="C1706" s="28"/>
      <c r="D1706" s="28"/>
      <c r="E1706" s="28"/>
      <c r="F1706" s="28"/>
      <c r="G1706" s="29"/>
      <c r="H1706" s="39"/>
      <c r="I1706" s="150" t="str">
        <f t="shared" si="24"/>
        <v/>
      </c>
      <c r="J1706" s="113"/>
      <c r="K1706" s="18"/>
      <c r="L1706" s="18"/>
      <c r="Z1706" s="152"/>
    </row>
    <row r="1707" spans="1:26" x14ac:dyDescent="0.25">
      <c r="A1707" s="26"/>
      <c r="B1707" s="27"/>
      <c r="C1707" s="28"/>
      <c r="D1707" s="28"/>
      <c r="E1707" s="28"/>
      <c r="F1707" s="28"/>
      <c r="G1707" s="29"/>
      <c r="H1707" s="39"/>
      <c r="I1707" s="150" t="str">
        <f t="shared" si="24"/>
        <v/>
      </c>
      <c r="J1707" s="113"/>
      <c r="K1707" s="18"/>
      <c r="L1707" s="18"/>
      <c r="Z1707" s="152"/>
    </row>
    <row r="1708" spans="1:26" x14ac:dyDescent="0.25">
      <c r="A1708" s="26"/>
      <c r="B1708" s="27"/>
      <c r="C1708" s="28"/>
      <c r="D1708" s="28"/>
      <c r="E1708" s="28"/>
      <c r="F1708" s="28"/>
      <c r="G1708" s="29"/>
      <c r="H1708" s="39"/>
      <c r="I1708" s="150" t="str">
        <f t="shared" si="24"/>
        <v/>
      </c>
      <c r="J1708" s="113"/>
      <c r="K1708" s="18"/>
      <c r="L1708" s="18"/>
      <c r="Z1708" s="152"/>
    </row>
    <row r="1709" spans="1:26" x14ac:dyDescent="0.25">
      <c r="A1709" s="26"/>
      <c r="B1709" s="27"/>
      <c r="C1709" s="28"/>
      <c r="D1709" s="28"/>
      <c r="E1709" s="28"/>
      <c r="F1709" s="28"/>
      <c r="G1709" s="29"/>
      <c r="H1709" s="39"/>
      <c r="I1709" s="150" t="str">
        <f t="shared" si="24"/>
        <v/>
      </c>
      <c r="J1709" s="113"/>
      <c r="K1709" s="18"/>
      <c r="L1709" s="18"/>
      <c r="Z1709" s="152"/>
    </row>
    <row r="1710" spans="1:26" x14ac:dyDescent="0.25">
      <c r="A1710" s="26"/>
      <c r="B1710" s="27"/>
      <c r="C1710" s="28"/>
      <c r="D1710" s="28"/>
      <c r="E1710" s="28"/>
      <c r="F1710" s="28"/>
      <c r="G1710" s="29"/>
      <c r="H1710" s="39"/>
      <c r="I1710" s="150" t="str">
        <f t="shared" si="24"/>
        <v/>
      </c>
      <c r="J1710" s="113"/>
      <c r="K1710" s="18"/>
      <c r="L1710" s="18"/>
      <c r="Z1710" s="152"/>
    </row>
    <row r="1711" spans="1:26" x14ac:dyDescent="0.25">
      <c r="A1711" s="26"/>
      <c r="B1711" s="27"/>
      <c r="C1711" s="28"/>
      <c r="D1711" s="28"/>
      <c r="E1711" s="28"/>
      <c r="F1711" s="28"/>
      <c r="G1711" s="29"/>
      <c r="H1711" s="39"/>
      <c r="I1711" s="150" t="str">
        <f t="shared" si="24"/>
        <v/>
      </c>
      <c r="J1711" s="113"/>
      <c r="K1711" s="18"/>
      <c r="L1711" s="18"/>
      <c r="Z1711" s="152"/>
    </row>
    <row r="1712" spans="1:26" x14ac:dyDescent="0.25">
      <c r="A1712" s="26"/>
      <c r="B1712" s="27"/>
      <c r="C1712" s="28"/>
      <c r="D1712" s="28"/>
      <c r="E1712" s="28"/>
      <c r="F1712" s="28"/>
      <c r="G1712" s="29"/>
      <c r="H1712" s="39"/>
      <c r="I1712" s="150" t="str">
        <f t="shared" si="24"/>
        <v/>
      </c>
      <c r="J1712" s="113"/>
      <c r="K1712" s="18"/>
      <c r="L1712" s="18"/>
      <c r="Z1712" s="152"/>
    </row>
    <row r="1713" spans="1:26" x14ac:dyDescent="0.25">
      <c r="A1713" s="26"/>
      <c r="B1713" s="27"/>
      <c r="C1713" s="28"/>
      <c r="D1713" s="28"/>
      <c r="E1713" s="28"/>
      <c r="F1713" s="28"/>
      <c r="G1713" s="29"/>
      <c r="H1713" s="39"/>
      <c r="I1713" s="150" t="str">
        <f t="shared" si="24"/>
        <v/>
      </c>
      <c r="J1713" s="113"/>
      <c r="K1713" s="18"/>
      <c r="L1713" s="18"/>
      <c r="Z1713" s="152"/>
    </row>
    <row r="1714" spans="1:26" x14ac:dyDescent="0.25">
      <c r="A1714" s="26"/>
      <c r="B1714" s="27"/>
      <c r="C1714" s="28"/>
      <c r="D1714" s="28"/>
      <c r="E1714" s="28"/>
      <c r="F1714" s="28"/>
      <c r="G1714" s="29"/>
      <c r="H1714" s="39"/>
      <c r="I1714" s="150" t="str">
        <f t="shared" si="24"/>
        <v/>
      </c>
      <c r="J1714" s="113"/>
      <c r="K1714" s="18"/>
      <c r="L1714" s="18"/>
      <c r="Z1714" s="152"/>
    </row>
    <row r="1715" spans="1:26" x14ac:dyDescent="0.25">
      <c r="A1715" s="26"/>
      <c r="B1715" s="27"/>
      <c r="C1715" s="28"/>
      <c r="D1715" s="28"/>
      <c r="E1715" s="28"/>
      <c r="F1715" s="28"/>
      <c r="G1715" s="29"/>
      <c r="H1715" s="39"/>
      <c r="I1715" s="150" t="str">
        <f t="shared" si="24"/>
        <v/>
      </c>
      <c r="J1715" s="113"/>
      <c r="K1715" s="18"/>
      <c r="L1715" s="18"/>
      <c r="Z1715" s="152"/>
    </row>
    <row r="1716" spans="1:26" x14ac:dyDescent="0.25">
      <c r="A1716" s="26"/>
      <c r="B1716" s="27"/>
      <c r="C1716" s="28"/>
      <c r="D1716" s="28"/>
      <c r="E1716" s="28"/>
      <c r="F1716" s="28"/>
      <c r="G1716" s="29"/>
      <c r="H1716" s="39"/>
      <c r="I1716" s="150" t="str">
        <f t="shared" si="24"/>
        <v/>
      </c>
      <c r="J1716" s="113"/>
      <c r="K1716" s="18"/>
      <c r="L1716" s="18"/>
      <c r="Z1716" s="152"/>
    </row>
    <row r="1717" spans="1:26" x14ac:dyDescent="0.25">
      <c r="A1717" s="26"/>
      <c r="B1717" s="27"/>
      <c r="C1717" s="28"/>
      <c r="D1717" s="28"/>
      <c r="E1717" s="28"/>
      <c r="F1717" s="28"/>
      <c r="G1717" s="29"/>
      <c r="H1717" s="39"/>
      <c r="I1717" s="150" t="str">
        <f t="shared" si="24"/>
        <v/>
      </c>
      <c r="J1717" s="113"/>
      <c r="K1717" s="18"/>
      <c r="L1717" s="18"/>
      <c r="Z1717" s="152"/>
    </row>
    <row r="1718" spans="1:26" x14ac:dyDescent="0.25">
      <c r="A1718" s="26"/>
      <c r="B1718" s="27"/>
      <c r="C1718" s="28"/>
      <c r="D1718" s="28"/>
      <c r="E1718" s="28"/>
      <c r="F1718" s="28"/>
      <c r="G1718" s="29"/>
      <c r="H1718" s="39"/>
      <c r="I1718" s="150" t="str">
        <f t="shared" si="24"/>
        <v/>
      </c>
      <c r="J1718" s="113"/>
      <c r="K1718" s="18"/>
      <c r="L1718" s="18"/>
      <c r="Z1718" s="152"/>
    </row>
    <row r="1719" spans="1:26" x14ac:dyDescent="0.25">
      <c r="A1719" s="26"/>
      <c r="B1719" s="27"/>
      <c r="C1719" s="28"/>
      <c r="D1719" s="28"/>
      <c r="E1719" s="28"/>
      <c r="F1719" s="28"/>
      <c r="G1719" s="29"/>
      <c r="H1719" s="39"/>
      <c r="I1719" s="150" t="str">
        <f t="shared" si="24"/>
        <v/>
      </c>
      <c r="J1719" s="113"/>
      <c r="K1719" s="18"/>
      <c r="L1719" s="18"/>
      <c r="Z1719" s="152"/>
    </row>
    <row r="1720" spans="1:26" x14ac:dyDescent="0.25">
      <c r="A1720" s="26"/>
      <c r="B1720" s="27"/>
      <c r="C1720" s="28"/>
      <c r="D1720" s="28"/>
      <c r="E1720" s="28"/>
      <c r="F1720" s="28"/>
      <c r="G1720" s="29"/>
      <c r="H1720" s="39"/>
      <c r="I1720" s="150" t="str">
        <f t="shared" si="24"/>
        <v/>
      </c>
      <c r="J1720" s="113"/>
      <c r="K1720" s="18"/>
      <c r="L1720" s="18"/>
      <c r="Z1720" s="152"/>
    </row>
    <row r="1721" spans="1:26" x14ac:dyDescent="0.25">
      <c r="A1721" s="26"/>
      <c r="B1721" s="27"/>
      <c r="C1721" s="28"/>
      <c r="D1721" s="28"/>
      <c r="E1721" s="28"/>
      <c r="F1721" s="28"/>
      <c r="G1721" s="29"/>
      <c r="H1721" s="39"/>
      <c r="I1721" s="150" t="str">
        <f t="shared" si="24"/>
        <v/>
      </c>
      <c r="J1721" s="113"/>
      <c r="K1721" s="18"/>
      <c r="L1721" s="18"/>
      <c r="Z1721" s="152"/>
    </row>
    <row r="1722" spans="1:26" x14ac:dyDescent="0.25">
      <c r="A1722" s="26"/>
      <c r="B1722" s="27"/>
      <c r="C1722" s="28"/>
      <c r="D1722" s="28"/>
      <c r="E1722" s="28"/>
      <c r="F1722" s="28"/>
      <c r="G1722" s="29"/>
      <c r="H1722" s="39"/>
      <c r="I1722" s="150" t="str">
        <f t="shared" si="24"/>
        <v/>
      </c>
      <c r="J1722" s="113"/>
      <c r="K1722" s="18"/>
      <c r="L1722" s="18"/>
      <c r="Z1722" s="152"/>
    </row>
    <row r="1723" spans="1:26" x14ac:dyDescent="0.25">
      <c r="A1723" s="26"/>
      <c r="B1723" s="27"/>
      <c r="C1723" s="28"/>
      <c r="D1723" s="28"/>
      <c r="E1723" s="28"/>
      <c r="F1723" s="28"/>
      <c r="G1723" s="29"/>
      <c r="H1723" s="39"/>
      <c r="I1723" s="150" t="str">
        <f t="shared" si="24"/>
        <v/>
      </c>
      <c r="J1723" s="113"/>
      <c r="K1723" s="18"/>
      <c r="L1723" s="18"/>
      <c r="Z1723" s="152"/>
    </row>
    <row r="1724" spans="1:26" x14ac:dyDescent="0.25">
      <c r="A1724" s="26"/>
      <c r="B1724" s="27"/>
      <c r="C1724" s="28"/>
      <c r="D1724" s="28"/>
      <c r="E1724" s="28"/>
      <c r="F1724" s="28"/>
      <c r="G1724" s="29"/>
      <c r="H1724" s="39"/>
      <c r="I1724" s="150" t="str">
        <f t="shared" si="24"/>
        <v/>
      </c>
      <c r="J1724" s="113"/>
      <c r="K1724" s="18"/>
      <c r="L1724" s="18"/>
      <c r="Z1724" s="152"/>
    </row>
    <row r="1725" spans="1:26" x14ac:dyDescent="0.25">
      <c r="A1725" s="26"/>
      <c r="B1725" s="27"/>
      <c r="C1725" s="28"/>
      <c r="D1725" s="28"/>
      <c r="E1725" s="28"/>
      <c r="F1725" s="28"/>
      <c r="G1725" s="29"/>
      <c r="H1725" s="39"/>
      <c r="I1725" s="150" t="str">
        <f t="shared" si="24"/>
        <v/>
      </c>
      <c r="J1725" s="113"/>
      <c r="K1725" s="18"/>
      <c r="L1725" s="18"/>
      <c r="Z1725" s="152"/>
    </row>
    <row r="1726" spans="1:26" x14ac:dyDescent="0.25">
      <c r="A1726" s="26"/>
      <c r="B1726" s="27"/>
      <c r="C1726" s="28"/>
      <c r="D1726" s="28"/>
      <c r="E1726" s="28"/>
      <c r="F1726" s="28"/>
      <c r="G1726" s="29"/>
      <c r="H1726" s="39"/>
      <c r="I1726" s="150" t="str">
        <f t="shared" si="24"/>
        <v/>
      </c>
      <c r="J1726" s="113"/>
      <c r="K1726" s="18"/>
      <c r="L1726" s="18"/>
      <c r="Z1726" s="152"/>
    </row>
    <row r="1727" spans="1:26" x14ac:dyDescent="0.25">
      <c r="A1727" s="26"/>
      <c r="B1727" s="27"/>
      <c r="C1727" s="28"/>
      <c r="D1727" s="28"/>
      <c r="E1727" s="28"/>
      <c r="F1727" s="28"/>
      <c r="G1727" s="29"/>
      <c r="H1727" s="39"/>
      <c r="I1727" s="150" t="str">
        <f t="shared" ref="I1727:I1790" si="25">IF(G1727="","",I1726+G1727)</f>
        <v/>
      </c>
      <c r="J1727" s="113"/>
      <c r="K1727" s="18"/>
      <c r="L1727" s="18"/>
      <c r="Z1727" s="152"/>
    </row>
    <row r="1728" spans="1:26" x14ac:dyDescent="0.25">
      <c r="A1728" s="26"/>
      <c r="B1728" s="27"/>
      <c r="C1728" s="28"/>
      <c r="D1728" s="28"/>
      <c r="E1728" s="28"/>
      <c r="F1728" s="28"/>
      <c r="G1728" s="29"/>
      <c r="H1728" s="39"/>
      <c r="I1728" s="150" t="str">
        <f t="shared" si="25"/>
        <v/>
      </c>
      <c r="J1728" s="113"/>
      <c r="K1728" s="18"/>
      <c r="L1728" s="18"/>
      <c r="Z1728" s="152"/>
    </row>
    <row r="1729" spans="1:26" x14ac:dyDescent="0.25">
      <c r="A1729" s="26"/>
      <c r="B1729" s="27"/>
      <c r="C1729" s="28"/>
      <c r="D1729" s="28"/>
      <c r="E1729" s="28"/>
      <c r="F1729" s="28"/>
      <c r="G1729" s="29"/>
      <c r="H1729" s="39"/>
      <c r="I1729" s="150" t="str">
        <f t="shared" si="25"/>
        <v/>
      </c>
      <c r="J1729" s="113"/>
      <c r="K1729" s="18"/>
      <c r="L1729" s="18"/>
      <c r="Z1729" s="152"/>
    </row>
    <row r="1730" spans="1:26" x14ac:dyDescent="0.25">
      <c r="A1730" s="26"/>
      <c r="B1730" s="27"/>
      <c r="C1730" s="28"/>
      <c r="D1730" s="28"/>
      <c r="E1730" s="28"/>
      <c r="F1730" s="28"/>
      <c r="G1730" s="29"/>
      <c r="H1730" s="39"/>
      <c r="I1730" s="150" t="str">
        <f t="shared" si="25"/>
        <v/>
      </c>
      <c r="J1730" s="113"/>
      <c r="K1730" s="18"/>
      <c r="L1730" s="18"/>
      <c r="Z1730" s="152"/>
    </row>
    <row r="1731" spans="1:26" x14ac:dyDescent="0.25">
      <c r="A1731" s="26"/>
      <c r="B1731" s="27"/>
      <c r="C1731" s="28"/>
      <c r="D1731" s="28"/>
      <c r="E1731" s="28"/>
      <c r="F1731" s="28"/>
      <c r="G1731" s="29"/>
      <c r="H1731" s="39"/>
      <c r="I1731" s="150" t="str">
        <f t="shared" si="25"/>
        <v/>
      </c>
      <c r="J1731" s="113"/>
      <c r="K1731" s="18"/>
      <c r="L1731" s="18"/>
      <c r="Z1731" s="152"/>
    </row>
    <row r="1732" spans="1:26" x14ac:dyDescent="0.25">
      <c r="A1732" s="26"/>
      <c r="B1732" s="27"/>
      <c r="C1732" s="28"/>
      <c r="D1732" s="28"/>
      <c r="E1732" s="28"/>
      <c r="F1732" s="28"/>
      <c r="G1732" s="29"/>
      <c r="H1732" s="39"/>
      <c r="I1732" s="150" t="str">
        <f t="shared" si="25"/>
        <v/>
      </c>
      <c r="J1732" s="113"/>
      <c r="K1732" s="18"/>
      <c r="L1732" s="18"/>
      <c r="Z1732" s="152"/>
    </row>
    <row r="1733" spans="1:26" x14ac:dyDescent="0.25">
      <c r="A1733" s="26"/>
      <c r="B1733" s="27"/>
      <c r="C1733" s="28"/>
      <c r="D1733" s="28"/>
      <c r="E1733" s="28"/>
      <c r="F1733" s="28"/>
      <c r="G1733" s="29"/>
      <c r="H1733" s="39"/>
      <c r="I1733" s="150" t="str">
        <f t="shared" si="25"/>
        <v/>
      </c>
      <c r="J1733" s="113"/>
      <c r="K1733" s="18"/>
      <c r="L1733" s="18"/>
      <c r="Z1733" s="152"/>
    </row>
    <row r="1734" spans="1:26" x14ac:dyDescent="0.25">
      <c r="A1734" s="26"/>
      <c r="B1734" s="27"/>
      <c r="C1734" s="28"/>
      <c r="D1734" s="28"/>
      <c r="E1734" s="28"/>
      <c r="F1734" s="28"/>
      <c r="G1734" s="29"/>
      <c r="H1734" s="39"/>
      <c r="I1734" s="150" t="str">
        <f t="shared" si="25"/>
        <v/>
      </c>
      <c r="J1734" s="113"/>
      <c r="K1734" s="18"/>
      <c r="L1734" s="18"/>
      <c r="Z1734" s="152"/>
    </row>
    <row r="1735" spans="1:26" x14ac:dyDescent="0.25">
      <c r="A1735" s="26"/>
      <c r="B1735" s="27"/>
      <c r="C1735" s="28"/>
      <c r="D1735" s="28"/>
      <c r="E1735" s="28"/>
      <c r="F1735" s="28"/>
      <c r="G1735" s="29"/>
      <c r="H1735" s="39"/>
      <c r="I1735" s="150" t="str">
        <f t="shared" si="25"/>
        <v/>
      </c>
      <c r="J1735" s="113"/>
      <c r="K1735" s="18"/>
      <c r="L1735" s="18"/>
      <c r="Z1735" s="152"/>
    </row>
    <row r="1736" spans="1:26" x14ac:dyDescent="0.25">
      <c r="A1736" s="26"/>
      <c r="B1736" s="27"/>
      <c r="C1736" s="28"/>
      <c r="D1736" s="28"/>
      <c r="E1736" s="28"/>
      <c r="F1736" s="28"/>
      <c r="G1736" s="29"/>
      <c r="H1736" s="39"/>
      <c r="I1736" s="150" t="str">
        <f t="shared" si="25"/>
        <v/>
      </c>
      <c r="J1736" s="113"/>
      <c r="K1736" s="18"/>
      <c r="L1736" s="18"/>
      <c r="Z1736" s="152"/>
    </row>
    <row r="1737" spans="1:26" x14ac:dyDescent="0.25">
      <c r="A1737" s="26"/>
      <c r="B1737" s="27"/>
      <c r="C1737" s="28"/>
      <c r="D1737" s="28"/>
      <c r="E1737" s="28"/>
      <c r="F1737" s="28"/>
      <c r="G1737" s="29"/>
      <c r="H1737" s="39"/>
      <c r="I1737" s="150" t="str">
        <f t="shared" si="25"/>
        <v/>
      </c>
      <c r="J1737" s="113"/>
      <c r="K1737" s="18"/>
      <c r="L1737" s="18"/>
      <c r="Z1737" s="152"/>
    </row>
    <row r="1738" spans="1:26" x14ac:dyDescent="0.25">
      <c r="A1738" s="26"/>
      <c r="B1738" s="27"/>
      <c r="C1738" s="28"/>
      <c r="D1738" s="28"/>
      <c r="E1738" s="28"/>
      <c r="F1738" s="28"/>
      <c r="G1738" s="29"/>
      <c r="H1738" s="39"/>
      <c r="I1738" s="150" t="str">
        <f t="shared" si="25"/>
        <v/>
      </c>
      <c r="J1738" s="113"/>
      <c r="K1738" s="18"/>
      <c r="L1738" s="18"/>
      <c r="Z1738" s="152"/>
    </row>
    <row r="1739" spans="1:26" x14ac:dyDescent="0.25">
      <c r="A1739" s="26"/>
      <c r="B1739" s="27"/>
      <c r="C1739" s="28"/>
      <c r="D1739" s="28"/>
      <c r="E1739" s="28"/>
      <c r="F1739" s="28"/>
      <c r="G1739" s="29"/>
      <c r="H1739" s="39"/>
      <c r="I1739" s="150" t="str">
        <f t="shared" si="25"/>
        <v/>
      </c>
      <c r="J1739" s="113"/>
      <c r="K1739" s="18"/>
      <c r="L1739" s="18"/>
      <c r="Z1739" s="152"/>
    </row>
    <row r="1740" spans="1:26" x14ac:dyDescent="0.25">
      <c r="A1740" s="26"/>
      <c r="B1740" s="27"/>
      <c r="C1740" s="28"/>
      <c r="D1740" s="28"/>
      <c r="E1740" s="28"/>
      <c r="F1740" s="28"/>
      <c r="G1740" s="29"/>
      <c r="H1740" s="39"/>
      <c r="I1740" s="150" t="str">
        <f t="shared" si="25"/>
        <v/>
      </c>
      <c r="J1740" s="113"/>
      <c r="K1740" s="18"/>
      <c r="L1740" s="18"/>
      <c r="Z1740" s="152"/>
    </row>
    <row r="1741" spans="1:26" x14ac:dyDescent="0.25">
      <c r="A1741" s="26"/>
      <c r="B1741" s="27"/>
      <c r="C1741" s="28"/>
      <c r="D1741" s="28"/>
      <c r="E1741" s="28"/>
      <c r="F1741" s="28"/>
      <c r="G1741" s="29"/>
      <c r="H1741" s="39"/>
      <c r="I1741" s="150" t="str">
        <f t="shared" si="25"/>
        <v/>
      </c>
      <c r="J1741" s="113"/>
      <c r="K1741" s="18"/>
      <c r="L1741" s="18"/>
      <c r="Z1741" s="152"/>
    </row>
    <row r="1742" spans="1:26" x14ac:dyDescent="0.25">
      <c r="A1742" s="26"/>
      <c r="B1742" s="27"/>
      <c r="C1742" s="28"/>
      <c r="D1742" s="28"/>
      <c r="E1742" s="28"/>
      <c r="F1742" s="28"/>
      <c r="G1742" s="29"/>
      <c r="H1742" s="39"/>
      <c r="I1742" s="150" t="str">
        <f t="shared" si="25"/>
        <v/>
      </c>
      <c r="J1742" s="113"/>
      <c r="K1742" s="18"/>
      <c r="L1742" s="18"/>
      <c r="Z1742" s="152"/>
    </row>
    <row r="1743" spans="1:26" x14ac:dyDescent="0.25">
      <c r="A1743" s="26"/>
      <c r="B1743" s="27"/>
      <c r="C1743" s="28"/>
      <c r="D1743" s="28"/>
      <c r="E1743" s="28"/>
      <c r="F1743" s="28"/>
      <c r="G1743" s="29"/>
      <c r="H1743" s="39"/>
      <c r="I1743" s="150" t="str">
        <f t="shared" si="25"/>
        <v/>
      </c>
      <c r="J1743" s="113"/>
      <c r="K1743" s="18"/>
      <c r="L1743" s="18"/>
      <c r="Z1743" s="152"/>
    </row>
    <row r="1744" spans="1:26" x14ac:dyDescent="0.25">
      <c r="A1744" s="26"/>
      <c r="B1744" s="27"/>
      <c r="C1744" s="28"/>
      <c r="D1744" s="28"/>
      <c r="E1744" s="28"/>
      <c r="F1744" s="28"/>
      <c r="G1744" s="29"/>
      <c r="H1744" s="39"/>
      <c r="I1744" s="150" t="str">
        <f t="shared" si="25"/>
        <v/>
      </c>
      <c r="J1744" s="113"/>
      <c r="K1744" s="18"/>
      <c r="L1744" s="18"/>
      <c r="Z1744" s="152"/>
    </row>
    <row r="1745" spans="1:26" x14ac:dyDescent="0.25">
      <c r="A1745" s="26"/>
      <c r="B1745" s="27"/>
      <c r="C1745" s="28"/>
      <c r="D1745" s="28"/>
      <c r="E1745" s="28"/>
      <c r="F1745" s="28"/>
      <c r="G1745" s="29"/>
      <c r="H1745" s="39"/>
      <c r="I1745" s="150" t="str">
        <f t="shared" si="25"/>
        <v/>
      </c>
      <c r="J1745" s="113"/>
      <c r="K1745" s="18"/>
      <c r="L1745" s="18"/>
      <c r="Z1745" s="152"/>
    </row>
    <row r="1746" spans="1:26" x14ac:dyDescent="0.25">
      <c r="A1746" s="26"/>
      <c r="B1746" s="27"/>
      <c r="C1746" s="28"/>
      <c r="D1746" s="28"/>
      <c r="E1746" s="28"/>
      <c r="F1746" s="28"/>
      <c r="G1746" s="29"/>
      <c r="H1746" s="39"/>
      <c r="I1746" s="150" t="str">
        <f t="shared" si="25"/>
        <v/>
      </c>
      <c r="J1746" s="113"/>
      <c r="K1746" s="18"/>
      <c r="L1746" s="18"/>
      <c r="Z1746" s="152"/>
    </row>
    <row r="1747" spans="1:26" x14ac:dyDescent="0.25">
      <c r="A1747" s="26"/>
      <c r="B1747" s="27"/>
      <c r="C1747" s="28"/>
      <c r="D1747" s="28"/>
      <c r="E1747" s="28"/>
      <c r="F1747" s="28"/>
      <c r="G1747" s="29"/>
      <c r="H1747" s="39"/>
      <c r="I1747" s="150" t="str">
        <f t="shared" si="25"/>
        <v/>
      </c>
      <c r="J1747" s="113"/>
      <c r="K1747" s="18"/>
      <c r="L1747" s="18"/>
      <c r="Z1747" s="152"/>
    </row>
    <row r="1748" spans="1:26" x14ac:dyDescent="0.25">
      <c r="A1748" s="26"/>
      <c r="B1748" s="27"/>
      <c r="C1748" s="28"/>
      <c r="D1748" s="28"/>
      <c r="E1748" s="28"/>
      <c r="F1748" s="28"/>
      <c r="G1748" s="29"/>
      <c r="H1748" s="39"/>
      <c r="I1748" s="150" t="str">
        <f t="shared" si="25"/>
        <v/>
      </c>
      <c r="J1748" s="113"/>
      <c r="K1748" s="18"/>
      <c r="L1748" s="18"/>
      <c r="Z1748" s="152"/>
    </row>
    <row r="1749" spans="1:26" x14ac:dyDescent="0.25">
      <c r="A1749" s="26"/>
      <c r="B1749" s="27"/>
      <c r="C1749" s="28"/>
      <c r="D1749" s="28"/>
      <c r="E1749" s="28"/>
      <c r="F1749" s="28"/>
      <c r="G1749" s="29"/>
      <c r="H1749" s="39"/>
      <c r="I1749" s="150" t="str">
        <f t="shared" si="25"/>
        <v/>
      </c>
      <c r="J1749" s="113"/>
      <c r="K1749" s="18"/>
      <c r="L1749" s="18"/>
      <c r="Z1749" s="152"/>
    </row>
    <row r="1750" spans="1:26" x14ac:dyDescent="0.25">
      <c r="A1750" s="26"/>
      <c r="B1750" s="27"/>
      <c r="C1750" s="28"/>
      <c r="D1750" s="28"/>
      <c r="E1750" s="28"/>
      <c r="F1750" s="28"/>
      <c r="G1750" s="29"/>
      <c r="H1750" s="39"/>
      <c r="I1750" s="150" t="str">
        <f t="shared" si="25"/>
        <v/>
      </c>
      <c r="J1750" s="113"/>
      <c r="K1750" s="18"/>
      <c r="L1750" s="18"/>
      <c r="Z1750" s="152"/>
    </row>
    <row r="1751" spans="1:26" x14ac:dyDescent="0.25">
      <c r="A1751" s="26"/>
      <c r="B1751" s="27"/>
      <c r="C1751" s="28"/>
      <c r="D1751" s="28"/>
      <c r="E1751" s="28"/>
      <c r="F1751" s="28"/>
      <c r="G1751" s="29"/>
      <c r="H1751" s="39"/>
      <c r="I1751" s="150" t="str">
        <f t="shared" si="25"/>
        <v/>
      </c>
      <c r="J1751" s="113"/>
      <c r="K1751" s="18"/>
      <c r="L1751" s="18"/>
      <c r="Z1751" s="152"/>
    </row>
    <row r="1752" spans="1:26" x14ac:dyDescent="0.25">
      <c r="A1752" s="26"/>
      <c r="B1752" s="27"/>
      <c r="C1752" s="28"/>
      <c r="D1752" s="28"/>
      <c r="E1752" s="28"/>
      <c r="F1752" s="28"/>
      <c r="G1752" s="29"/>
      <c r="H1752" s="39"/>
      <c r="I1752" s="150" t="str">
        <f t="shared" si="25"/>
        <v/>
      </c>
      <c r="J1752" s="113"/>
      <c r="K1752" s="18"/>
      <c r="L1752" s="18"/>
      <c r="Z1752" s="152"/>
    </row>
    <row r="1753" spans="1:26" x14ac:dyDescent="0.25">
      <c r="A1753" s="26"/>
      <c r="B1753" s="27"/>
      <c r="C1753" s="28"/>
      <c r="D1753" s="28"/>
      <c r="E1753" s="28"/>
      <c r="F1753" s="28"/>
      <c r="G1753" s="29"/>
      <c r="H1753" s="39"/>
      <c r="I1753" s="150" t="str">
        <f t="shared" si="25"/>
        <v/>
      </c>
      <c r="J1753" s="113"/>
      <c r="K1753" s="18"/>
      <c r="L1753" s="18"/>
      <c r="Z1753" s="152"/>
    </row>
    <row r="1754" spans="1:26" x14ac:dyDescent="0.25">
      <c r="A1754" s="26"/>
      <c r="B1754" s="27"/>
      <c r="C1754" s="28"/>
      <c r="D1754" s="28"/>
      <c r="E1754" s="28"/>
      <c r="F1754" s="28"/>
      <c r="G1754" s="29"/>
      <c r="H1754" s="39"/>
      <c r="I1754" s="150" t="str">
        <f t="shared" si="25"/>
        <v/>
      </c>
      <c r="J1754" s="113"/>
      <c r="K1754" s="18"/>
      <c r="L1754" s="18"/>
      <c r="Z1754" s="152"/>
    </row>
    <row r="1755" spans="1:26" x14ac:dyDescent="0.25">
      <c r="A1755" s="26"/>
      <c r="B1755" s="27"/>
      <c r="C1755" s="28"/>
      <c r="D1755" s="28"/>
      <c r="E1755" s="28"/>
      <c r="F1755" s="28"/>
      <c r="G1755" s="29"/>
      <c r="H1755" s="39"/>
      <c r="I1755" s="150" t="str">
        <f t="shared" si="25"/>
        <v/>
      </c>
      <c r="J1755" s="113"/>
      <c r="K1755" s="18"/>
      <c r="L1755" s="18"/>
      <c r="Z1755" s="152"/>
    </row>
    <row r="1756" spans="1:26" x14ac:dyDescent="0.25">
      <c r="A1756" s="26"/>
      <c r="B1756" s="27"/>
      <c r="C1756" s="28"/>
      <c r="D1756" s="28"/>
      <c r="E1756" s="28"/>
      <c r="F1756" s="28"/>
      <c r="G1756" s="29"/>
      <c r="H1756" s="39"/>
      <c r="I1756" s="150" t="str">
        <f t="shared" si="25"/>
        <v/>
      </c>
      <c r="J1756" s="113"/>
      <c r="K1756" s="18"/>
      <c r="L1756" s="18"/>
      <c r="Z1756" s="152"/>
    </row>
    <row r="1757" spans="1:26" x14ac:dyDescent="0.25">
      <c r="A1757" s="26"/>
      <c r="B1757" s="27"/>
      <c r="C1757" s="28"/>
      <c r="D1757" s="28"/>
      <c r="E1757" s="28"/>
      <c r="F1757" s="28"/>
      <c r="G1757" s="29"/>
      <c r="H1757" s="39"/>
      <c r="I1757" s="150" t="str">
        <f t="shared" si="25"/>
        <v/>
      </c>
      <c r="J1757" s="113"/>
      <c r="K1757" s="18"/>
      <c r="L1757" s="18"/>
      <c r="Z1757" s="152"/>
    </row>
    <row r="1758" spans="1:26" x14ac:dyDescent="0.25">
      <c r="A1758" s="26"/>
      <c r="B1758" s="27"/>
      <c r="C1758" s="28"/>
      <c r="D1758" s="28"/>
      <c r="E1758" s="28"/>
      <c r="F1758" s="28"/>
      <c r="G1758" s="29"/>
      <c r="H1758" s="39"/>
      <c r="I1758" s="150" t="str">
        <f t="shared" si="25"/>
        <v/>
      </c>
      <c r="J1758" s="113"/>
      <c r="K1758" s="18"/>
      <c r="L1758" s="18"/>
      <c r="Z1758" s="152"/>
    </row>
    <row r="1759" spans="1:26" x14ac:dyDescent="0.25">
      <c r="A1759" s="26"/>
      <c r="B1759" s="27"/>
      <c r="C1759" s="28"/>
      <c r="D1759" s="28"/>
      <c r="E1759" s="28"/>
      <c r="F1759" s="28"/>
      <c r="G1759" s="29"/>
      <c r="H1759" s="39"/>
      <c r="I1759" s="150" t="str">
        <f t="shared" si="25"/>
        <v/>
      </c>
      <c r="J1759" s="113"/>
      <c r="K1759" s="18"/>
      <c r="L1759" s="18"/>
      <c r="Z1759" s="152"/>
    </row>
    <row r="1760" spans="1:26" x14ac:dyDescent="0.25">
      <c r="A1760" s="26"/>
      <c r="B1760" s="27"/>
      <c r="C1760" s="28"/>
      <c r="D1760" s="28"/>
      <c r="E1760" s="28"/>
      <c r="F1760" s="28"/>
      <c r="G1760" s="29"/>
      <c r="H1760" s="39"/>
      <c r="I1760" s="150" t="str">
        <f t="shared" si="25"/>
        <v/>
      </c>
      <c r="J1760" s="113"/>
      <c r="K1760" s="18"/>
      <c r="L1760" s="18"/>
      <c r="Z1760" s="152"/>
    </row>
    <row r="1761" spans="1:26" x14ac:dyDescent="0.25">
      <c r="A1761" s="26"/>
      <c r="B1761" s="27"/>
      <c r="C1761" s="28"/>
      <c r="D1761" s="28"/>
      <c r="E1761" s="28"/>
      <c r="F1761" s="28"/>
      <c r="G1761" s="29"/>
      <c r="H1761" s="39"/>
      <c r="I1761" s="150" t="str">
        <f t="shared" si="25"/>
        <v/>
      </c>
      <c r="J1761" s="113"/>
      <c r="K1761" s="18"/>
      <c r="L1761" s="18"/>
      <c r="Z1761" s="152"/>
    </row>
    <row r="1762" spans="1:26" x14ac:dyDescent="0.25">
      <c r="A1762" s="26"/>
      <c r="B1762" s="27"/>
      <c r="C1762" s="28"/>
      <c r="D1762" s="28"/>
      <c r="E1762" s="28"/>
      <c r="F1762" s="28"/>
      <c r="G1762" s="29"/>
      <c r="H1762" s="39"/>
      <c r="I1762" s="150" t="str">
        <f t="shared" si="25"/>
        <v/>
      </c>
      <c r="J1762" s="113"/>
      <c r="K1762" s="18"/>
      <c r="L1762" s="18"/>
      <c r="Z1762" s="152"/>
    </row>
    <row r="1763" spans="1:26" x14ac:dyDescent="0.25">
      <c r="A1763" s="26"/>
      <c r="B1763" s="27"/>
      <c r="C1763" s="28"/>
      <c r="D1763" s="28"/>
      <c r="E1763" s="28"/>
      <c r="F1763" s="28"/>
      <c r="G1763" s="29"/>
      <c r="H1763" s="39"/>
      <c r="I1763" s="150" t="str">
        <f t="shared" si="25"/>
        <v/>
      </c>
      <c r="J1763" s="113"/>
      <c r="K1763" s="18"/>
      <c r="L1763" s="18"/>
      <c r="Z1763" s="152"/>
    </row>
    <row r="1764" spans="1:26" x14ac:dyDescent="0.25">
      <c r="A1764" s="26"/>
      <c r="B1764" s="27"/>
      <c r="C1764" s="28"/>
      <c r="D1764" s="28"/>
      <c r="E1764" s="28"/>
      <c r="F1764" s="28"/>
      <c r="G1764" s="29"/>
      <c r="H1764" s="39"/>
      <c r="I1764" s="150" t="str">
        <f t="shared" si="25"/>
        <v/>
      </c>
      <c r="J1764" s="113"/>
      <c r="K1764" s="18"/>
      <c r="L1764" s="18"/>
      <c r="Z1764" s="152"/>
    </row>
    <row r="1765" spans="1:26" x14ac:dyDescent="0.25">
      <c r="A1765" s="26"/>
      <c r="B1765" s="27"/>
      <c r="C1765" s="28"/>
      <c r="D1765" s="28"/>
      <c r="E1765" s="28"/>
      <c r="F1765" s="28"/>
      <c r="G1765" s="29"/>
      <c r="H1765" s="39"/>
      <c r="I1765" s="150" t="str">
        <f t="shared" si="25"/>
        <v/>
      </c>
      <c r="J1765" s="113"/>
      <c r="K1765" s="18"/>
      <c r="L1765" s="18"/>
      <c r="Z1765" s="152"/>
    </row>
    <row r="1766" spans="1:26" x14ac:dyDescent="0.25">
      <c r="A1766" s="26"/>
      <c r="B1766" s="27"/>
      <c r="C1766" s="28"/>
      <c r="D1766" s="28"/>
      <c r="E1766" s="28"/>
      <c r="F1766" s="28"/>
      <c r="G1766" s="29"/>
      <c r="H1766" s="39"/>
      <c r="I1766" s="150" t="str">
        <f t="shared" si="25"/>
        <v/>
      </c>
      <c r="J1766" s="113"/>
      <c r="K1766" s="18"/>
      <c r="L1766" s="18"/>
      <c r="Z1766" s="152"/>
    </row>
    <row r="1767" spans="1:26" x14ac:dyDescent="0.25">
      <c r="A1767" s="26"/>
      <c r="B1767" s="27"/>
      <c r="C1767" s="28"/>
      <c r="D1767" s="28"/>
      <c r="E1767" s="28"/>
      <c r="F1767" s="28"/>
      <c r="G1767" s="29"/>
      <c r="H1767" s="39"/>
      <c r="I1767" s="150" t="str">
        <f t="shared" si="25"/>
        <v/>
      </c>
      <c r="J1767" s="113"/>
      <c r="K1767" s="18"/>
      <c r="L1767" s="18"/>
      <c r="Z1767" s="152"/>
    </row>
    <row r="1768" spans="1:26" x14ac:dyDescent="0.25">
      <c r="A1768" s="26"/>
      <c r="B1768" s="27"/>
      <c r="C1768" s="28"/>
      <c r="D1768" s="28"/>
      <c r="E1768" s="28"/>
      <c r="F1768" s="28"/>
      <c r="G1768" s="29"/>
      <c r="H1768" s="39"/>
      <c r="I1768" s="150" t="str">
        <f t="shared" si="25"/>
        <v/>
      </c>
      <c r="J1768" s="113"/>
      <c r="K1768" s="18"/>
      <c r="L1768" s="18"/>
      <c r="Z1768" s="152"/>
    </row>
    <row r="1769" spans="1:26" x14ac:dyDescent="0.25">
      <c r="A1769" s="26"/>
      <c r="B1769" s="27"/>
      <c r="C1769" s="28"/>
      <c r="D1769" s="28"/>
      <c r="E1769" s="28"/>
      <c r="F1769" s="28"/>
      <c r="G1769" s="29"/>
      <c r="H1769" s="39"/>
      <c r="I1769" s="150" t="str">
        <f t="shared" si="25"/>
        <v/>
      </c>
      <c r="J1769" s="113"/>
      <c r="K1769" s="18"/>
      <c r="L1769" s="18"/>
      <c r="Z1769" s="152"/>
    </row>
    <row r="1770" spans="1:26" x14ac:dyDescent="0.25">
      <c r="A1770" s="26"/>
      <c r="B1770" s="27"/>
      <c r="C1770" s="28"/>
      <c r="D1770" s="28"/>
      <c r="E1770" s="28"/>
      <c r="F1770" s="28"/>
      <c r="G1770" s="29"/>
      <c r="H1770" s="39"/>
      <c r="I1770" s="150" t="str">
        <f t="shared" si="25"/>
        <v/>
      </c>
      <c r="J1770" s="113"/>
      <c r="K1770" s="18"/>
      <c r="L1770" s="18"/>
      <c r="Z1770" s="152"/>
    </row>
    <row r="1771" spans="1:26" x14ac:dyDescent="0.25">
      <c r="A1771" s="26"/>
      <c r="B1771" s="27"/>
      <c r="C1771" s="28"/>
      <c r="D1771" s="28"/>
      <c r="E1771" s="28"/>
      <c r="F1771" s="28"/>
      <c r="G1771" s="29"/>
      <c r="H1771" s="39"/>
      <c r="I1771" s="150" t="str">
        <f t="shared" si="25"/>
        <v/>
      </c>
      <c r="J1771" s="113"/>
      <c r="K1771" s="18"/>
      <c r="L1771" s="18"/>
      <c r="Z1771" s="152"/>
    </row>
    <row r="1772" spans="1:26" x14ac:dyDescent="0.25">
      <c r="A1772" s="26"/>
      <c r="B1772" s="27"/>
      <c r="C1772" s="28"/>
      <c r="D1772" s="28"/>
      <c r="E1772" s="28"/>
      <c r="F1772" s="28"/>
      <c r="G1772" s="29"/>
      <c r="H1772" s="39"/>
      <c r="I1772" s="150" t="str">
        <f t="shared" si="25"/>
        <v/>
      </c>
      <c r="J1772" s="113"/>
      <c r="K1772" s="18"/>
      <c r="L1772" s="18"/>
      <c r="Z1772" s="152"/>
    </row>
    <row r="1773" spans="1:26" x14ac:dyDescent="0.25">
      <c r="A1773" s="26"/>
      <c r="B1773" s="27"/>
      <c r="C1773" s="28"/>
      <c r="D1773" s="28"/>
      <c r="E1773" s="28"/>
      <c r="F1773" s="28"/>
      <c r="G1773" s="29"/>
      <c r="H1773" s="39"/>
      <c r="I1773" s="150" t="str">
        <f t="shared" si="25"/>
        <v/>
      </c>
      <c r="J1773" s="113"/>
      <c r="K1773" s="18"/>
      <c r="L1773" s="18"/>
      <c r="Z1773" s="152"/>
    </row>
    <row r="1774" spans="1:26" x14ac:dyDescent="0.25">
      <c r="A1774" s="26"/>
      <c r="B1774" s="27"/>
      <c r="C1774" s="28"/>
      <c r="D1774" s="28"/>
      <c r="E1774" s="28"/>
      <c r="F1774" s="28"/>
      <c r="G1774" s="29"/>
      <c r="H1774" s="39"/>
      <c r="I1774" s="150" t="str">
        <f t="shared" si="25"/>
        <v/>
      </c>
      <c r="J1774" s="113"/>
      <c r="K1774" s="18"/>
      <c r="L1774" s="18"/>
      <c r="Z1774" s="152"/>
    </row>
    <row r="1775" spans="1:26" x14ac:dyDescent="0.25">
      <c r="A1775" s="26"/>
      <c r="B1775" s="27"/>
      <c r="C1775" s="28"/>
      <c r="D1775" s="28"/>
      <c r="E1775" s="28"/>
      <c r="F1775" s="28"/>
      <c r="G1775" s="29"/>
      <c r="H1775" s="39"/>
      <c r="I1775" s="150" t="str">
        <f t="shared" si="25"/>
        <v/>
      </c>
      <c r="J1775" s="113"/>
      <c r="K1775" s="18"/>
      <c r="L1775" s="18"/>
      <c r="Z1775" s="152"/>
    </row>
    <row r="1776" spans="1:26" x14ac:dyDescent="0.25">
      <c r="A1776" s="26"/>
      <c r="B1776" s="27"/>
      <c r="C1776" s="28"/>
      <c r="D1776" s="28"/>
      <c r="E1776" s="28"/>
      <c r="F1776" s="28"/>
      <c r="G1776" s="29"/>
      <c r="H1776" s="39"/>
      <c r="I1776" s="150" t="str">
        <f t="shared" si="25"/>
        <v/>
      </c>
      <c r="J1776" s="113"/>
      <c r="K1776" s="18"/>
      <c r="L1776" s="18"/>
      <c r="Z1776" s="152"/>
    </row>
    <row r="1777" spans="1:26" x14ac:dyDescent="0.25">
      <c r="A1777" s="26"/>
      <c r="B1777" s="27"/>
      <c r="C1777" s="28"/>
      <c r="D1777" s="28"/>
      <c r="E1777" s="28"/>
      <c r="F1777" s="28"/>
      <c r="G1777" s="29"/>
      <c r="H1777" s="39"/>
      <c r="I1777" s="150" t="str">
        <f t="shared" si="25"/>
        <v/>
      </c>
      <c r="J1777" s="113"/>
      <c r="K1777" s="18"/>
      <c r="L1777" s="18"/>
      <c r="Z1777" s="152"/>
    </row>
    <row r="1778" spans="1:26" x14ac:dyDescent="0.25">
      <c r="A1778" s="26"/>
      <c r="B1778" s="27"/>
      <c r="C1778" s="28"/>
      <c r="D1778" s="28"/>
      <c r="E1778" s="28"/>
      <c r="F1778" s="28"/>
      <c r="G1778" s="29"/>
      <c r="H1778" s="39"/>
      <c r="I1778" s="150" t="str">
        <f t="shared" si="25"/>
        <v/>
      </c>
      <c r="J1778" s="113"/>
      <c r="K1778" s="18"/>
      <c r="L1778" s="18"/>
      <c r="Z1778" s="152"/>
    </row>
    <row r="1779" spans="1:26" x14ac:dyDescent="0.25">
      <c r="A1779" s="26"/>
      <c r="B1779" s="27"/>
      <c r="C1779" s="28"/>
      <c r="D1779" s="28"/>
      <c r="E1779" s="28"/>
      <c r="F1779" s="28"/>
      <c r="G1779" s="29"/>
      <c r="H1779" s="39"/>
      <c r="I1779" s="150" t="str">
        <f t="shared" si="25"/>
        <v/>
      </c>
      <c r="J1779" s="113"/>
      <c r="K1779" s="18"/>
      <c r="L1779" s="18"/>
      <c r="Z1779" s="152"/>
    </row>
    <row r="1780" spans="1:26" x14ac:dyDescent="0.25">
      <c r="A1780" s="26"/>
      <c r="B1780" s="27"/>
      <c r="C1780" s="28"/>
      <c r="D1780" s="28"/>
      <c r="E1780" s="28"/>
      <c r="F1780" s="28"/>
      <c r="G1780" s="29"/>
      <c r="H1780" s="39"/>
      <c r="I1780" s="150" t="str">
        <f t="shared" si="25"/>
        <v/>
      </c>
      <c r="J1780" s="113"/>
      <c r="K1780" s="18"/>
      <c r="L1780" s="18"/>
      <c r="Z1780" s="152"/>
    </row>
    <row r="1781" spans="1:26" x14ac:dyDescent="0.25">
      <c r="A1781" s="26"/>
      <c r="B1781" s="27"/>
      <c r="C1781" s="28"/>
      <c r="D1781" s="28"/>
      <c r="E1781" s="28"/>
      <c r="F1781" s="28"/>
      <c r="G1781" s="29"/>
      <c r="H1781" s="39"/>
      <c r="I1781" s="150" t="str">
        <f t="shared" si="25"/>
        <v/>
      </c>
      <c r="J1781" s="113"/>
      <c r="K1781" s="18"/>
      <c r="L1781" s="18"/>
      <c r="Z1781" s="152"/>
    </row>
    <row r="1782" spans="1:26" x14ac:dyDescent="0.25">
      <c r="A1782" s="26"/>
      <c r="B1782" s="27"/>
      <c r="C1782" s="28"/>
      <c r="D1782" s="28"/>
      <c r="E1782" s="28"/>
      <c r="F1782" s="28"/>
      <c r="G1782" s="29"/>
      <c r="H1782" s="39"/>
      <c r="I1782" s="150" t="str">
        <f t="shared" si="25"/>
        <v/>
      </c>
      <c r="J1782" s="113"/>
      <c r="K1782" s="18"/>
      <c r="L1782" s="18"/>
      <c r="Z1782" s="152"/>
    </row>
    <row r="1783" spans="1:26" x14ac:dyDescent="0.25">
      <c r="A1783" s="26"/>
      <c r="B1783" s="27"/>
      <c r="C1783" s="28"/>
      <c r="D1783" s="28"/>
      <c r="E1783" s="28"/>
      <c r="F1783" s="28"/>
      <c r="G1783" s="29"/>
      <c r="H1783" s="39"/>
      <c r="I1783" s="150" t="str">
        <f t="shared" si="25"/>
        <v/>
      </c>
      <c r="J1783" s="113"/>
      <c r="K1783" s="18"/>
      <c r="L1783" s="18"/>
      <c r="Z1783" s="152"/>
    </row>
    <row r="1784" spans="1:26" x14ac:dyDescent="0.25">
      <c r="A1784" s="26"/>
      <c r="B1784" s="27"/>
      <c r="C1784" s="28"/>
      <c r="D1784" s="28"/>
      <c r="E1784" s="28"/>
      <c r="F1784" s="28"/>
      <c r="G1784" s="29"/>
      <c r="H1784" s="39"/>
      <c r="I1784" s="150" t="str">
        <f t="shared" si="25"/>
        <v/>
      </c>
      <c r="J1784" s="113"/>
      <c r="K1784" s="18"/>
      <c r="L1784" s="18"/>
      <c r="Z1784" s="152"/>
    </row>
    <row r="1785" spans="1:26" x14ac:dyDescent="0.25">
      <c r="A1785" s="26"/>
      <c r="B1785" s="27"/>
      <c r="C1785" s="28"/>
      <c r="D1785" s="28"/>
      <c r="E1785" s="28"/>
      <c r="F1785" s="28"/>
      <c r="G1785" s="29"/>
      <c r="H1785" s="39"/>
      <c r="I1785" s="150" t="str">
        <f t="shared" si="25"/>
        <v/>
      </c>
      <c r="J1785" s="113"/>
      <c r="K1785" s="18"/>
      <c r="L1785" s="18"/>
      <c r="Z1785" s="152"/>
    </row>
    <row r="1786" spans="1:26" x14ac:dyDescent="0.25">
      <c r="A1786" s="26"/>
      <c r="B1786" s="27"/>
      <c r="C1786" s="28"/>
      <c r="D1786" s="28"/>
      <c r="E1786" s="28"/>
      <c r="F1786" s="28"/>
      <c r="G1786" s="29"/>
      <c r="H1786" s="39"/>
      <c r="I1786" s="150" t="str">
        <f t="shared" si="25"/>
        <v/>
      </c>
      <c r="J1786" s="113"/>
      <c r="K1786" s="18"/>
      <c r="L1786" s="18"/>
      <c r="Z1786" s="152"/>
    </row>
    <row r="1787" spans="1:26" x14ac:dyDescent="0.25">
      <c r="A1787" s="26"/>
      <c r="B1787" s="27"/>
      <c r="C1787" s="28"/>
      <c r="D1787" s="28"/>
      <c r="E1787" s="28"/>
      <c r="F1787" s="28"/>
      <c r="G1787" s="29"/>
      <c r="H1787" s="39"/>
      <c r="I1787" s="150" t="str">
        <f t="shared" si="25"/>
        <v/>
      </c>
      <c r="J1787" s="113"/>
      <c r="K1787" s="18"/>
      <c r="L1787" s="18"/>
      <c r="Z1787" s="152"/>
    </row>
    <row r="1788" spans="1:26" x14ac:dyDescent="0.25">
      <c r="A1788" s="26"/>
      <c r="B1788" s="27"/>
      <c r="C1788" s="28"/>
      <c r="D1788" s="28"/>
      <c r="E1788" s="28"/>
      <c r="F1788" s="28"/>
      <c r="G1788" s="29"/>
      <c r="H1788" s="39"/>
      <c r="I1788" s="150" t="str">
        <f t="shared" si="25"/>
        <v/>
      </c>
      <c r="J1788" s="113"/>
      <c r="K1788" s="18"/>
      <c r="L1788" s="18"/>
      <c r="Z1788" s="152"/>
    </row>
    <row r="1789" spans="1:26" x14ac:dyDescent="0.25">
      <c r="A1789" s="26"/>
      <c r="B1789" s="27"/>
      <c r="C1789" s="28"/>
      <c r="D1789" s="28"/>
      <c r="E1789" s="28"/>
      <c r="F1789" s="28"/>
      <c r="G1789" s="29"/>
      <c r="H1789" s="39"/>
      <c r="I1789" s="150" t="str">
        <f t="shared" si="25"/>
        <v/>
      </c>
      <c r="J1789" s="113"/>
      <c r="K1789" s="18"/>
      <c r="L1789" s="18"/>
      <c r="Z1789" s="152"/>
    </row>
    <row r="1790" spans="1:26" x14ac:dyDescent="0.25">
      <c r="A1790" s="26"/>
      <c r="B1790" s="27"/>
      <c r="C1790" s="28"/>
      <c r="D1790" s="28"/>
      <c r="E1790" s="28"/>
      <c r="F1790" s="28"/>
      <c r="G1790" s="29"/>
      <c r="H1790" s="39"/>
      <c r="I1790" s="150" t="str">
        <f t="shared" si="25"/>
        <v/>
      </c>
      <c r="J1790" s="113"/>
      <c r="K1790" s="18"/>
      <c r="L1790" s="18"/>
      <c r="Z1790" s="152"/>
    </row>
    <row r="1791" spans="1:26" x14ac:dyDescent="0.25">
      <c r="A1791" s="26"/>
      <c r="B1791" s="27"/>
      <c r="C1791" s="28"/>
      <c r="D1791" s="28"/>
      <c r="E1791" s="28"/>
      <c r="F1791" s="28"/>
      <c r="G1791" s="29"/>
      <c r="H1791" s="39"/>
      <c r="I1791" s="150" t="str">
        <f t="shared" ref="I1791:I1854" si="26">IF(G1791="","",I1790+G1791)</f>
        <v/>
      </c>
      <c r="J1791" s="113"/>
      <c r="K1791" s="18"/>
      <c r="L1791" s="18"/>
      <c r="Z1791" s="152"/>
    </row>
    <row r="1792" spans="1:26" x14ac:dyDescent="0.25">
      <c r="A1792" s="26"/>
      <c r="B1792" s="27"/>
      <c r="C1792" s="28"/>
      <c r="D1792" s="28"/>
      <c r="E1792" s="28"/>
      <c r="F1792" s="28"/>
      <c r="G1792" s="29"/>
      <c r="H1792" s="39"/>
      <c r="I1792" s="150" t="str">
        <f t="shared" si="26"/>
        <v/>
      </c>
      <c r="J1792" s="113"/>
      <c r="K1792" s="18"/>
      <c r="L1792" s="18"/>
      <c r="Z1792" s="152"/>
    </row>
    <row r="1793" spans="1:26" x14ac:dyDescent="0.25">
      <c r="A1793" s="26"/>
      <c r="B1793" s="27"/>
      <c r="C1793" s="28"/>
      <c r="D1793" s="28"/>
      <c r="E1793" s="28"/>
      <c r="F1793" s="28"/>
      <c r="G1793" s="29"/>
      <c r="H1793" s="39"/>
      <c r="I1793" s="150" t="str">
        <f t="shared" si="26"/>
        <v/>
      </c>
      <c r="J1793" s="113"/>
      <c r="K1793" s="18"/>
      <c r="L1793" s="18"/>
      <c r="Z1793" s="152"/>
    </row>
    <row r="1794" spans="1:26" x14ac:dyDescent="0.25">
      <c r="A1794" s="26"/>
      <c r="B1794" s="27"/>
      <c r="C1794" s="28"/>
      <c r="D1794" s="28"/>
      <c r="E1794" s="28"/>
      <c r="F1794" s="28"/>
      <c r="G1794" s="29"/>
      <c r="H1794" s="39"/>
      <c r="I1794" s="150" t="str">
        <f t="shared" si="26"/>
        <v/>
      </c>
      <c r="J1794" s="113"/>
      <c r="K1794" s="18"/>
      <c r="L1794" s="18"/>
      <c r="Z1794" s="152"/>
    </row>
    <row r="1795" spans="1:26" x14ac:dyDescent="0.25">
      <c r="A1795" s="26"/>
      <c r="B1795" s="27"/>
      <c r="C1795" s="28"/>
      <c r="D1795" s="28"/>
      <c r="E1795" s="28"/>
      <c r="F1795" s="28"/>
      <c r="G1795" s="29"/>
      <c r="H1795" s="39"/>
      <c r="I1795" s="150" t="str">
        <f t="shared" si="26"/>
        <v/>
      </c>
      <c r="J1795" s="113"/>
      <c r="K1795" s="18"/>
      <c r="L1795" s="18"/>
      <c r="Z1795" s="152"/>
    </row>
    <row r="1796" spans="1:26" x14ac:dyDescent="0.25">
      <c r="A1796" s="26"/>
      <c r="B1796" s="27"/>
      <c r="C1796" s="28"/>
      <c r="D1796" s="28"/>
      <c r="E1796" s="28"/>
      <c r="F1796" s="28"/>
      <c r="G1796" s="29"/>
      <c r="H1796" s="39"/>
      <c r="I1796" s="150" t="str">
        <f t="shared" si="26"/>
        <v/>
      </c>
      <c r="J1796" s="113"/>
      <c r="K1796" s="18"/>
      <c r="L1796" s="18"/>
      <c r="Z1796" s="152"/>
    </row>
    <row r="1797" spans="1:26" x14ac:dyDescent="0.25">
      <c r="A1797" s="26"/>
      <c r="B1797" s="27"/>
      <c r="C1797" s="28"/>
      <c r="D1797" s="28"/>
      <c r="E1797" s="28"/>
      <c r="F1797" s="28"/>
      <c r="G1797" s="29"/>
      <c r="H1797" s="39"/>
      <c r="I1797" s="150" t="str">
        <f t="shared" si="26"/>
        <v/>
      </c>
      <c r="J1797" s="113"/>
      <c r="K1797" s="18"/>
      <c r="L1797" s="18"/>
      <c r="Z1797" s="152"/>
    </row>
    <row r="1798" spans="1:26" x14ac:dyDescent="0.25">
      <c r="A1798" s="26"/>
      <c r="B1798" s="27"/>
      <c r="C1798" s="28"/>
      <c r="D1798" s="28"/>
      <c r="E1798" s="28"/>
      <c r="F1798" s="28"/>
      <c r="G1798" s="29"/>
      <c r="H1798" s="39"/>
      <c r="I1798" s="150" t="str">
        <f t="shared" si="26"/>
        <v/>
      </c>
      <c r="J1798" s="113"/>
      <c r="K1798" s="18"/>
      <c r="L1798" s="18"/>
      <c r="Z1798" s="152"/>
    </row>
    <row r="1799" spans="1:26" x14ac:dyDescent="0.25">
      <c r="A1799" s="26"/>
      <c r="B1799" s="27"/>
      <c r="C1799" s="28"/>
      <c r="D1799" s="28"/>
      <c r="E1799" s="28"/>
      <c r="F1799" s="28"/>
      <c r="G1799" s="29"/>
      <c r="H1799" s="39"/>
      <c r="I1799" s="150" t="str">
        <f t="shared" si="26"/>
        <v/>
      </c>
      <c r="J1799" s="113"/>
      <c r="K1799" s="18"/>
      <c r="L1799" s="18"/>
      <c r="Z1799" s="152"/>
    </row>
    <row r="1800" spans="1:26" x14ac:dyDescent="0.25">
      <c r="A1800" s="26"/>
      <c r="B1800" s="27"/>
      <c r="C1800" s="28"/>
      <c r="D1800" s="28"/>
      <c r="E1800" s="28"/>
      <c r="F1800" s="28"/>
      <c r="G1800" s="29"/>
      <c r="H1800" s="39"/>
      <c r="I1800" s="150" t="str">
        <f t="shared" si="26"/>
        <v/>
      </c>
      <c r="J1800" s="113"/>
      <c r="K1800" s="18"/>
      <c r="L1800" s="18"/>
      <c r="Z1800" s="152"/>
    </row>
    <row r="1801" spans="1:26" x14ac:dyDescent="0.25">
      <c r="A1801" s="26"/>
      <c r="B1801" s="27"/>
      <c r="C1801" s="28"/>
      <c r="D1801" s="28"/>
      <c r="E1801" s="28"/>
      <c r="F1801" s="28"/>
      <c r="G1801" s="29"/>
      <c r="H1801" s="39"/>
      <c r="I1801" s="150" t="str">
        <f t="shared" si="26"/>
        <v/>
      </c>
      <c r="J1801" s="113"/>
      <c r="K1801" s="18"/>
      <c r="L1801" s="18"/>
      <c r="Z1801" s="152"/>
    </row>
    <row r="1802" spans="1:26" x14ac:dyDescent="0.25">
      <c r="A1802" s="26"/>
      <c r="B1802" s="27"/>
      <c r="C1802" s="28"/>
      <c r="D1802" s="28"/>
      <c r="E1802" s="28"/>
      <c r="F1802" s="28"/>
      <c r="G1802" s="29"/>
      <c r="H1802" s="39"/>
      <c r="I1802" s="150" t="str">
        <f t="shared" si="26"/>
        <v/>
      </c>
      <c r="J1802" s="113"/>
      <c r="K1802" s="18"/>
      <c r="L1802" s="18"/>
      <c r="Z1802" s="152"/>
    </row>
    <row r="1803" spans="1:26" x14ac:dyDescent="0.25">
      <c r="A1803" s="26"/>
      <c r="B1803" s="27"/>
      <c r="C1803" s="28"/>
      <c r="D1803" s="28"/>
      <c r="E1803" s="28"/>
      <c r="F1803" s="28"/>
      <c r="G1803" s="29"/>
      <c r="H1803" s="39"/>
      <c r="I1803" s="150" t="str">
        <f t="shared" si="26"/>
        <v/>
      </c>
      <c r="J1803" s="113"/>
      <c r="K1803" s="18"/>
      <c r="L1803" s="18"/>
      <c r="Z1803" s="152"/>
    </row>
    <row r="1804" spans="1:26" x14ac:dyDescent="0.25">
      <c r="A1804" s="26"/>
      <c r="B1804" s="27"/>
      <c r="C1804" s="28"/>
      <c r="D1804" s="28"/>
      <c r="E1804" s="28"/>
      <c r="F1804" s="28"/>
      <c r="G1804" s="29"/>
      <c r="H1804" s="39"/>
      <c r="I1804" s="150" t="str">
        <f t="shared" si="26"/>
        <v/>
      </c>
      <c r="J1804" s="113"/>
      <c r="K1804" s="18"/>
      <c r="L1804" s="18"/>
      <c r="Z1804" s="152"/>
    </row>
    <row r="1805" spans="1:26" x14ac:dyDescent="0.25">
      <c r="A1805" s="26"/>
      <c r="B1805" s="27"/>
      <c r="C1805" s="28"/>
      <c r="D1805" s="28"/>
      <c r="E1805" s="28"/>
      <c r="F1805" s="28"/>
      <c r="G1805" s="29"/>
      <c r="H1805" s="39"/>
      <c r="I1805" s="150" t="str">
        <f t="shared" si="26"/>
        <v/>
      </c>
      <c r="J1805" s="113"/>
      <c r="K1805" s="18"/>
      <c r="L1805" s="18"/>
      <c r="Z1805" s="152"/>
    </row>
    <row r="1806" spans="1:26" x14ac:dyDescent="0.25">
      <c r="A1806" s="26"/>
      <c r="B1806" s="27"/>
      <c r="C1806" s="28"/>
      <c r="D1806" s="28"/>
      <c r="E1806" s="28"/>
      <c r="F1806" s="28"/>
      <c r="G1806" s="29"/>
      <c r="H1806" s="39"/>
      <c r="I1806" s="150" t="str">
        <f t="shared" si="26"/>
        <v/>
      </c>
      <c r="J1806" s="113"/>
      <c r="K1806" s="18"/>
      <c r="L1806" s="18"/>
      <c r="Z1806" s="152"/>
    </row>
    <row r="1807" spans="1:26" x14ac:dyDescent="0.25">
      <c r="A1807" s="26"/>
      <c r="B1807" s="27"/>
      <c r="C1807" s="28"/>
      <c r="D1807" s="28"/>
      <c r="E1807" s="28"/>
      <c r="F1807" s="28"/>
      <c r="G1807" s="29"/>
      <c r="H1807" s="39"/>
      <c r="I1807" s="150" t="str">
        <f t="shared" si="26"/>
        <v/>
      </c>
      <c r="J1807" s="113"/>
      <c r="K1807" s="18"/>
      <c r="L1807" s="18"/>
      <c r="Z1807" s="152"/>
    </row>
    <row r="1808" spans="1:26" x14ac:dyDescent="0.25">
      <c r="A1808" s="26"/>
      <c r="B1808" s="27"/>
      <c r="C1808" s="28"/>
      <c r="D1808" s="28"/>
      <c r="E1808" s="28"/>
      <c r="F1808" s="28"/>
      <c r="G1808" s="29"/>
      <c r="H1808" s="39"/>
      <c r="I1808" s="150" t="str">
        <f t="shared" si="26"/>
        <v/>
      </c>
      <c r="J1808" s="113"/>
      <c r="K1808" s="18"/>
      <c r="L1808" s="18"/>
      <c r="Z1808" s="152"/>
    </row>
    <row r="1809" spans="1:26" x14ac:dyDescent="0.25">
      <c r="A1809" s="26"/>
      <c r="B1809" s="27"/>
      <c r="C1809" s="28"/>
      <c r="D1809" s="28"/>
      <c r="E1809" s="28"/>
      <c r="F1809" s="28"/>
      <c r="G1809" s="29"/>
      <c r="H1809" s="39"/>
      <c r="I1809" s="150" t="str">
        <f t="shared" si="26"/>
        <v/>
      </c>
      <c r="J1809" s="113"/>
      <c r="K1809" s="18"/>
      <c r="L1809" s="18"/>
      <c r="Z1809" s="152"/>
    </row>
    <row r="1810" spans="1:26" x14ac:dyDescent="0.25">
      <c r="A1810" s="26"/>
      <c r="B1810" s="27"/>
      <c r="C1810" s="28"/>
      <c r="D1810" s="28"/>
      <c r="E1810" s="28"/>
      <c r="F1810" s="28"/>
      <c r="G1810" s="29"/>
      <c r="H1810" s="39"/>
      <c r="I1810" s="150" t="str">
        <f t="shared" si="26"/>
        <v/>
      </c>
      <c r="J1810" s="113"/>
      <c r="K1810" s="18"/>
      <c r="L1810" s="18"/>
      <c r="Z1810" s="152"/>
    </row>
    <row r="1811" spans="1:26" x14ac:dyDescent="0.25">
      <c r="A1811" s="26"/>
      <c r="B1811" s="27"/>
      <c r="C1811" s="28"/>
      <c r="D1811" s="28"/>
      <c r="E1811" s="28"/>
      <c r="F1811" s="28"/>
      <c r="G1811" s="29"/>
      <c r="H1811" s="39"/>
      <c r="I1811" s="150" t="str">
        <f t="shared" si="26"/>
        <v/>
      </c>
      <c r="J1811" s="113"/>
      <c r="K1811" s="18"/>
      <c r="L1811" s="18"/>
      <c r="Z1811" s="152"/>
    </row>
    <row r="1812" spans="1:26" x14ac:dyDescent="0.25">
      <c r="A1812" s="26"/>
      <c r="B1812" s="27"/>
      <c r="C1812" s="28"/>
      <c r="D1812" s="28"/>
      <c r="E1812" s="28"/>
      <c r="F1812" s="28"/>
      <c r="G1812" s="29"/>
      <c r="H1812" s="39"/>
      <c r="I1812" s="150" t="str">
        <f t="shared" si="26"/>
        <v/>
      </c>
      <c r="J1812" s="113"/>
      <c r="K1812" s="18"/>
      <c r="L1812" s="18"/>
      <c r="Z1812" s="152"/>
    </row>
    <row r="1813" spans="1:26" x14ac:dyDescent="0.25">
      <c r="A1813" s="26"/>
      <c r="B1813" s="27"/>
      <c r="C1813" s="28"/>
      <c r="D1813" s="28"/>
      <c r="E1813" s="28"/>
      <c r="F1813" s="28"/>
      <c r="G1813" s="29"/>
      <c r="H1813" s="39"/>
      <c r="I1813" s="150" t="str">
        <f t="shared" si="26"/>
        <v/>
      </c>
      <c r="J1813" s="113"/>
      <c r="K1813" s="18"/>
      <c r="L1813" s="18"/>
      <c r="Z1813" s="152"/>
    </row>
    <row r="1814" spans="1:26" x14ac:dyDescent="0.25">
      <c r="A1814" s="26"/>
      <c r="B1814" s="27"/>
      <c r="C1814" s="28"/>
      <c r="D1814" s="28"/>
      <c r="E1814" s="28"/>
      <c r="F1814" s="28"/>
      <c r="G1814" s="29"/>
      <c r="H1814" s="39"/>
      <c r="I1814" s="150" t="str">
        <f t="shared" si="26"/>
        <v/>
      </c>
      <c r="J1814" s="113"/>
      <c r="K1814" s="18"/>
      <c r="L1814" s="18"/>
      <c r="Z1814" s="152"/>
    </row>
    <row r="1815" spans="1:26" x14ac:dyDescent="0.25">
      <c r="A1815" s="26"/>
      <c r="B1815" s="27"/>
      <c r="C1815" s="28"/>
      <c r="D1815" s="28"/>
      <c r="E1815" s="28"/>
      <c r="F1815" s="28"/>
      <c r="G1815" s="29"/>
      <c r="H1815" s="39"/>
      <c r="I1815" s="150" t="str">
        <f t="shared" si="26"/>
        <v/>
      </c>
      <c r="J1815" s="113"/>
      <c r="K1815" s="18"/>
      <c r="L1815" s="18"/>
      <c r="Z1815" s="152"/>
    </row>
    <row r="1816" spans="1:26" x14ac:dyDescent="0.25">
      <c r="A1816" s="26"/>
      <c r="B1816" s="27"/>
      <c r="C1816" s="28"/>
      <c r="D1816" s="28"/>
      <c r="E1816" s="28"/>
      <c r="F1816" s="28"/>
      <c r="G1816" s="29"/>
      <c r="H1816" s="39"/>
      <c r="I1816" s="150" t="str">
        <f t="shared" si="26"/>
        <v/>
      </c>
      <c r="J1816" s="113"/>
      <c r="K1816" s="18"/>
      <c r="L1816" s="18"/>
      <c r="Z1816" s="152"/>
    </row>
    <row r="1817" spans="1:26" x14ac:dyDescent="0.25">
      <c r="A1817" s="26"/>
      <c r="B1817" s="27"/>
      <c r="C1817" s="28"/>
      <c r="D1817" s="28"/>
      <c r="E1817" s="28"/>
      <c r="F1817" s="28"/>
      <c r="G1817" s="29"/>
      <c r="H1817" s="39"/>
      <c r="I1817" s="150" t="str">
        <f t="shared" si="26"/>
        <v/>
      </c>
      <c r="J1817" s="113"/>
      <c r="K1817" s="18"/>
      <c r="L1817" s="18"/>
      <c r="Z1817" s="152"/>
    </row>
    <row r="1818" spans="1:26" x14ac:dyDescent="0.25">
      <c r="A1818" s="26"/>
      <c r="B1818" s="27"/>
      <c r="C1818" s="28"/>
      <c r="D1818" s="28"/>
      <c r="E1818" s="28"/>
      <c r="F1818" s="28"/>
      <c r="G1818" s="29"/>
      <c r="H1818" s="39"/>
      <c r="I1818" s="150" t="str">
        <f t="shared" si="26"/>
        <v/>
      </c>
      <c r="J1818" s="113"/>
      <c r="K1818" s="18"/>
      <c r="L1818" s="18"/>
      <c r="Z1818" s="152"/>
    </row>
    <row r="1819" spans="1:26" x14ac:dyDescent="0.25">
      <c r="A1819" s="26"/>
      <c r="B1819" s="27"/>
      <c r="C1819" s="28"/>
      <c r="D1819" s="28"/>
      <c r="E1819" s="28"/>
      <c r="F1819" s="28"/>
      <c r="G1819" s="29"/>
      <c r="H1819" s="39"/>
      <c r="I1819" s="150" t="str">
        <f t="shared" si="26"/>
        <v/>
      </c>
      <c r="J1819" s="113"/>
      <c r="K1819" s="18"/>
      <c r="L1819" s="18"/>
      <c r="Z1819" s="152"/>
    </row>
    <row r="1820" spans="1:26" x14ac:dyDescent="0.25">
      <c r="A1820" s="26"/>
      <c r="B1820" s="27"/>
      <c r="C1820" s="28"/>
      <c r="D1820" s="28"/>
      <c r="E1820" s="28"/>
      <c r="F1820" s="28"/>
      <c r="G1820" s="29"/>
      <c r="H1820" s="39"/>
      <c r="I1820" s="150" t="str">
        <f t="shared" si="26"/>
        <v/>
      </c>
      <c r="J1820" s="113"/>
      <c r="K1820" s="18"/>
      <c r="L1820" s="18"/>
      <c r="Z1820" s="152"/>
    </row>
    <row r="1821" spans="1:26" x14ac:dyDescent="0.25">
      <c r="A1821" s="26"/>
      <c r="B1821" s="27"/>
      <c r="C1821" s="28"/>
      <c r="D1821" s="28"/>
      <c r="E1821" s="28"/>
      <c r="F1821" s="28"/>
      <c r="G1821" s="29"/>
      <c r="H1821" s="39"/>
      <c r="I1821" s="150" t="str">
        <f t="shared" si="26"/>
        <v/>
      </c>
      <c r="J1821" s="113"/>
      <c r="K1821" s="18"/>
      <c r="L1821" s="18"/>
      <c r="Z1821" s="152"/>
    </row>
    <row r="1822" spans="1:26" x14ac:dyDescent="0.25">
      <c r="A1822" s="26"/>
      <c r="B1822" s="27"/>
      <c r="C1822" s="28"/>
      <c r="D1822" s="28"/>
      <c r="E1822" s="28"/>
      <c r="F1822" s="28"/>
      <c r="G1822" s="29"/>
      <c r="H1822" s="39"/>
      <c r="I1822" s="150" t="str">
        <f t="shared" si="26"/>
        <v/>
      </c>
      <c r="J1822" s="113"/>
      <c r="K1822" s="18"/>
      <c r="L1822" s="18"/>
      <c r="Z1822" s="152"/>
    </row>
    <row r="1823" spans="1:26" x14ac:dyDescent="0.25">
      <c r="A1823" s="26"/>
      <c r="B1823" s="27"/>
      <c r="C1823" s="28"/>
      <c r="D1823" s="28"/>
      <c r="E1823" s="28"/>
      <c r="F1823" s="28"/>
      <c r="G1823" s="29"/>
      <c r="H1823" s="39"/>
      <c r="I1823" s="150" t="str">
        <f t="shared" si="26"/>
        <v/>
      </c>
      <c r="J1823" s="113"/>
      <c r="K1823" s="18"/>
      <c r="L1823" s="18"/>
      <c r="Z1823" s="152"/>
    </row>
    <row r="1824" spans="1:26" x14ac:dyDescent="0.25">
      <c r="A1824" s="26"/>
      <c r="B1824" s="27"/>
      <c r="C1824" s="28"/>
      <c r="D1824" s="28"/>
      <c r="E1824" s="28"/>
      <c r="F1824" s="28"/>
      <c r="G1824" s="29"/>
      <c r="H1824" s="39"/>
      <c r="I1824" s="150" t="str">
        <f t="shared" si="26"/>
        <v/>
      </c>
      <c r="J1824" s="113"/>
      <c r="K1824" s="18"/>
      <c r="L1824" s="18"/>
      <c r="Z1824" s="152"/>
    </row>
    <row r="1825" spans="1:26" x14ac:dyDescent="0.25">
      <c r="A1825" s="26"/>
      <c r="B1825" s="27"/>
      <c r="C1825" s="28"/>
      <c r="D1825" s="28"/>
      <c r="E1825" s="28"/>
      <c r="F1825" s="28"/>
      <c r="G1825" s="29"/>
      <c r="H1825" s="39"/>
      <c r="I1825" s="150" t="str">
        <f t="shared" si="26"/>
        <v/>
      </c>
      <c r="J1825" s="113"/>
      <c r="K1825" s="18"/>
      <c r="L1825" s="18"/>
      <c r="Z1825" s="152"/>
    </row>
    <row r="1826" spans="1:26" x14ac:dyDescent="0.25">
      <c r="A1826" s="26"/>
      <c r="B1826" s="27"/>
      <c r="C1826" s="28"/>
      <c r="D1826" s="28"/>
      <c r="E1826" s="28"/>
      <c r="F1826" s="28"/>
      <c r="G1826" s="29"/>
      <c r="H1826" s="39"/>
      <c r="I1826" s="150" t="str">
        <f t="shared" si="26"/>
        <v/>
      </c>
      <c r="J1826" s="113"/>
      <c r="K1826" s="18"/>
      <c r="L1826" s="18"/>
      <c r="Z1826" s="152"/>
    </row>
    <row r="1827" spans="1:26" x14ac:dyDescent="0.25">
      <c r="A1827" s="26"/>
      <c r="B1827" s="27"/>
      <c r="C1827" s="28"/>
      <c r="D1827" s="28"/>
      <c r="E1827" s="28"/>
      <c r="F1827" s="28"/>
      <c r="G1827" s="29"/>
      <c r="H1827" s="39"/>
      <c r="I1827" s="150" t="str">
        <f t="shared" si="26"/>
        <v/>
      </c>
      <c r="J1827" s="113"/>
      <c r="K1827" s="18"/>
      <c r="L1827" s="18"/>
      <c r="Z1827" s="152"/>
    </row>
    <row r="1828" spans="1:26" x14ac:dyDescent="0.25">
      <c r="A1828" s="26"/>
      <c r="B1828" s="27"/>
      <c r="C1828" s="28"/>
      <c r="D1828" s="28"/>
      <c r="E1828" s="28"/>
      <c r="F1828" s="28"/>
      <c r="G1828" s="29"/>
      <c r="H1828" s="39"/>
      <c r="I1828" s="150" t="str">
        <f t="shared" si="26"/>
        <v/>
      </c>
      <c r="J1828" s="113"/>
      <c r="K1828" s="18"/>
      <c r="L1828" s="18"/>
      <c r="Z1828" s="152"/>
    </row>
    <row r="1829" spans="1:26" x14ac:dyDescent="0.25">
      <c r="A1829" s="26"/>
      <c r="B1829" s="27"/>
      <c r="C1829" s="28"/>
      <c r="D1829" s="28"/>
      <c r="E1829" s="28"/>
      <c r="F1829" s="28"/>
      <c r="G1829" s="29"/>
      <c r="H1829" s="39"/>
      <c r="I1829" s="150" t="str">
        <f t="shared" si="26"/>
        <v/>
      </c>
      <c r="J1829" s="113"/>
      <c r="K1829" s="18"/>
      <c r="L1829" s="18"/>
      <c r="Z1829" s="152"/>
    </row>
    <row r="1830" spans="1:26" x14ac:dyDescent="0.25">
      <c r="A1830" s="26"/>
      <c r="B1830" s="27"/>
      <c r="C1830" s="28"/>
      <c r="D1830" s="28"/>
      <c r="E1830" s="28"/>
      <c r="F1830" s="28"/>
      <c r="G1830" s="29"/>
      <c r="H1830" s="39"/>
      <c r="I1830" s="150" t="str">
        <f t="shared" si="26"/>
        <v/>
      </c>
      <c r="J1830" s="113"/>
      <c r="K1830" s="18"/>
      <c r="L1830" s="18"/>
      <c r="Z1830" s="152"/>
    </row>
    <row r="1831" spans="1:26" x14ac:dyDescent="0.25">
      <c r="A1831" s="26"/>
      <c r="B1831" s="27"/>
      <c r="C1831" s="28"/>
      <c r="D1831" s="28"/>
      <c r="E1831" s="28"/>
      <c r="F1831" s="28"/>
      <c r="G1831" s="29"/>
      <c r="H1831" s="39"/>
      <c r="I1831" s="150" t="str">
        <f t="shared" si="26"/>
        <v/>
      </c>
      <c r="J1831" s="113"/>
      <c r="K1831" s="18"/>
      <c r="L1831" s="18"/>
      <c r="Z1831" s="152"/>
    </row>
    <row r="1832" spans="1:26" x14ac:dyDescent="0.25">
      <c r="A1832" s="26"/>
      <c r="B1832" s="27"/>
      <c r="C1832" s="28"/>
      <c r="D1832" s="28"/>
      <c r="E1832" s="28"/>
      <c r="F1832" s="28"/>
      <c r="G1832" s="29"/>
      <c r="H1832" s="39"/>
      <c r="I1832" s="150" t="str">
        <f t="shared" si="26"/>
        <v/>
      </c>
      <c r="J1832" s="113"/>
      <c r="K1832" s="18"/>
      <c r="L1832" s="18"/>
      <c r="Z1832" s="152"/>
    </row>
    <row r="1833" spans="1:26" x14ac:dyDescent="0.25">
      <c r="A1833" s="26"/>
      <c r="B1833" s="27"/>
      <c r="C1833" s="28"/>
      <c r="D1833" s="28"/>
      <c r="E1833" s="28"/>
      <c r="F1833" s="28"/>
      <c r="G1833" s="29"/>
      <c r="H1833" s="39"/>
      <c r="I1833" s="150" t="str">
        <f t="shared" si="26"/>
        <v/>
      </c>
      <c r="J1833" s="113"/>
      <c r="K1833" s="18"/>
      <c r="L1833" s="18"/>
      <c r="Z1833" s="152"/>
    </row>
    <row r="1834" spans="1:26" x14ac:dyDescent="0.25">
      <c r="A1834" s="26"/>
      <c r="B1834" s="27"/>
      <c r="C1834" s="28"/>
      <c r="D1834" s="28"/>
      <c r="E1834" s="28"/>
      <c r="F1834" s="28"/>
      <c r="G1834" s="29"/>
      <c r="H1834" s="39"/>
      <c r="I1834" s="150" t="str">
        <f t="shared" si="26"/>
        <v/>
      </c>
      <c r="J1834" s="113"/>
      <c r="K1834" s="18"/>
      <c r="L1834" s="18"/>
      <c r="Z1834" s="152"/>
    </row>
    <row r="1835" spans="1:26" x14ac:dyDescent="0.25">
      <c r="A1835" s="26"/>
      <c r="B1835" s="27"/>
      <c r="C1835" s="28"/>
      <c r="D1835" s="28"/>
      <c r="E1835" s="28"/>
      <c r="F1835" s="28"/>
      <c r="G1835" s="29"/>
      <c r="H1835" s="39"/>
      <c r="I1835" s="150" t="str">
        <f t="shared" si="26"/>
        <v/>
      </c>
      <c r="J1835" s="113"/>
      <c r="K1835" s="18"/>
      <c r="L1835" s="18"/>
      <c r="Z1835" s="152"/>
    </row>
    <row r="1836" spans="1:26" x14ac:dyDescent="0.25">
      <c r="A1836" s="26"/>
      <c r="B1836" s="27"/>
      <c r="C1836" s="28"/>
      <c r="D1836" s="28"/>
      <c r="E1836" s="28"/>
      <c r="F1836" s="28"/>
      <c r="G1836" s="29"/>
      <c r="H1836" s="39"/>
      <c r="I1836" s="150" t="str">
        <f t="shared" si="26"/>
        <v/>
      </c>
      <c r="J1836" s="113"/>
      <c r="K1836" s="18"/>
      <c r="L1836" s="18"/>
      <c r="Z1836" s="152"/>
    </row>
    <row r="1837" spans="1:26" x14ac:dyDescent="0.25">
      <c r="A1837" s="26"/>
      <c r="B1837" s="27"/>
      <c r="C1837" s="28"/>
      <c r="D1837" s="28"/>
      <c r="E1837" s="28"/>
      <c r="F1837" s="28"/>
      <c r="G1837" s="29"/>
      <c r="H1837" s="39"/>
      <c r="I1837" s="150" t="str">
        <f t="shared" si="26"/>
        <v/>
      </c>
      <c r="J1837" s="113"/>
      <c r="K1837" s="18"/>
      <c r="L1837" s="18"/>
      <c r="Z1837" s="152"/>
    </row>
    <row r="1838" spans="1:26" x14ac:dyDescent="0.25">
      <c r="A1838" s="26"/>
      <c r="B1838" s="27"/>
      <c r="C1838" s="28"/>
      <c r="D1838" s="28"/>
      <c r="E1838" s="28"/>
      <c r="F1838" s="28"/>
      <c r="G1838" s="29"/>
      <c r="H1838" s="39"/>
      <c r="I1838" s="150" t="str">
        <f t="shared" si="26"/>
        <v/>
      </c>
      <c r="J1838" s="113"/>
      <c r="K1838" s="18"/>
      <c r="L1838" s="18"/>
      <c r="Z1838" s="152"/>
    </row>
    <row r="1839" spans="1:26" x14ac:dyDescent="0.25">
      <c r="A1839" s="26"/>
      <c r="B1839" s="27"/>
      <c r="C1839" s="28"/>
      <c r="D1839" s="28"/>
      <c r="E1839" s="28"/>
      <c r="F1839" s="28"/>
      <c r="G1839" s="29"/>
      <c r="H1839" s="39"/>
      <c r="I1839" s="150" t="str">
        <f t="shared" si="26"/>
        <v/>
      </c>
      <c r="J1839" s="113"/>
      <c r="K1839" s="18"/>
      <c r="L1839" s="18"/>
      <c r="Z1839" s="152"/>
    </row>
    <row r="1840" spans="1:26" x14ac:dyDescent="0.25">
      <c r="A1840" s="26"/>
      <c r="B1840" s="27"/>
      <c r="C1840" s="28"/>
      <c r="D1840" s="28"/>
      <c r="E1840" s="28"/>
      <c r="F1840" s="28"/>
      <c r="G1840" s="29"/>
      <c r="H1840" s="39"/>
      <c r="I1840" s="150" t="str">
        <f t="shared" si="26"/>
        <v/>
      </c>
      <c r="J1840" s="113"/>
      <c r="K1840" s="18"/>
      <c r="L1840" s="18"/>
      <c r="Z1840" s="152"/>
    </row>
    <row r="1841" spans="1:26" x14ac:dyDescent="0.25">
      <c r="A1841" s="26"/>
      <c r="B1841" s="27"/>
      <c r="C1841" s="28"/>
      <c r="D1841" s="28"/>
      <c r="E1841" s="28"/>
      <c r="F1841" s="28"/>
      <c r="G1841" s="29"/>
      <c r="H1841" s="39"/>
      <c r="I1841" s="150" t="str">
        <f t="shared" si="26"/>
        <v/>
      </c>
      <c r="J1841" s="113"/>
      <c r="K1841" s="18"/>
      <c r="L1841" s="18"/>
      <c r="Z1841" s="152"/>
    </row>
    <row r="1842" spans="1:26" x14ac:dyDescent="0.25">
      <c r="A1842" s="26"/>
      <c r="B1842" s="27"/>
      <c r="C1842" s="28"/>
      <c r="D1842" s="28"/>
      <c r="E1842" s="28"/>
      <c r="F1842" s="28"/>
      <c r="G1842" s="29"/>
      <c r="H1842" s="39"/>
      <c r="I1842" s="150" t="str">
        <f t="shared" si="26"/>
        <v/>
      </c>
      <c r="J1842" s="113"/>
      <c r="K1842" s="18"/>
      <c r="L1842" s="18"/>
      <c r="Z1842" s="152"/>
    </row>
    <row r="1843" spans="1:26" x14ac:dyDescent="0.25">
      <c r="A1843" s="26"/>
      <c r="B1843" s="27"/>
      <c r="C1843" s="28"/>
      <c r="D1843" s="28"/>
      <c r="E1843" s="28"/>
      <c r="F1843" s="28"/>
      <c r="G1843" s="29"/>
      <c r="H1843" s="39"/>
      <c r="I1843" s="150" t="str">
        <f t="shared" si="26"/>
        <v/>
      </c>
      <c r="J1843" s="113"/>
      <c r="K1843" s="18"/>
      <c r="L1843" s="18"/>
      <c r="Z1843" s="152"/>
    </row>
    <row r="1844" spans="1:26" x14ac:dyDescent="0.25">
      <c r="A1844" s="26"/>
      <c r="B1844" s="27"/>
      <c r="C1844" s="28"/>
      <c r="D1844" s="28"/>
      <c r="E1844" s="28"/>
      <c r="F1844" s="28"/>
      <c r="G1844" s="29"/>
      <c r="H1844" s="39"/>
      <c r="I1844" s="150" t="str">
        <f t="shared" si="26"/>
        <v/>
      </c>
      <c r="J1844" s="113"/>
      <c r="K1844" s="18"/>
      <c r="L1844" s="18"/>
      <c r="Z1844" s="152"/>
    </row>
    <row r="1845" spans="1:26" x14ac:dyDescent="0.25">
      <c r="A1845" s="26"/>
      <c r="B1845" s="27"/>
      <c r="C1845" s="28"/>
      <c r="D1845" s="28"/>
      <c r="E1845" s="28"/>
      <c r="F1845" s="28"/>
      <c r="G1845" s="29"/>
      <c r="H1845" s="39"/>
      <c r="I1845" s="150" t="str">
        <f t="shared" si="26"/>
        <v/>
      </c>
      <c r="J1845" s="113"/>
      <c r="K1845" s="18"/>
      <c r="L1845" s="18"/>
      <c r="Z1845" s="152"/>
    </row>
    <row r="1846" spans="1:26" x14ac:dyDescent="0.25">
      <c r="A1846" s="26"/>
      <c r="B1846" s="27"/>
      <c r="C1846" s="28"/>
      <c r="D1846" s="28"/>
      <c r="E1846" s="28"/>
      <c r="F1846" s="28"/>
      <c r="G1846" s="29"/>
      <c r="H1846" s="39"/>
      <c r="I1846" s="150" t="str">
        <f t="shared" si="26"/>
        <v/>
      </c>
      <c r="J1846" s="113"/>
      <c r="K1846" s="18"/>
      <c r="L1846" s="18"/>
      <c r="Z1846" s="152"/>
    </row>
    <row r="1847" spans="1:26" x14ac:dyDescent="0.25">
      <c r="A1847" s="26"/>
      <c r="B1847" s="27"/>
      <c r="C1847" s="28"/>
      <c r="D1847" s="28"/>
      <c r="E1847" s="28"/>
      <c r="F1847" s="28"/>
      <c r="G1847" s="29"/>
      <c r="H1847" s="39"/>
      <c r="I1847" s="150" t="str">
        <f t="shared" si="26"/>
        <v/>
      </c>
      <c r="J1847" s="113"/>
      <c r="K1847" s="18"/>
      <c r="L1847" s="18"/>
      <c r="Z1847" s="152"/>
    </row>
    <row r="1848" spans="1:26" x14ac:dyDescent="0.25">
      <c r="A1848" s="26"/>
      <c r="B1848" s="27"/>
      <c r="C1848" s="28"/>
      <c r="D1848" s="28"/>
      <c r="E1848" s="28"/>
      <c r="F1848" s="28"/>
      <c r="G1848" s="29"/>
      <c r="H1848" s="39"/>
      <c r="I1848" s="150" t="str">
        <f t="shared" si="26"/>
        <v/>
      </c>
      <c r="J1848" s="113"/>
      <c r="K1848" s="18"/>
      <c r="L1848" s="18"/>
      <c r="Z1848" s="152"/>
    </row>
    <row r="1849" spans="1:26" x14ac:dyDescent="0.25">
      <c r="A1849" s="26"/>
      <c r="B1849" s="27"/>
      <c r="C1849" s="28"/>
      <c r="D1849" s="28"/>
      <c r="E1849" s="28"/>
      <c r="F1849" s="28"/>
      <c r="G1849" s="29"/>
      <c r="H1849" s="39"/>
      <c r="I1849" s="150" t="str">
        <f t="shared" si="26"/>
        <v/>
      </c>
      <c r="J1849" s="113"/>
      <c r="K1849" s="18"/>
      <c r="L1849" s="18"/>
      <c r="Z1849" s="152"/>
    </row>
    <row r="1850" spans="1:26" x14ac:dyDescent="0.25">
      <c r="A1850" s="26"/>
      <c r="B1850" s="27"/>
      <c r="C1850" s="28"/>
      <c r="D1850" s="28"/>
      <c r="E1850" s="28"/>
      <c r="F1850" s="28"/>
      <c r="G1850" s="29"/>
      <c r="H1850" s="39"/>
      <c r="I1850" s="150" t="str">
        <f t="shared" si="26"/>
        <v/>
      </c>
      <c r="J1850" s="113"/>
      <c r="K1850" s="18"/>
      <c r="L1850" s="18"/>
      <c r="Z1850" s="152"/>
    </row>
    <row r="1851" spans="1:26" x14ac:dyDescent="0.25">
      <c r="A1851" s="26"/>
      <c r="B1851" s="27"/>
      <c r="C1851" s="28"/>
      <c r="D1851" s="28"/>
      <c r="E1851" s="28"/>
      <c r="F1851" s="28"/>
      <c r="G1851" s="29"/>
      <c r="H1851" s="39"/>
      <c r="I1851" s="150" t="str">
        <f t="shared" si="26"/>
        <v/>
      </c>
      <c r="J1851" s="113"/>
      <c r="K1851" s="18"/>
      <c r="L1851" s="18"/>
      <c r="Z1851" s="152"/>
    </row>
    <row r="1852" spans="1:26" x14ac:dyDescent="0.25">
      <c r="A1852" s="26"/>
      <c r="B1852" s="27"/>
      <c r="C1852" s="28"/>
      <c r="D1852" s="28"/>
      <c r="E1852" s="28"/>
      <c r="F1852" s="28"/>
      <c r="G1852" s="29"/>
      <c r="H1852" s="39"/>
      <c r="I1852" s="150" t="str">
        <f t="shared" si="26"/>
        <v/>
      </c>
      <c r="J1852" s="113"/>
      <c r="K1852" s="18"/>
      <c r="L1852" s="18"/>
      <c r="Z1852" s="152"/>
    </row>
    <row r="1853" spans="1:26" x14ac:dyDescent="0.25">
      <c r="A1853" s="26"/>
      <c r="B1853" s="27"/>
      <c r="C1853" s="28"/>
      <c r="D1853" s="28"/>
      <c r="E1853" s="28"/>
      <c r="F1853" s="28"/>
      <c r="G1853" s="29"/>
      <c r="H1853" s="39"/>
      <c r="I1853" s="150" t="str">
        <f t="shared" si="26"/>
        <v/>
      </c>
      <c r="J1853" s="113"/>
      <c r="K1853" s="18"/>
      <c r="L1853" s="18"/>
      <c r="Z1853" s="152"/>
    </row>
    <row r="1854" spans="1:26" x14ac:dyDescent="0.25">
      <c r="A1854" s="26"/>
      <c r="B1854" s="27"/>
      <c r="C1854" s="28"/>
      <c r="D1854" s="28"/>
      <c r="E1854" s="28"/>
      <c r="F1854" s="28"/>
      <c r="G1854" s="29"/>
      <c r="H1854" s="39"/>
      <c r="I1854" s="150" t="str">
        <f t="shared" si="26"/>
        <v/>
      </c>
      <c r="J1854" s="113"/>
      <c r="K1854" s="18"/>
      <c r="L1854" s="18"/>
      <c r="Z1854" s="152"/>
    </row>
    <row r="1855" spans="1:26" x14ac:dyDescent="0.25">
      <c r="A1855" s="26"/>
      <c r="B1855" s="27"/>
      <c r="C1855" s="28"/>
      <c r="D1855" s="28"/>
      <c r="E1855" s="28"/>
      <c r="F1855" s="28"/>
      <c r="G1855" s="29"/>
      <c r="H1855" s="39"/>
      <c r="I1855" s="150" t="str">
        <f t="shared" ref="I1855:I1918" si="27">IF(G1855="","",I1854+G1855)</f>
        <v/>
      </c>
      <c r="J1855" s="113"/>
      <c r="K1855" s="18"/>
      <c r="L1855" s="18"/>
      <c r="Z1855" s="152"/>
    </row>
    <row r="1856" spans="1:26" x14ac:dyDescent="0.25">
      <c r="A1856" s="26"/>
      <c r="B1856" s="27"/>
      <c r="C1856" s="28"/>
      <c r="D1856" s="28"/>
      <c r="E1856" s="28"/>
      <c r="F1856" s="28"/>
      <c r="G1856" s="29"/>
      <c r="H1856" s="39"/>
      <c r="I1856" s="150" t="str">
        <f t="shared" si="27"/>
        <v/>
      </c>
      <c r="J1856" s="113"/>
      <c r="K1856" s="18"/>
      <c r="L1856" s="18"/>
      <c r="Z1856" s="152"/>
    </row>
    <row r="1857" spans="1:26" x14ac:dyDescent="0.25">
      <c r="A1857" s="26"/>
      <c r="B1857" s="27"/>
      <c r="C1857" s="28"/>
      <c r="D1857" s="28"/>
      <c r="E1857" s="28"/>
      <c r="F1857" s="28"/>
      <c r="G1857" s="29"/>
      <c r="H1857" s="39"/>
      <c r="I1857" s="150" t="str">
        <f t="shared" si="27"/>
        <v/>
      </c>
      <c r="J1857" s="113"/>
      <c r="K1857" s="18"/>
      <c r="L1857" s="18"/>
      <c r="Z1857" s="152"/>
    </row>
    <row r="1858" spans="1:26" x14ac:dyDescent="0.25">
      <c r="A1858" s="26"/>
      <c r="B1858" s="27"/>
      <c r="C1858" s="28"/>
      <c r="D1858" s="28"/>
      <c r="E1858" s="28"/>
      <c r="F1858" s="28"/>
      <c r="G1858" s="29"/>
      <c r="H1858" s="39"/>
      <c r="I1858" s="150" t="str">
        <f t="shared" si="27"/>
        <v/>
      </c>
      <c r="J1858" s="113"/>
      <c r="K1858" s="18"/>
      <c r="L1858" s="18"/>
      <c r="Z1858" s="152"/>
    </row>
    <row r="1859" spans="1:26" x14ac:dyDescent="0.25">
      <c r="A1859" s="26"/>
      <c r="B1859" s="27"/>
      <c r="C1859" s="28"/>
      <c r="D1859" s="28"/>
      <c r="E1859" s="28"/>
      <c r="F1859" s="28"/>
      <c r="G1859" s="29"/>
      <c r="H1859" s="39"/>
      <c r="I1859" s="150" t="str">
        <f t="shared" si="27"/>
        <v/>
      </c>
      <c r="J1859" s="113"/>
      <c r="K1859" s="18"/>
      <c r="L1859" s="18"/>
      <c r="Z1859" s="152"/>
    </row>
    <row r="1860" spans="1:26" x14ac:dyDescent="0.25">
      <c r="A1860" s="26"/>
      <c r="B1860" s="27"/>
      <c r="C1860" s="28"/>
      <c r="D1860" s="28"/>
      <c r="E1860" s="28"/>
      <c r="F1860" s="28"/>
      <c r="G1860" s="29"/>
      <c r="H1860" s="39"/>
      <c r="I1860" s="150" t="str">
        <f t="shared" si="27"/>
        <v/>
      </c>
      <c r="J1860" s="113"/>
      <c r="K1860" s="18"/>
      <c r="L1860" s="18"/>
      <c r="Z1860" s="152"/>
    </row>
    <row r="1861" spans="1:26" x14ac:dyDescent="0.25">
      <c r="A1861" s="26"/>
      <c r="B1861" s="27"/>
      <c r="C1861" s="28"/>
      <c r="D1861" s="28"/>
      <c r="E1861" s="28"/>
      <c r="F1861" s="28"/>
      <c r="G1861" s="29"/>
      <c r="H1861" s="39"/>
      <c r="I1861" s="150" t="str">
        <f t="shared" si="27"/>
        <v/>
      </c>
      <c r="J1861" s="113"/>
      <c r="K1861" s="18"/>
      <c r="L1861" s="18"/>
      <c r="Z1861" s="152"/>
    </row>
    <row r="1862" spans="1:26" x14ac:dyDescent="0.25">
      <c r="A1862" s="26"/>
      <c r="B1862" s="27"/>
      <c r="C1862" s="28"/>
      <c r="D1862" s="28"/>
      <c r="E1862" s="28"/>
      <c r="F1862" s="28"/>
      <c r="G1862" s="29"/>
      <c r="H1862" s="39"/>
      <c r="I1862" s="150" t="str">
        <f t="shared" si="27"/>
        <v/>
      </c>
      <c r="J1862" s="113"/>
      <c r="K1862" s="18"/>
      <c r="L1862" s="18"/>
      <c r="Z1862" s="152"/>
    </row>
    <row r="1863" spans="1:26" x14ac:dyDescent="0.25">
      <c r="A1863" s="26"/>
      <c r="B1863" s="27"/>
      <c r="C1863" s="28"/>
      <c r="D1863" s="28"/>
      <c r="E1863" s="28"/>
      <c r="F1863" s="28"/>
      <c r="G1863" s="29"/>
      <c r="H1863" s="39"/>
      <c r="I1863" s="150" t="str">
        <f t="shared" si="27"/>
        <v/>
      </c>
      <c r="J1863" s="113"/>
      <c r="K1863" s="18"/>
      <c r="L1863" s="18"/>
      <c r="Z1863" s="152"/>
    </row>
    <row r="1864" spans="1:26" x14ac:dyDescent="0.25">
      <c r="A1864" s="26"/>
      <c r="B1864" s="27"/>
      <c r="C1864" s="28"/>
      <c r="D1864" s="28"/>
      <c r="E1864" s="28"/>
      <c r="F1864" s="28"/>
      <c r="G1864" s="29"/>
      <c r="H1864" s="39"/>
      <c r="I1864" s="150" t="str">
        <f t="shared" si="27"/>
        <v/>
      </c>
      <c r="J1864" s="113"/>
      <c r="K1864" s="18"/>
      <c r="L1864" s="18"/>
      <c r="Z1864" s="152"/>
    </row>
    <row r="1865" spans="1:26" x14ac:dyDescent="0.25">
      <c r="A1865" s="26"/>
      <c r="B1865" s="27"/>
      <c r="C1865" s="28"/>
      <c r="D1865" s="28"/>
      <c r="E1865" s="28"/>
      <c r="F1865" s="28"/>
      <c r="G1865" s="29"/>
      <c r="H1865" s="39"/>
      <c r="I1865" s="150" t="str">
        <f t="shared" si="27"/>
        <v/>
      </c>
      <c r="J1865" s="113"/>
      <c r="K1865" s="18"/>
      <c r="L1865" s="18"/>
      <c r="Z1865" s="152"/>
    </row>
    <row r="1866" spans="1:26" x14ac:dyDescent="0.25">
      <c r="A1866" s="26"/>
      <c r="B1866" s="27"/>
      <c r="C1866" s="28"/>
      <c r="D1866" s="28"/>
      <c r="E1866" s="28"/>
      <c r="F1866" s="28"/>
      <c r="G1866" s="29"/>
      <c r="H1866" s="39"/>
      <c r="I1866" s="150" t="str">
        <f t="shared" si="27"/>
        <v/>
      </c>
      <c r="J1866" s="113"/>
      <c r="K1866" s="18"/>
      <c r="L1866" s="18"/>
      <c r="Z1866" s="152"/>
    </row>
    <row r="1867" spans="1:26" x14ac:dyDescent="0.25">
      <c r="A1867" s="26"/>
      <c r="B1867" s="27"/>
      <c r="C1867" s="28"/>
      <c r="D1867" s="28"/>
      <c r="E1867" s="28"/>
      <c r="F1867" s="28"/>
      <c r="G1867" s="29"/>
      <c r="H1867" s="39"/>
      <c r="I1867" s="150" t="str">
        <f t="shared" si="27"/>
        <v/>
      </c>
      <c r="J1867" s="113"/>
      <c r="K1867" s="18"/>
      <c r="L1867" s="18"/>
      <c r="Z1867" s="152"/>
    </row>
    <row r="1868" spans="1:26" x14ac:dyDescent="0.25">
      <c r="A1868" s="26"/>
      <c r="B1868" s="27"/>
      <c r="C1868" s="28"/>
      <c r="D1868" s="28"/>
      <c r="E1868" s="28"/>
      <c r="F1868" s="28"/>
      <c r="G1868" s="29"/>
      <c r="H1868" s="39"/>
      <c r="I1868" s="150" t="str">
        <f t="shared" si="27"/>
        <v/>
      </c>
      <c r="J1868" s="113"/>
      <c r="K1868" s="18"/>
      <c r="L1868" s="18"/>
      <c r="Z1868" s="152"/>
    </row>
    <row r="1869" spans="1:26" x14ac:dyDescent="0.25">
      <c r="A1869" s="26"/>
      <c r="B1869" s="27"/>
      <c r="C1869" s="28"/>
      <c r="D1869" s="28"/>
      <c r="E1869" s="28"/>
      <c r="F1869" s="28"/>
      <c r="G1869" s="29"/>
      <c r="H1869" s="39"/>
      <c r="I1869" s="150" t="str">
        <f t="shared" si="27"/>
        <v/>
      </c>
      <c r="J1869" s="113"/>
      <c r="K1869" s="18"/>
      <c r="L1869" s="18"/>
      <c r="Z1869" s="152"/>
    </row>
    <row r="1870" spans="1:26" x14ac:dyDescent="0.25">
      <c r="A1870" s="26"/>
      <c r="B1870" s="27"/>
      <c r="C1870" s="28"/>
      <c r="D1870" s="28"/>
      <c r="E1870" s="28"/>
      <c r="F1870" s="28"/>
      <c r="G1870" s="29"/>
      <c r="H1870" s="39"/>
      <c r="I1870" s="150" t="str">
        <f t="shared" si="27"/>
        <v/>
      </c>
      <c r="J1870" s="113"/>
      <c r="K1870" s="18"/>
      <c r="L1870" s="18"/>
      <c r="Z1870" s="152"/>
    </row>
    <row r="1871" spans="1:26" x14ac:dyDescent="0.25">
      <c r="A1871" s="26"/>
      <c r="B1871" s="27"/>
      <c r="C1871" s="28"/>
      <c r="D1871" s="28"/>
      <c r="E1871" s="28"/>
      <c r="F1871" s="28"/>
      <c r="G1871" s="29"/>
      <c r="H1871" s="39"/>
      <c r="I1871" s="150" t="str">
        <f t="shared" si="27"/>
        <v/>
      </c>
      <c r="J1871" s="113"/>
      <c r="K1871" s="18"/>
      <c r="L1871" s="18"/>
      <c r="Z1871" s="152"/>
    </row>
    <row r="1872" spans="1:26" x14ac:dyDescent="0.25">
      <c r="A1872" s="26"/>
      <c r="B1872" s="27"/>
      <c r="C1872" s="28"/>
      <c r="D1872" s="28"/>
      <c r="E1872" s="28"/>
      <c r="F1872" s="28"/>
      <c r="G1872" s="29"/>
      <c r="H1872" s="39"/>
      <c r="I1872" s="150" t="str">
        <f t="shared" si="27"/>
        <v/>
      </c>
      <c r="J1872" s="113"/>
      <c r="K1872" s="18"/>
      <c r="L1872" s="18"/>
      <c r="Z1872" s="152"/>
    </row>
    <row r="1873" spans="1:26" x14ac:dyDescent="0.25">
      <c r="A1873" s="26"/>
      <c r="B1873" s="27"/>
      <c r="C1873" s="28"/>
      <c r="D1873" s="28"/>
      <c r="E1873" s="28"/>
      <c r="F1873" s="28"/>
      <c r="G1873" s="29"/>
      <c r="H1873" s="39"/>
      <c r="I1873" s="150" t="str">
        <f t="shared" si="27"/>
        <v/>
      </c>
      <c r="J1873" s="113"/>
      <c r="K1873" s="18"/>
      <c r="L1873" s="18"/>
      <c r="Z1873" s="152"/>
    </row>
    <row r="1874" spans="1:26" x14ac:dyDescent="0.25">
      <c r="A1874" s="26"/>
      <c r="B1874" s="27"/>
      <c r="C1874" s="28"/>
      <c r="D1874" s="28"/>
      <c r="E1874" s="28"/>
      <c r="F1874" s="28"/>
      <c r="G1874" s="29"/>
      <c r="H1874" s="39"/>
      <c r="I1874" s="150" t="str">
        <f t="shared" si="27"/>
        <v/>
      </c>
      <c r="J1874" s="113"/>
      <c r="K1874" s="18"/>
      <c r="L1874" s="18"/>
      <c r="Z1874" s="152"/>
    </row>
    <row r="1875" spans="1:26" x14ac:dyDescent="0.25">
      <c r="A1875" s="26"/>
      <c r="B1875" s="27"/>
      <c r="C1875" s="28"/>
      <c r="D1875" s="28"/>
      <c r="E1875" s="28"/>
      <c r="F1875" s="28"/>
      <c r="G1875" s="29"/>
      <c r="H1875" s="39"/>
      <c r="I1875" s="150" t="str">
        <f t="shared" si="27"/>
        <v/>
      </c>
      <c r="J1875" s="113"/>
      <c r="K1875" s="18"/>
      <c r="L1875" s="18"/>
      <c r="Z1875" s="152"/>
    </row>
    <row r="1876" spans="1:26" x14ac:dyDescent="0.25">
      <c r="A1876" s="26"/>
      <c r="B1876" s="27"/>
      <c r="C1876" s="28"/>
      <c r="D1876" s="28"/>
      <c r="E1876" s="28"/>
      <c r="F1876" s="28"/>
      <c r="G1876" s="29"/>
      <c r="H1876" s="39"/>
      <c r="I1876" s="150" t="str">
        <f t="shared" si="27"/>
        <v/>
      </c>
      <c r="J1876" s="113"/>
      <c r="K1876" s="18"/>
      <c r="L1876" s="18"/>
      <c r="Z1876" s="152"/>
    </row>
    <row r="1877" spans="1:26" x14ac:dyDescent="0.25">
      <c r="A1877" s="26"/>
      <c r="B1877" s="27"/>
      <c r="C1877" s="28"/>
      <c r="D1877" s="28"/>
      <c r="E1877" s="28"/>
      <c r="F1877" s="28"/>
      <c r="G1877" s="29"/>
      <c r="H1877" s="39"/>
      <c r="I1877" s="150" t="str">
        <f t="shared" si="27"/>
        <v/>
      </c>
      <c r="J1877" s="113"/>
      <c r="K1877" s="18"/>
      <c r="L1877" s="18"/>
      <c r="Z1877" s="152"/>
    </row>
    <row r="1878" spans="1:26" x14ac:dyDescent="0.25">
      <c r="A1878" s="26"/>
      <c r="B1878" s="27"/>
      <c r="C1878" s="28"/>
      <c r="D1878" s="28"/>
      <c r="E1878" s="28"/>
      <c r="F1878" s="28"/>
      <c r="G1878" s="29"/>
      <c r="H1878" s="39"/>
      <c r="I1878" s="150" t="str">
        <f t="shared" si="27"/>
        <v/>
      </c>
      <c r="J1878" s="113"/>
      <c r="K1878" s="18"/>
      <c r="L1878" s="18"/>
      <c r="Z1878" s="152"/>
    </row>
    <row r="1879" spans="1:26" x14ac:dyDescent="0.25">
      <c r="A1879" s="26"/>
      <c r="B1879" s="27"/>
      <c r="C1879" s="28"/>
      <c r="D1879" s="28"/>
      <c r="E1879" s="28"/>
      <c r="F1879" s="28"/>
      <c r="G1879" s="29"/>
      <c r="H1879" s="39"/>
      <c r="I1879" s="150" t="str">
        <f t="shared" si="27"/>
        <v/>
      </c>
      <c r="J1879" s="113"/>
      <c r="K1879" s="18"/>
      <c r="L1879" s="18"/>
      <c r="Z1879" s="152"/>
    </row>
    <row r="1880" spans="1:26" x14ac:dyDescent="0.25">
      <c r="A1880" s="26"/>
      <c r="B1880" s="27"/>
      <c r="C1880" s="28"/>
      <c r="D1880" s="28"/>
      <c r="E1880" s="28"/>
      <c r="F1880" s="28"/>
      <c r="G1880" s="29"/>
      <c r="H1880" s="39"/>
      <c r="I1880" s="150" t="str">
        <f t="shared" si="27"/>
        <v/>
      </c>
      <c r="J1880" s="113"/>
      <c r="K1880" s="18"/>
      <c r="L1880" s="18"/>
      <c r="Z1880" s="152"/>
    </row>
    <row r="1881" spans="1:26" x14ac:dyDescent="0.25">
      <c r="A1881" s="26"/>
      <c r="B1881" s="27"/>
      <c r="C1881" s="28"/>
      <c r="D1881" s="28"/>
      <c r="E1881" s="28"/>
      <c r="F1881" s="28"/>
      <c r="G1881" s="29"/>
      <c r="H1881" s="39"/>
      <c r="I1881" s="150" t="str">
        <f t="shared" si="27"/>
        <v/>
      </c>
      <c r="J1881" s="113"/>
      <c r="K1881" s="18"/>
      <c r="L1881" s="18"/>
      <c r="Z1881" s="152"/>
    </row>
    <row r="1882" spans="1:26" x14ac:dyDescent="0.25">
      <c r="A1882" s="26"/>
      <c r="B1882" s="27"/>
      <c r="C1882" s="28"/>
      <c r="D1882" s="28"/>
      <c r="E1882" s="28"/>
      <c r="F1882" s="28"/>
      <c r="G1882" s="29"/>
      <c r="H1882" s="39"/>
      <c r="I1882" s="150" t="str">
        <f t="shared" si="27"/>
        <v/>
      </c>
      <c r="J1882" s="113"/>
      <c r="K1882" s="18"/>
      <c r="L1882" s="18"/>
      <c r="Z1882" s="152"/>
    </row>
    <row r="1883" spans="1:26" x14ac:dyDescent="0.25">
      <c r="A1883" s="26"/>
      <c r="B1883" s="27"/>
      <c r="C1883" s="28"/>
      <c r="D1883" s="28"/>
      <c r="E1883" s="28"/>
      <c r="F1883" s="28"/>
      <c r="G1883" s="29"/>
      <c r="H1883" s="39"/>
      <c r="I1883" s="150" t="str">
        <f t="shared" si="27"/>
        <v/>
      </c>
      <c r="J1883" s="113"/>
      <c r="K1883" s="18"/>
      <c r="L1883" s="18"/>
      <c r="Z1883" s="152"/>
    </row>
    <row r="1884" spans="1:26" x14ac:dyDescent="0.25">
      <c r="A1884" s="26"/>
      <c r="B1884" s="27"/>
      <c r="C1884" s="28"/>
      <c r="D1884" s="28"/>
      <c r="E1884" s="28"/>
      <c r="F1884" s="28"/>
      <c r="G1884" s="29"/>
      <c r="H1884" s="39"/>
      <c r="I1884" s="150" t="str">
        <f t="shared" si="27"/>
        <v/>
      </c>
      <c r="J1884" s="113"/>
      <c r="K1884" s="18"/>
      <c r="L1884" s="18"/>
      <c r="Z1884" s="152"/>
    </row>
    <row r="1885" spans="1:26" x14ac:dyDescent="0.25">
      <c r="A1885" s="26"/>
      <c r="B1885" s="27"/>
      <c r="C1885" s="28"/>
      <c r="D1885" s="28"/>
      <c r="E1885" s="28"/>
      <c r="F1885" s="28"/>
      <c r="G1885" s="29"/>
      <c r="H1885" s="39"/>
      <c r="I1885" s="150" t="str">
        <f t="shared" si="27"/>
        <v/>
      </c>
      <c r="J1885" s="113"/>
      <c r="K1885" s="18"/>
      <c r="L1885" s="18"/>
      <c r="Z1885" s="152"/>
    </row>
    <row r="1886" spans="1:26" x14ac:dyDescent="0.25">
      <c r="A1886" s="26"/>
      <c r="B1886" s="27"/>
      <c r="C1886" s="28"/>
      <c r="D1886" s="28"/>
      <c r="E1886" s="28"/>
      <c r="F1886" s="28"/>
      <c r="G1886" s="29"/>
      <c r="H1886" s="39"/>
      <c r="I1886" s="150" t="str">
        <f t="shared" si="27"/>
        <v/>
      </c>
      <c r="J1886" s="113"/>
      <c r="K1886" s="18"/>
      <c r="L1886" s="18"/>
      <c r="Z1886" s="152"/>
    </row>
    <row r="1887" spans="1:26" x14ac:dyDescent="0.25">
      <c r="A1887" s="26"/>
      <c r="B1887" s="27"/>
      <c r="C1887" s="28"/>
      <c r="D1887" s="28"/>
      <c r="E1887" s="28"/>
      <c r="F1887" s="28"/>
      <c r="G1887" s="29"/>
      <c r="H1887" s="39"/>
      <c r="I1887" s="150" t="str">
        <f t="shared" si="27"/>
        <v/>
      </c>
      <c r="J1887" s="113"/>
      <c r="K1887" s="18"/>
      <c r="L1887" s="18"/>
      <c r="Z1887" s="152"/>
    </row>
    <row r="1888" spans="1:26" x14ac:dyDescent="0.25">
      <c r="A1888" s="26"/>
      <c r="B1888" s="27"/>
      <c r="C1888" s="28"/>
      <c r="D1888" s="28"/>
      <c r="E1888" s="28"/>
      <c r="F1888" s="28"/>
      <c r="G1888" s="29"/>
      <c r="H1888" s="39"/>
      <c r="I1888" s="150" t="str">
        <f t="shared" si="27"/>
        <v/>
      </c>
      <c r="J1888" s="113"/>
      <c r="K1888" s="18"/>
      <c r="L1888" s="18"/>
      <c r="Z1888" s="152"/>
    </row>
    <row r="1889" spans="1:26" x14ac:dyDescent="0.25">
      <c r="A1889" s="26"/>
      <c r="B1889" s="27"/>
      <c r="C1889" s="28"/>
      <c r="D1889" s="28"/>
      <c r="E1889" s="28"/>
      <c r="F1889" s="28"/>
      <c r="G1889" s="29"/>
      <c r="H1889" s="39"/>
      <c r="I1889" s="150" t="str">
        <f t="shared" si="27"/>
        <v/>
      </c>
      <c r="J1889" s="113"/>
      <c r="K1889" s="18"/>
      <c r="L1889" s="18"/>
      <c r="Z1889" s="152"/>
    </row>
    <row r="1890" spans="1:26" x14ac:dyDescent="0.25">
      <c r="A1890" s="26"/>
      <c r="B1890" s="27"/>
      <c r="C1890" s="28"/>
      <c r="D1890" s="28"/>
      <c r="E1890" s="28"/>
      <c r="F1890" s="28"/>
      <c r="G1890" s="29"/>
      <c r="H1890" s="39"/>
      <c r="I1890" s="150" t="str">
        <f t="shared" si="27"/>
        <v/>
      </c>
      <c r="J1890" s="113"/>
      <c r="K1890" s="18"/>
      <c r="L1890" s="18"/>
      <c r="Z1890" s="152"/>
    </row>
    <row r="1891" spans="1:26" x14ac:dyDescent="0.25">
      <c r="A1891" s="26"/>
      <c r="B1891" s="27"/>
      <c r="C1891" s="28"/>
      <c r="D1891" s="28"/>
      <c r="E1891" s="28"/>
      <c r="F1891" s="28"/>
      <c r="G1891" s="29"/>
      <c r="H1891" s="39"/>
      <c r="I1891" s="150" t="str">
        <f t="shared" si="27"/>
        <v/>
      </c>
      <c r="J1891" s="113"/>
      <c r="K1891" s="18"/>
      <c r="L1891" s="18"/>
      <c r="Z1891" s="152"/>
    </row>
    <row r="1892" spans="1:26" x14ac:dyDescent="0.25">
      <c r="A1892" s="26"/>
      <c r="B1892" s="27"/>
      <c r="C1892" s="28"/>
      <c r="D1892" s="28"/>
      <c r="E1892" s="28"/>
      <c r="F1892" s="28"/>
      <c r="G1892" s="29"/>
      <c r="H1892" s="39"/>
      <c r="I1892" s="150" t="str">
        <f t="shared" si="27"/>
        <v/>
      </c>
      <c r="J1892" s="113"/>
      <c r="K1892" s="18"/>
      <c r="L1892" s="18"/>
      <c r="Z1892" s="152"/>
    </row>
    <row r="1893" spans="1:26" x14ac:dyDescent="0.25">
      <c r="A1893" s="26"/>
      <c r="B1893" s="27"/>
      <c r="C1893" s="28"/>
      <c r="D1893" s="28"/>
      <c r="E1893" s="28"/>
      <c r="F1893" s="28"/>
      <c r="G1893" s="29"/>
      <c r="H1893" s="39"/>
      <c r="I1893" s="150" t="str">
        <f t="shared" si="27"/>
        <v/>
      </c>
      <c r="J1893" s="113"/>
      <c r="K1893" s="18"/>
      <c r="L1893" s="18"/>
      <c r="Z1893" s="152"/>
    </row>
    <row r="1894" spans="1:26" x14ac:dyDescent="0.25">
      <c r="A1894" s="26"/>
      <c r="B1894" s="27"/>
      <c r="C1894" s="28"/>
      <c r="D1894" s="28"/>
      <c r="E1894" s="28"/>
      <c r="F1894" s="28"/>
      <c r="G1894" s="29"/>
      <c r="H1894" s="39"/>
      <c r="I1894" s="150" t="str">
        <f t="shared" si="27"/>
        <v/>
      </c>
      <c r="J1894" s="113"/>
      <c r="K1894" s="18"/>
      <c r="L1894" s="18"/>
      <c r="Z1894" s="152"/>
    </row>
    <row r="1895" spans="1:26" x14ac:dyDescent="0.25">
      <c r="A1895" s="26"/>
      <c r="B1895" s="27"/>
      <c r="C1895" s="28"/>
      <c r="D1895" s="28"/>
      <c r="E1895" s="28"/>
      <c r="F1895" s="28"/>
      <c r="G1895" s="29"/>
      <c r="H1895" s="39"/>
      <c r="I1895" s="150" t="str">
        <f t="shared" si="27"/>
        <v/>
      </c>
      <c r="J1895" s="113"/>
      <c r="K1895" s="18"/>
      <c r="L1895" s="18"/>
      <c r="Z1895" s="152"/>
    </row>
    <row r="1896" spans="1:26" x14ac:dyDescent="0.25">
      <c r="A1896" s="26"/>
      <c r="B1896" s="27"/>
      <c r="C1896" s="28"/>
      <c r="D1896" s="28"/>
      <c r="E1896" s="28"/>
      <c r="F1896" s="28"/>
      <c r="G1896" s="29"/>
      <c r="H1896" s="39"/>
      <c r="I1896" s="150" t="str">
        <f t="shared" si="27"/>
        <v/>
      </c>
      <c r="J1896" s="113"/>
      <c r="K1896" s="18"/>
      <c r="L1896" s="18"/>
      <c r="Z1896" s="152"/>
    </row>
    <row r="1897" spans="1:26" x14ac:dyDescent="0.25">
      <c r="A1897" s="26"/>
      <c r="B1897" s="27"/>
      <c r="C1897" s="28"/>
      <c r="D1897" s="28"/>
      <c r="E1897" s="28"/>
      <c r="F1897" s="28"/>
      <c r="G1897" s="29"/>
      <c r="H1897" s="39"/>
      <c r="I1897" s="150" t="str">
        <f t="shared" si="27"/>
        <v/>
      </c>
      <c r="J1897" s="113"/>
      <c r="K1897" s="18"/>
      <c r="L1897" s="18"/>
      <c r="Z1897" s="152"/>
    </row>
    <row r="1898" spans="1:26" x14ac:dyDescent="0.25">
      <c r="A1898" s="26"/>
      <c r="B1898" s="27"/>
      <c r="C1898" s="28"/>
      <c r="D1898" s="28"/>
      <c r="E1898" s="28"/>
      <c r="F1898" s="28"/>
      <c r="G1898" s="29"/>
      <c r="H1898" s="39"/>
      <c r="I1898" s="150" t="str">
        <f t="shared" si="27"/>
        <v/>
      </c>
      <c r="J1898" s="113"/>
      <c r="K1898" s="18"/>
      <c r="L1898" s="18"/>
      <c r="Z1898" s="152"/>
    </row>
    <row r="1899" spans="1:26" x14ac:dyDescent="0.25">
      <c r="A1899" s="26"/>
      <c r="B1899" s="27"/>
      <c r="C1899" s="28"/>
      <c r="D1899" s="28"/>
      <c r="E1899" s="28"/>
      <c r="F1899" s="28"/>
      <c r="G1899" s="29"/>
      <c r="H1899" s="39"/>
      <c r="I1899" s="150" t="str">
        <f t="shared" si="27"/>
        <v/>
      </c>
      <c r="J1899" s="113"/>
      <c r="K1899" s="18"/>
      <c r="L1899" s="18"/>
      <c r="Z1899" s="152"/>
    </row>
    <row r="1900" spans="1:26" x14ac:dyDescent="0.25">
      <c r="A1900" s="26"/>
      <c r="B1900" s="27"/>
      <c r="C1900" s="28"/>
      <c r="D1900" s="28"/>
      <c r="E1900" s="28"/>
      <c r="F1900" s="28"/>
      <c r="G1900" s="29"/>
      <c r="H1900" s="39"/>
      <c r="I1900" s="150" t="str">
        <f t="shared" si="27"/>
        <v/>
      </c>
      <c r="J1900" s="113"/>
      <c r="K1900" s="18"/>
      <c r="L1900" s="18"/>
      <c r="Z1900" s="152"/>
    </row>
    <row r="1901" spans="1:26" x14ac:dyDescent="0.25">
      <c r="A1901" s="26"/>
      <c r="B1901" s="27"/>
      <c r="C1901" s="28"/>
      <c r="D1901" s="28"/>
      <c r="E1901" s="28"/>
      <c r="F1901" s="28"/>
      <c r="G1901" s="29"/>
      <c r="H1901" s="39"/>
      <c r="I1901" s="150" t="str">
        <f t="shared" si="27"/>
        <v/>
      </c>
      <c r="J1901" s="113"/>
      <c r="K1901" s="18"/>
      <c r="L1901" s="18"/>
      <c r="Z1901" s="152"/>
    </row>
    <row r="1902" spans="1:26" x14ac:dyDescent="0.25">
      <c r="A1902" s="26"/>
      <c r="B1902" s="27"/>
      <c r="C1902" s="28"/>
      <c r="D1902" s="28"/>
      <c r="E1902" s="28"/>
      <c r="F1902" s="28"/>
      <c r="G1902" s="29"/>
      <c r="H1902" s="39"/>
      <c r="I1902" s="150" t="str">
        <f t="shared" si="27"/>
        <v/>
      </c>
      <c r="J1902" s="113"/>
      <c r="K1902" s="18"/>
      <c r="L1902" s="18"/>
      <c r="Z1902" s="152"/>
    </row>
    <row r="1903" spans="1:26" x14ac:dyDescent="0.25">
      <c r="A1903" s="26"/>
      <c r="B1903" s="27"/>
      <c r="C1903" s="28"/>
      <c r="D1903" s="28"/>
      <c r="E1903" s="28"/>
      <c r="F1903" s="28"/>
      <c r="G1903" s="29"/>
      <c r="H1903" s="39"/>
      <c r="I1903" s="150" t="str">
        <f t="shared" si="27"/>
        <v/>
      </c>
      <c r="J1903" s="113"/>
      <c r="K1903" s="18"/>
      <c r="L1903" s="18"/>
      <c r="Z1903" s="152"/>
    </row>
    <row r="1904" spans="1:26" x14ac:dyDescent="0.25">
      <c r="A1904" s="26"/>
      <c r="B1904" s="27"/>
      <c r="C1904" s="28"/>
      <c r="D1904" s="28"/>
      <c r="E1904" s="28"/>
      <c r="F1904" s="28"/>
      <c r="G1904" s="29"/>
      <c r="H1904" s="39"/>
      <c r="I1904" s="150" t="str">
        <f t="shared" si="27"/>
        <v/>
      </c>
      <c r="J1904" s="113"/>
      <c r="K1904" s="18"/>
      <c r="L1904" s="18"/>
      <c r="Z1904" s="152"/>
    </row>
    <row r="1905" spans="1:26" x14ac:dyDescent="0.25">
      <c r="A1905" s="26"/>
      <c r="B1905" s="27"/>
      <c r="C1905" s="28"/>
      <c r="D1905" s="28"/>
      <c r="E1905" s="28"/>
      <c r="F1905" s="28"/>
      <c r="G1905" s="29"/>
      <c r="H1905" s="39"/>
      <c r="I1905" s="150" t="str">
        <f t="shared" si="27"/>
        <v/>
      </c>
      <c r="J1905" s="113"/>
      <c r="K1905" s="18"/>
      <c r="L1905" s="18"/>
      <c r="Z1905" s="152"/>
    </row>
    <row r="1906" spans="1:26" x14ac:dyDescent="0.25">
      <c r="A1906" s="26"/>
      <c r="B1906" s="27"/>
      <c r="C1906" s="28"/>
      <c r="D1906" s="28"/>
      <c r="E1906" s="28"/>
      <c r="F1906" s="28"/>
      <c r="G1906" s="29"/>
      <c r="H1906" s="39"/>
      <c r="I1906" s="150" t="str">
        <f t="shared" si="27"/>
        <v/>
      </c>
      <c r="J1906" s="113"/>
      <c r="K1906" s="18"/>
      <c r="L1906" s="18"/>
      <c r="Z1906" s="152"/>
    </row>
    <row r="1907" spans="1:26" x14ac:dyDescent="0.25">
      <c r="A1907" s="26"/>
      <c r="B1907" s="27"/>
      <c r="C1907" s="28"/>
      <c r="D1907" s="28"/>
      <c r="E1907" s="28"/>
      <c r="F1907" s="28"/>
      <c r="G1907" s="29"/>
      <c r="H1907" s="39"/>
      <c r="I1907" s="150" t="str">
        <f t="shared" si="27"/>
        <v/>
      </c>
      <c r="J1907" s="113"/>
      <c r="K1907" s="18"/>
      <c r="L1907" s="18"/>
      <c r="Z1907" s="152"/>
    </row>
    <row r="1908" spans="1:26" x14ac:dyDescent="0.25">
      <c r="A1908" s="26"/>
      <c r="B1908" s="27"/>
      <c r="C1908" s="28"/>
      <c r="D1908" s="28"/>
      <c r="E1908" s="28"/>
      <c r="F1908" s="28"/>
      <c r="G1908" s="29"/>
      <c r="H1908" s="39"/>
      <c r="I1908" s="150" t="str">
        <f t="shared" si="27"/>
        <v/>
      </c>
      <c r="J1908" s="113"/>
      <c r="K1908" s="18"/>
      <c r="L1908" s="18"/>
      <c r="Z1908" s="152"/>
    </row>
    <row r="1909" spans="1:26" x14ac:dyDescent="0.25">
      <c r="A1909" s="26"/>
      <c r="B1909" s="27"/>
      <c r="C1909" s="28"/>
      <c r="D1909" s="28"/>
      <c r="E1909" s="28"/>
      <c r="F1909" s="28"/>
      <c r="G1909" s="29"/>
      <c r="H1909" s="39"/>
      <c r="I1909" s="150" t="str">
        <f t="shared" si="27"/>
        <v/>
      </c>
      <c r="J1909" s="113"/>
      <c r="K1909" s="18"/>
      <c r="L1909" s="18"/>
      <c r="Z1909" s="152"/>
    </row>
    <row r="1910" spans="1:26" x14ac:dyDescent="0.25">
      <c r="A1910" s="26"/>
      <c r="B1910" s="27"/>
      <c r="C1910" s="28"/>
      <c r="D1910" s="28"/>
      <c r="E1910" s="28"/>
      <c r="F1910" s="28"/>
      <c r="G1910" s="29"/>
      <c r="H1910" s="39"/>
      <c r="I1910" s="150" t="str">
        <f t="shared" si="27"/>
        <v/>
      </c>
      <c r="J1910" s="113"/>
      <c r="K1910" s="18"/>
      <c r="L1910" s="18"/>
      <c r="Z1910" s="152"/>
    </row>
    <row r="1911" spans="1:26" x14ac:dyDescent="0.25">
      <c r="A1911" s="26"/>
      <c r="B1911" s="27"/>
      <c r="C1911" s="28"/>
      <c r="D1911" s="28"/>
      <c r="E1911" s="28"/>
      <c r="F1911" s="28"/>
      <c r="G1911" s="29"/>
      <c r="H1911" s="39"/>
      <c r="I1911" s="150" t="str">
        <f t="shared" si="27"/>
        <v/>
      </c>
      <c r="J1911" s="113"/>
      <c r="K1911" s="18"/>
      <c r="L1911" s="18"/>
      <c r="Z1911" s="152"/>
    </row>
    <row r="1912" spans="1:26" x14ac:dyDescent="0.25">
      <c r="A1912" s="26"/>
      <c r="B1912" s="27"/>
      <c r="C1912" s="28"/>
      <c r="D1912" s="28"/>
      <c r="E1912" s="28"/>
      <c r="F1912" s="28"/>
      <c r="G1912" s="29"/>
      <c r="H1912" s="39"/>
      <c r="I1912" s="150" t="str">
        <f t="shared" si="27"/>
        <v/>
      </c>
      <c r="J1912" s="113"/>
      <c r="K1912" s="18"/>
      <c r="L1912" s="18"/>
      <c r="Z1912" s="152"/>
    </row>
    <row r="1913" spans="1:26" x14ac:dyDescent="0.25">
      <c r="A1913" s="26"/>
      <c r="B1913" s="27"/>
      <c r="C1913" s="28"/>
      <c r="D1913" s="28"/>
      <c r="E1913" s="28"/>
      <c r="F1913" s="28"/>
      <c r="G1913" s="29"/>
      <c r="H1913" s="39"/>
      <c r="I1913" s="150" t="str">
        <f t="shared" si="27"/>
        <v/>
      </c>
      <c r="J1913" s="113"/>
      <c r="K1913" s="18"/>
      <c r="L1913" s="18"/>
      <c r="Z1913" s="152"/>
    </row>
    <row r="1914" spans="1:26" x14ac:dyDescent="0.25">
      <c r="A1914" s="26"/>
      <c r="B1914" s="27"/>
      <c r="C1914" s="28"/>
      <c r="D1914" s="28"/>
      <c r="E1914" s="28"/>
      <c r="F1914" s="28"/>
      <c r="G1914" s="29"/>
      <c r="H1914" s="39"/>
      <c r="I1914" s="150" t="str">
        <f t="shared" si="27"/>
        <v/>
      </c>
      <c r="J1914" s="113"/>
      <c r="K1914" s="18"/>
      <c r="L1914" s="18"/>
      <c r="Z1914" s="152"/>
    </row>
    <row r="1915" spans="1:26" x14ac:dyDescent="0.25">
      <c r="A1915" s="26"/>
      <c r="B1915" s="27"/>
      <c r="C1915" s="28"/>
      <c r="D1915" s="28"/>
      <c r="E1915" s="28"/>
      <c r="F1915" s="28"/>
      <c r="G1915" s="29"/>
      <c r="H1915" s="39"/>
      <c r="I1915" s="150" t="str">
        <f t="shared" si="27"/>
        <v/>
      </c>
      <c r="J1915" s="113"/>
      <c r="K1915" s="18"/>
      <c r="L1915" s="18"/>
      <c r="Z1915" s="152"/>
    </row>
    <row r="1916" spans="1:26" x14ac:dyDescent="0.25">
      <c r="A1916" s="26"/>
      <c r="B1916" s="27"/>
      <c r="C1916" s="28"/>
      <c r="D1916" s="28"/>
      <c r="E1916" s="28"/>
      <c r="F1916" s="28"/>
      <c r="G1916" s="29"/>
      <c r="H1916" s="39"/>
      <c r="I1916" s="150" t="str">
        <f t="shared" si="27"/>
        <v/>
      </c>
      <c r="J1916" s="113"/>
      <c r="K1916" s="18"/>
      <c r="L1916" s="18"/>
      <c r="Z1916" s="152"/>
    </row>
    <row r="1917" spans="1:26" x14ac:dyDescent="0.25">
      <c r="A1917" s="26"/>
      <c r="B1917" s="27"/>
      <c r="C1917" s="28"/>
      <c r="D1917" s="28"/>
      <c r="E1917" s="28"/>
      <c r="F1917" s="28"/>
      <c r="G1917" s="29"/>
      <c r="H1917" s="39"/>
      <c r="I1917" s="150" t="str">
        <f t="shared" si="27"/>
        <v/>
      </c>
      <c r="J1917" s="113"/>
      <c r="K1917" s="18"/>
      <c r="L1917" s="18"/>
      <c r="Z1917" s="152"/>
    </row>
    <row r="1918" spans="1:26" x14ac:dyDescent="0.25">
      <c r="A1918" s="26"/>
      <c r="B1918" s="27"/>
      <c r="C1918" s="28"/>
      <c r="D1918" s="28"/>
      <c r="E1918" s="28"/>
      <c r="F1918" s="28"/>
      <c r="G1918" s="29"/>
      <c r="H1918" s="39"/>
      <c r="I1918" s="150" t="str">
        <f t="shared" si="27"/>
        <v/>
      </c>
      <c r="J1918" s="113"/>
      <c r="K1918" s="18"/>
      <c r="L1918" s="18"/>
      <c r="Z1918" s="152"/>
    </row>
    <row r="1919" spans="1:26" x14ac:dyDescent="0.25">
      <c r="A1919" s="26"/>
      <c r="B1919" s="27"/>
      <c r="C1919" s="28"/>
      <c r="D1919" s="28"/>
      <c r="E1919" s="28"/>
      <c r="F1919" s="28"/>
      <c r="G1919" s="29"/>
      <c r="H1919" s="39"/>
      <c r="I1919" s="150" t="str">
        <f t="shared" ref="I1919:I1982" si="28">IF(G1919="","",I1918+G1919)</f>
        <v/>
      </c>
      <c r="J1919" s="113"/>
      <c r="K1919" s="18"/>
      <c r="L1919" s="18"/>
      <c r="Z1919" s="152"/>
    </row>
    <row r="1920" spans="1:26" x14ac:dyDescent="0.25">
      <c r="A1920" s="26"/>
      <c r="B1920" s="27"/>
      <c r="C1920" s="28"/>
      <c r="D1920" s="28"/>
      <c r="E1920" s="28"/>
      <c r="F1920" s="28"/>
      <c r="G1920" s="29"/>
      <c r="H1920" s="39"/>
      <c r="I1920" s="150" t="str">
        <f t="shared" si="28"/>
        <v/>
      </c>
      <c r="J1920" s="113"/>
      <c r="K1920" s="18"/>
      <c r="L1920" s="18"/>
      <c r="Z1920" s="152"/>
    </row>
    <row r="1921" spans="1:26" x14ac:dyDescent="0.25">
      <c r="A1921" s="26"/>
      <c r="B1921" s="27"/>
      <c r="C1921" s="28"/>
      <c r="D1921" s="28"/>
      <c r="E1921" s="28"/>
      <c r="F1921" s="28"/>
      <c r="G1921" s="29"/>
      <c r="H1921" s="39"/>
      <c r="I1921" s="150" t="str">
        <f t="shared" si="28"/>
        <v/>
      </c>
      <c r="J1921" s="113"/>
      <c r="K1921" s="18"/>
      <c r="L1921" s="18"/>
      <c r="Z1921" s="152"/>
    </row>
    <row r="1922" spans="1:26" x14ac:dyDescent="0.25">
      <c r="A1922" s="26"/>
      <c r="B1922" s="27"/>
      <c r="C1922" s="28"/>
      <c r="D1922" s="28"/>
      <c r="E1922" s="28"/>
      <c r="F1922" s="28"/>
      <c r="G1922" s="29"/>
      <c r="H1922" s="39"/>
      <c r="I1922" s="150" t="str">
        <f t="shared" si="28"/>
        <v/>
      </c>
      <c r="J1922" s="113"/>
      <c r="K1922" s="18"/>
      <c r="L1922" s="18"/>
      <c r="Z1922" s="152"/>
    </row>
    <row r="1923" spans="1:26" x14ac:dyDescent="0.25">
      <c r="A1923" s="26"/>
      <c r="B1923" s="27"/>
      <c r="C1923" s="28"/>
      <c r="D1923" s="28"/>
      <c r="E1923" s="28"/>
      <c r="F1923" s="28"/>
      <c r="G1923" s="29"/>
      <c r="H1923" s="39"/>
      <c r="I1923" s="150" t="str">
        <f t="shared" si="28"/>
        <v/>
      </c>
      <c r="J1923" s="113"/>
      <c r="K1923" s="18"/>
      <c r="L1923" s="18"/>
      <c r="Z1923" s="152"/>
    </row>
    <row r="1924" spans="1:26" x14ac:dyDescent="0.25">
      <c r="A1924" s="26"/>
      <c r="B1924" s="27"/>
      <c r="C1924" s="28"/>
      <c r="D1924" s="28"/>
      <c r="E1924" s="28"/>
      <c r="F1924" s="28"/>
      <c r="G1924" s="29"/>
      <c r="H1924" s="39"/>
      <c r="I1924" s="150" t="str">
        <f t="shared" si="28"/>
        <v/>
      </c>
      <c r="J1924" s="113"/>
      <c r="K1924" s="18"/>
      <c r="L1924" s="18"/>
      <c r="Z1924" s="152"/>
    </row>
    <row r="1925" spans="1:26" x14ac:dyDescent="0.25">
      <c r="A1925" s="26"/>
      <c r="B1925" s="27"/>
      <c r="C1925" s="28"/>
      <c r="D1925" s="28"/>
      <c r="E1925" s="28"/>
      <c r="F1925" s="28"/>
      <c r="G1925" s="29"/>
      <c r="H1925" s="39"/>
      <c r="I1925" s="150" t="str">
        <f t="shared" si="28"/>
        <v/>
      </c>
      <c r="J1925" s="113"/>
      <c r="K1925" s="18"/>
      <c r="L1925" s="18"/>
      <c r="Z1925" s="152"/>
    </row>
    <row r="1926" spans="1:26" x14ac:dyDescent="0.25">
      <c r="A1926" s="26"/>
      <c r="B1926" s="27"/>
      <c r="C1926" s="28"/>
      <c r="D1926" s="28"/>
      <c r="E1926" s="28"/>
      <c r="F1926" s="28"/>
      <c r="G1926" s="29"/>
      <c r="H1926" s="39"/>
      <c r="I1926" s="150" t="str">
        <f t="shared" si="28"/>
        <v/>
      </c>
      <c r="J1926" s="113"/>
      <c r="K1926" s="18"/>
      <c r="L1926" s="18"/>
      <c r="Z1926" s="152"/>
    </row>
    <row r="1927" spans="1:26" x14ac:dyDescent="0.25">
      <c r="A1927" s="26"/>
      <c r="B1927" s="27"/>
      <c r="C1927" s="28"/>
      <c r="D1927" s="28"/>
      <c r="E1927" s="28"/>
      <c r="F1927" s="28"/>
      <c r="G1927" s="29"/>
      <c r="H1927" s="39"/>
      <c r="I1927" s="150" t="str">
        <f t="shared" si="28"/>
        <v/>
      </c>
      <c r="J1927" s="113"/>
      <c r="K1927" s="18"/>
      <c r="L1927" s="18"/>
      <c r="Z1927" s="152"/>
    </row>
    <row r="1928" spans="1:26" x14ac:dyDescent="0.25">
      <c r="A1928" s="26"/>
      <c r="B1928" s="27"/>
      <c r="C1928" s="28"/>
      <c r="D1928" s="28"/>
      <c r="E1928" s="28"/>
      <c r="F1928" s="28"/>
      <c r="G1928" s="29"/>
      <c r="H1928" s="39"/>
      <c r="I1928" s="150" t="str">
        <f t="shared" si="28"/>
        <v/>
      </c>
      <c r="J1928" s="113"/>
      <c r="K1928" s="18"/>
      <c r="L1928" s="18"/>
      <c r="Z1928" s="152"/>
    </row>
    <row r="1929" spans="1:26" x14ac:dyDescent="0.25">
      <c r="A1929" s="26"/>
      <c r="B1929" s="27"/>
      <c r="C1929" s="28"/>
      <c r="D1929" s="28"/>
      <c r="E1929" s="28"/>
      <c r="F1929" s="28"/>
      <c r="G1929" s="29"/>
      <c r="H1929" s="39"/>
      <c r="I1929" s="150" t="str">
        <f t="shared" si="28"/>
        <v/>
      </c>
      <c r="J1929" s="113"/>
      <c r="K1929" s="18"/>
      <c r="L1929" s="18"/>
      <c r="Z1929" s="152"/>
    </row>
    <row r="1930" spans="1:26" x14ac:dyDescent="0.25">
      <c r="A1930" s="26"/>
      <c r="B1930" s="27"/>
      <c r="C1930" s="28"/>
      <c r="D1930" s="28"/>
      <c r="E1930" s="28"/>
      <c r="F1930" s="28"/>
      <c r="G1930" s="29"/>
      <c r="H1930" s="39"/>
      <c r="I1930" s="150" t="str">
        <f t="shared" si="28"/>
        <v/>
      </c>
      <c r="J1930" s="113"/>
      <c r="K1930" s="18"/>
      <c r="L1930" s="18"/>
      <c r="Z1930" s="152"/>
    </row>
    <row r="1931" spans="1:26" x14ac:dyDescent="0.25">
      <c r="A1931" s="26"/>
      <c r="B1931" s="27"/>
      <c r="C1931" s="28"/>
      <c r="D1931" s="28"/>
      <c r="E1931" s="28"/>
      <c r="F1931" s="28"/>
      <c r="G1931" s="29"/>
      <c r="H1931" s="39"/>
      <c r="I1931" s="150" t="str">
        <f t="shared" si="28"/>
        <v/>
      </c>
      <c r="J1931" s="113"/>
      <c r="K1931" s="18"/>
      <c r="L1931" s="18"/>
      <c r="Z1931" s="152"/>
    </row>
    <row r="1932" spans="1:26" x14ac:dyDescent="0.25">
      <c r="A1932" s="26"/>
      <c r="B1932" s="27"/>
      <c r="C1932" s="28"/>
      <c r="D1932" s="28"/>
      <c r="E1932" s="28"/>
      <c r="F1932" s="28"/>
      <c r="G1932" s="29"/>
      <c r="H1932" s="39"/>
      <c r="I1932" s="150" t="str">
        <f t="shared" si="28"/>
        <v/>
      </c>
      <c r="J1932" s="113"/>
      <c r="K1932" s="18"/>
      <c r="L1932" s="18"/>
      <c r="Z1932" s="152"/>
    </row>
    <row r="1933" spans="1:26" x14ac:dyDescent="0.25">
      <c r="A1933" s="26"/>
      <c r="B1933" s="27"/>
      <c r="C1933" s="28"/>
      <c r="D1933" s="28"/>
      <c r="E1933" s="28"/>
      <c r="F1933" s="28"/>
      <c r="G1933" s="29"/>
      <c r="H1933" s="39"/>
      <c r="I1933" s="150" t="str">
        <f t="shared" si="28"/>
        <v/>
      </c>
      <c r="J1933" s="113"/>
      <c r="K1933" s="18"/>
      <c r="L1933" s="18"/>
      <c r="Z1933" s="152"/>
    </row>
    <row r="1934" spans="1:26" x14ac:dyDescent="0.25">
      <c r="A1934" s="26"/>
      <c r="B1934" s="27"/>
      <c r="C1934" s="28"/>
      <c r="D1934" s="28"/>
      <c r="E1934" s="28"/>
      <c r="F1934" s="28"/>
      <c r="G1934" s="29"/>
      <c r="H1934" s="39"/>
      <c r="I1934" s="150" t="str">
        <f t="shared" si="28"/>
        <v/>
      </c>
      <c r="J1934" s="113"/>
      <c r="K1934" s="18"/>
      <c r="L1934" s="18"/>
      <c r="Z1934" s="152"/>
    </row>
    <row r="1935" spans="1:26" x14ac:dyDescent="0.25">
      <c r="A1935" s="26"/>
      <c r="B1935" s="27"/>
      <c r="C1935" s="28"/>
      <c r="D1935" s="28"/>
      <c r="E1935" s="28"/>
      <c r="F1935" s="28"/>
      <c r="G1935" s="29"/>
      <c r="H1935" s="39"/>
      <c r="I1935" s="150" t="str">
        <f t="shared" si="28"/>
        <v/>
      </c>
      <c r="J1935" s="113"/>
      <c r="K1935" s="18"/>
      <c r="L1935" s="18"/>
      <c r="Z1935" s="152"/>
    </row>
    <row r="1936" spans="1:26" x14ac:dyDescent="0.25">
      <c r="A1936" s="26"/>
      <c r="B1936" s="27"/>
      <c r="C1936" s="28"/>
      <c r="D1936" s="28"/>
      <c r="E1936" s="28"/>
      <c r="F1936" s="28"/>
      <c r="G1936" s="29"/>
      <c r="H1936" s="39"/>
      <c r="I1936" s="150" t="str">
        <f t="shared" si="28"/>
        <v/>
      </c>
      <c r="J1936" s="113"/>
      <c r="K1936" s="18"/>
      <c r="L1936" s="18"/>
      <c r="Z1936" s="152"/>
    </row>
    <row r="1937" spans="1:26" x14ac:dyDescent="0.25">
      <c r="A1937" s="26"/>
      <c r="B1937" s="27"/>
      <c r="C1937" s="28"/>
      <c r="D1937" s="28"/>
      <c r="E1937" s="28"/>
      <c r="F1937" s="28"/>
      <c r="G1937" s="29"/>
      <c r="H1937" s="39"/>
      <c r="I1937" s="150" t="str">
        <f t="shared" si="28"/>
        <v/>
      </c>
      <c r="J1937" s="113"/>
      <c r="K1937" s="18"/>
      <c r="L1937" s="18"/>
      <c r="Z1937" s="152"/>
    </row>
    <row r="1938" spans="1:26" x14ac:dyDescent="0.25">
      <c r="A1938" s="26"/>
      <c r="B1938" s="27"/>
      <c r="C1938" s="28"/>
      <c r="D1938" s="28"/>
      <c r="E1938" s="28"/>
      <c r="F1938" s="28"/>
      <c r="G1938" s="29"/>
      <c r="H1938" s="39"/>
      <c r="I1938" s="150" t="str">
        <f t="shared" si="28"/>
        <v/>
      </c>
      <c r="J1938" s="113"/>
      <c r="K1938" s="18"/>
      <c r="L1938" s="18"/>
      <c r="Z1938" s="152"/>
    </row>
    <row r="1939" spans="1:26" x14ac:dyDescent="0.25">
      <c r="A1939" s="26"/>
      <c r="B1939" s="27"/>
      <c r="C1939" s="28"/>
      <c r="D1939" s="28"/>
      <c r="E1939" s="28"/>
      <c r="F1939" s="28"/>
      <c r="G1939" s="29"/>
      <c r="H1939" s="39"/>
      <c r="I1939" s="150" t="str">
        <f t="shared" si="28"/>
        <v/>
      </c>
      <c r="J1939" s="113"/>
      <c r="K1939" s="18"/>
      <c r="L1939" s="18"/>
      <c r="Z1939" s="152"/>
    </row>
    <row r="1940" spans="1:26" x14ac:dyDescent="0.25">
      <c r="A1940" s="26"/>
      <c r="B1940" s="27"/>
      <c r="C1940" s="28"/>
      <c r="D1940" s="28"/>
      <c r="E1940" s="28"/>
      <c r="F1940" s="28"/>
      <c r="G1940" s="29"/>
      <c r="H1940" s="39"/>
      <c r="I1940" s="150" t="str">
        <f t="shared" si="28"/>
        <v/>
      </c>
      <c r="J1940" s="113"/>
      <c r="K1940" s="18"/>
      <c r="L1940" s="18"/>
      <c r="Z1940" s="152"/>
    </row>
    <row r="1941" spans="1:26" x14ac:dyDescent="0.25">
      <c r="A1941" s="26"/>
      <c r="B1941" s="27"/>
      <c r="C1941" s="28"/>
      <c r="D1941" s="28"/>
      <c r="E1941" s="28"/>
      <c r="F1941" s="28"/>
      <c r="G1941" s="29"/>
      <c r="H1941" s="39"/>
      <c r="I1941" s="150" t="str">
        <f t="shared" si="28"/>
        <v/>
      </c>
      <c r="J1941" s="113"/>
      <c r="K1941" s="18"/>
      <c r="L1941" s="18"/>
      <c r="Z1941" s="152"/>
    </row>
    <row r="1942" spans="1:26" x14ac:dyDescent="0.25">
      <c r="A1942" s="26"/>
      <c r="B1942" s="27"/>
      <c r="C1942" s="28"/>
      <c r="D1942" s="28"/>
      <c r="E1942" s="28"/>
      <c r="F1942" s="28"/>
      <c r="G1942" s="29"/>
      <c r="H1942" s="39"/>
      <c r="I1942" s="150" t="str">
        <f t="shared" si="28"/>
        <v/>
      </c>
      <c r="J1942" s="113"/>
      <c r="K1942" s="18"/>
      <c r="L1942" s="18"/>
      <c r="Z1942" s="152"/>
    </row>
    <row r="1943" spans="1:26" x14ac:dyDescent="0.25">
      <c r="A1943" s="26"/>
      <c r="B1943" s="27"/>
      <c r="C1943" s="28"/>
      <c r="D1943" s="28"/>
      <c r="E1943" s="28"/>
      <c r="F1943" s="28"/>
      <c r="G1943" s="29"/>
      <c r="H1943" s="39"/>
      <c r="I1943" s="150" t="str">
        <f t="shared" si="28"/>
        <v/>
      </c>
      <c r="J1943" s="113"/>
      <c r="K1943" s="18"/>
      <c r="L1943" s="18"/>
      <c r="Z1943" s="152"/>
    </row>
    <row r="1944" spans="1:26" x14ac:dyDescent="0.25">
      <c r="A1944" s="26"/>
      <c r="B1944" s="27"/>
      <c r="C1944" s="28"/>
      <c r="D1944" s="28"/>
      <c r="E1944" s="28"/>
      <c r="F1944" s="28"/>
      <c r="G1944" s="29"/>
      <c r="H1944" s="39"/>
      <c r="I1944" s="150" t="str">
        <f t="shared" si="28"/>
        <v/>
      </c>
      <c r="J1944" s="113"/>
      <c r="K1944" s="18"/>
      <c r="L1944" s="18"/>
      <c r="Z1944" s="152"/>
    </row>
    <row r="1945" spans="1:26" x14ac:dyDescent="0.25">
      <c r="A1945" s="26"/>
      <c r="B1945" s="27"/>
      <c r="C1945" s="28"/>
      <c r="D1945" s="28"/>
      <c r="E1945" s="28"/>
      <c r="F1945" s="28"/>
      <c r="G1945" s="29"/>
      <c r="H1945" s="39"/>
      <c r="I1945" s="150" t="str">
        <f t="shared" si="28"/>
        <v/>
      </c>
      <c r="J1945" s="113"/>
      <c r="K1945" s="18"/>
      <c r="L1945" s="18"/>
      <c r="Z1945" s="152"/>
    </row>
    <row r="1946" spans="1:26" x14ac:dyDescent="0.25">
      <c r="A1946" s="26"/>
      <c r="B1946" s="27"/>
      <c r="C1946" s="28"/>
      <c r="D1946" s="28"/>
      <c r="E1946" s="28"/>
      <c r="F1946" s="28"/>
      <c r="G1946" s="29"/>
      <c r="H1946" s="39"/>
      <c r="I1946" s="150" t="str">
        <f t="shared" si="28"/>
        <v/>
      </c>
      <c r="J1946" s="113"/>
      <c r="K1946" s="18"/>
      <c r="L1946" s="18"/>
      <c r="Z1946" s="152"/>
    </row>
    <row r="1947" spans="1:26" x14ac:dyDescent="0.25">
      <c r="A1947" s="26"/>
      <c r="B1947" s="27"/>
      <c r="C1947" s="28"/>
      <c r="D1947" s="28"/>
      <c r="E1947" s="28"/>
      <c r="F1947" s="28"/>
      <c r="G1947" s="29"/>
      <c r="H1947" s="39"/>
      <c r="I1947" s="150" t="str">
        <f t="shared" si="28"/>
        <v/>
      </c>
      <c r="J1947" s="113"/>
      <c r="K1947" s="18"/>
      <c r="L1947" s="18"/>
      <c r="Z1947" s="152"/>
    </row>
    <row r="1948" spans="1:26" x14ac:dyDescent="0.25">
      <c r="A1948" s="26"/>
      <c r="B1948" s="27"/>
      <c r="C1948" s="28"/>
      <c r="D1948" s="28"/>
      <c r="E1948" s="28"/>
      <c r="F1948" s="28"/>
      <c r="G1948" s="29"/>
      <c r="H1948" s="39"/>
      <c r="I1948" s="150" t="str">
        <f t="shared" si="28"/>
        <v/>
      </c>
      <c r="J1948" s="113"/>
      <c r="K1948" s="18"/>
      <c r="L1948" s="18"/>
      <c r="Z1948" s="152"/>
    </row>
    <row r="1949" spans="1:26" x14ac:dyDescent="0.25">
      <c r="A1949" s="26"/>
      <c r="B1949" s="27"/>
      <c r="C1949" s="28"/>
      <c r="D1949" s="28"/>
      <c r="E1949" s="28"/>
      <c r="F1949" s="28"/>
      <c r="G1949" s="29"/>
      <c r="H1949" s="39"/>
      <c r="I1949" s="150" t="str">
        <f t="shared" si="28"/>
        <v/>
      </c>
      <c r="J1949" s="113"/>
      <c r="K1949" s="18"/>
      <c r="L1949" s="18"/>
      <c r="Z1949" s="152"/>
    </row>
    <row r="1950" spans="1:26" x14ac:dyDescent="0.25">
      <c r="A1950" s="26"/>
      <c r="B1950" s="27"/>
      <c r="C1950" s="28"/>
      <c r="D1950" s="28"/>
      <c r="E1950" s="28"/>
      <c r="F1950" s="28"/>
      <c r="G1950" s="29"/>
      <c r="H1950" s="39"/>
      <c r="I1950" s="150" t="str">
        <f t="shared" si="28"/>
        <v/>
      </c>
      <c r="J1950" s="113"/>
      <c r="K1950" s="18"/>
      <c r="L1950" s="18"/>
      <c r="Z1950" s="152"/>
    </row>
    <row r="1951" spans="1:26" x14ac:dyDescent="0.25">
      <c r="A1951" s="26"/>
      <c r="B1951" s="27"/>
      <c r="C1951" s="28"/>
      <c r="D1951" s="28"/>
      <c r="E1951" s="28"/>
      <c r="F1951" s="28"/>
      <c r="G1951" s="29"/>
      <c r="H1951" s="39"/>
      <c r="I1951" s="150" t="str">
        <f t="shared" si="28"/>
        <v/>
      </c>
      <c r="J1951" s="113"/>
      <c r="K1951" s="18"/>
      <c r="L1951" s="18"/>
      <c r="Z1951" s="152"/>
    </row>
    <row r="1952" spans="1:26" x14ac:dyDescent="0.25">
      <c r="A1952" s="26"/>
      <c r="B1952" s="27"/>
      <c r="C1952" s="28"/>
      <c r="D1952" s="28"/>
      <c r="E1952" s="28"/>
      <c r="F1952" s="28"/>
      <c r="G1952" s="29"/>
      <c r="H1952" s="39"/>
      <c r="I1952" s="150" t="str">
        <f t="shared" si="28"/>
        <v/>
      </c>
      <c r="J1952" s="113"/>
      <c r="K1952" s="18"/>
      <c r="L1952" s="18"/>
      <c r="Z1952" s="152"/>
    </row>
    <row r="1953" spans="1:26" x14ac:dyDescent="0.25">
      <c r="A1953" s="26"/>
      <c r="B1953" s="27"/>
      <c r="C1953" s="28"/>
      <c r="D1953" s="28"/>
      <c r="E1953" s="28"/>
      <c r="F1953" s="28"/>
      <c r="G1953" s="29"/>
      <c r="H1953" s="39"/>
      <c r="I1953" s="150" t="str">
        <f t="shared" si="28"/>
        <v/>
      </c>
      <c r="J1953" s="113"/>
      <c r="K1953" s="18"/>
      <c r="L1953" s="18"/>
      <c r="Z1953" s="152"/>
    </row>
    <row r="1954" spans="1:26" x14ac:dyDescent="0.25">
      <c r="A1954" s="26"/>
      <c r="B1954" s="27"/>
      <c r="C1954" s="28"/>
      <c r="D1954" s="28"/>
      <c r="E1954" s="28"/>
      <c r="F1954" s="28"/>
      <c r="G1954" s="29"/>
      <c r="H1954" s="39"/>
      <c r="I1954" s="150" t="str">
        <f t="shared" si="28"/>
        <v/>
      </c>
      <c r="J1954" s="113"/>
      <c r="K1954" s="18"/>
      <c r="L1954" s="18"/>
      <c r="Z1954" s="152"/>
    </row>
    <row r="1955" spans="1:26" x14ac:dyDescent="0.25">
      <c r="A1955" s="26"/>
      <c r="B1955" s="27"/>
      <c r="C1955" s="28"/>
      <c r="D1955" s="28"/>
      <c r="E1955" s="28"/>
      <c r="F1955" s="28"/>
      <c r="G1955" s="29"/>
      <c r="H1955" s="39"/>
      <c r="I1955" s="150" t="str">
        <f t="shared" si="28"/>
        <v/>
      </c>
      <c r="J1955" s="113"/>
      <c r="K1955" s="18"/>
      <c r="L1955" s="18"/>
      <c r="Z1955" s="152"/>
    </row>
    <row r="1956" spans="1:26" x14ac:dyDescent="0.25">
      <c r="A1956" s="26"/>
      <c r="B1956" s="27"/>
      <c r="C1956" s="28"/>
      <c r="D1956" s="28"/>
      <c r="E1956" s="28"/>
      <c r="F1956" s="28"/>
      <c r="G1956" s="29"/>
      <c r="H1956" s="39"/>
      <c r="I1956" s="150" t="str">
        <f t="shared" si="28"/>
        <v/>
      </c>
      <c r="J1956" s="113"/>
      <c r="K1956" s="18"/>
      <c r="L1956" s="18"/>
      <c r="Z1956" s="152"/>
    </row>
    <row r="1957" spans="1:26" x14ac:dyDescent="0.25">
      <c r="A1957" s="26"/>
      <c r="B1957" s="27"/>
      <c r="C1957" s="28"/>
      <c r="D1957" s="28"/>
      <c r="E1957" s="28"/>
      <c r="F1957" s="28"/>
      <c r="G1957" s="29"/>
      <c r="H1957" s="39"/>
      <c r="I1957" s="150" t="str">
        <f t="shared" si="28"/>
        <v/>
      </c>
      <c r="J1957" s="113"/>
      <c r="K1957" s="18"/>
      <c r="L1957" s="18"/>
      <c r="Z1957" s="152"/>
    </row>
    <row r="1958" spans="1:26" x14ac:dyDescent="0.25">
      <c r="A1958" s="26"/>
      <c r="B1958" s="27"/>
      <c r="C1958" s="28"/>
      <c r="D1958" s="28"/>
      <c r="E1958" s="28"/>
      <c r="F1958" s="28"/>
      <c r="G1958" s="29"/>
      <c r="H1958" s="39"/>
      <c r="I1958" s="150" t="str">
        <f t="shared" si="28"/>
        <v/>
      </c>
      <c r="J1958" s="113"/>
      <c r="K1958" s="18"/>
      <c r="L1958" s="18"/>
      <c r="Z1958" s="152"/>
    </row>
    <row r="1959" spans="1:26" x14ac:dyDescent="0.25">
      <c r="A1959" s="26"/>
      <c r="B1959" s="27"/>
      <c r="C1959" s="28"/>
      <c r="D1959" s="28"/>
      <c r="E1959" s="28"/>
      <c r="F1959" s="28"/>
      <c r="G1959" s="29"/>
      <c r="H1959" s="39"/>
      <c r="I1959" s="150" t="str">
        <f t="shared" si="28"/>
        <v/>
      </c>
      <c r="J1959" s="113"/>
      <c r="K1959" s="18"/>
      <c r="L1959" s="18"/>
      <c r="Z1959" s="152"/>
    </row>
    <row r="1960" spans="1:26" x14ac:dyDescent="0.25">
      <c r="A1960" s="26"/>
      <c r="B1960" s="27"/>
      <c r="C1960" s="28"/>
      <c r="D1960" s="28"/>
      <c r="E1960" s="28"/>
      <c r="F1960" s="28"/>
      <c r="G1960" s="29"/>
      <c r="H1960" s="39"/>
      <c r="I1960" s="150" t="str">
        <f t="shared" si="28"/>
        <v/>
      </c>
      <c r="J1960" s="113"/>
      <c r="K1960" s="18"/>
      <c r="L1960" s="18"/>
      <c r="Z1960" s="152"/>
    </row>
    <row r="1961" spans="1:26" x14ac:dyDescent="0.25">
      <c r="A1961" s="26"/>
      <c r="B1961" s="27"/>
      <c r="C1961" s="28"/>
      <c r="D1961" s="28"/>
      <c r="E1961" s="28"/>
      <c r="F1961" s="28"/>
      <c r="G1961" s="29"/>
      <c r="H1961" s="39"/>
      <c r="I1961" s="150" t="str">
        <f t="shared" si="28"/>
        <v/>
      </c>
      <c r="J1961" s="113"/>
      <c r="K1961" s="18"/>
      <c r="L1961" s="18"/>
      <c r="Z1961" s="152"/>
    </row>
    <row r="1962" spans="1:26" x14ac:dyDescent="0.25">
      <c r="A1962" s="26"/>
      <c r="B1962" s="27"/>
      <c r="C1962" s="28"/>
      <c r="D1962" s="28"/>
      <c r="E1962" s="28"/>
      <c r="F1962" s="28"/>
      <c r="G1962" s="29"/>
      <c r="H1962" s="39"/>
      <c r="I1962" s="150" t="str">
        <f t="shared" si="28"/>
        <v/>
      </c>
      <c r="J1962" s="113"/>
      <c r="K1962" s="18"/>
      <c r="L1962" s="18"/>
      <c r="Z1962" s="152"/>
    </row>
    <row r="1963" spans="1:26" x14ac:dyDescent="0.25">
      <c r="A1963" s="26"/>
      <c r="B1963" s="27"/>
      <c r="C1963" s="28"/>
      <c r="D1963" s="28"/>
      <c r="E1963" s="28"/>
      <c r="F1963" s="28"/>
      <c r="G1963" s="29"/>
      <c r="H1963" s="39"/>
      <c r="I1963" s="150" t="str">
        <f t="shared" si="28"/>
        <v/>
      </c>
      <c r="J1963" s="113"/>
      <c r="K1963" s="18"/>
      <c r="L1963" s="18"/>
      <c r="Z1963" s="152"/>
    </row>
    <row r="1964" spans="1:26" x14ac:dyDescent="0.25">
      <c r="A1964" s="26"/>
      <c r="B1964" s="27"/>
      <c r="C1964" s="28"/>
      <c r="D1964" s="28"/>
      <c r="E1964" s="28"/>
      <c r="F1964" s="28"/>
      <c r="G1964" s="29"/>
      <c r="H1964" s="39"/>
      <c r="I1964" s="150" t="str">
        <f t="shared" si="28"/>
        <v/>
      </c>
      <c r="J1964" s="113"/>
      <c r="K1964" s="18"/>
      <c r="L1964" s="18"/>
      <c r="Z1964" s="152"/>
    </row>
    <row r="1965" spans="1:26" x14ac:dyDescent="0.25">
      <c r="A1965" s="26"/>
      <c r="B1965" s="27"/>
      <c r="C1965" s="28"/>
      <c r="D1965" s="28"/>
      <c r="E1965" s="28"/>
      <c r="F1965" s="28"/>
      <c r="G1965" s="29"/>
      <c r="H1965" s="39"/>
      <c r="I1965" s="150" t="str">
        <f t="shared" si="28"/>
        <v/>
      </c>
      <c r="J1965" s="113"/>
      <c r="K1965" s="18"/>
      <c r="L1965" s="18"/>
      <c r="Z1965" s="152"/>
    </row>
    <row r="1966" spans="1:26" x14ac:dyDescent="0.25">
      <c r="A1966" s="26"/>
      <c r="B1966" s="27"/>
      <c r="C1966" s="28"/>
      <c r="D1966" s="28"/>
      <c r="E1966" s="28"/>
      <c r="F1966" s="28"/>
      <c r="G1966" s="29"/>
      <c r="H1966" s="39"/>
      <c r="I1966" s="150" t="str">
        <f t="shared" si="28"/>
        <v/>
      </c>
      <c r="J1966" s="113"/>
      <c r="K1966" s="18"/>
      <c r="L1966" s="18"/>
      <c r="Z1966" s="152"/>
    </row>
    <row r="1967" spans="1:26" x14ac:dyDescent="0.25">
      <c r="A1967" s="26"/>
      <c r="B1967" s="27"/>
      <c r="C1967" s="28"/>
      <c r="D1967" s="28"/>
      <c r="E1967" s="28"/>
      <c r="F1967" s="28"/>
      <c r="G1967" s="29"/>
      <c r="H1967" s="39"/>
      <c r="I1967" s="150" t="str">
        <f t="shared" si="28"/>
        <v/>
      </c>
      <c r="J1967" s="113"/>
      <c r="K1967" s="18"/>
      <c r="L1967" s="18"/>
      <c r="Z1967" s="152"/>
    </row>
    <row r="1968" spans="1:26" x14ac:dyDescent="0.25">
      <c r="A1968" s="26"/>
      <c r="B1968" s="27"/>
      <c r="C1968" s="28"/>
      <c r="D1968" s="28"/>
      <c r="E1968" s="28"/>
      <c r="F1968" s="28"/>
      <c r="G1968" s="29"/>
      <c r="H1968" s="39"/>
      <c r="I1968" s="150" t="str">
        <f t="shared" si="28"/>
        <v/>
      </c>
      <c r="J1968" s="113"/>
      <c r="K1968" s="18"/>
      <c r="L1968" s="18"/>
      <c r="Z1968" s="152"/>
    </row>
    <row r="1969" spans="1:26" x14ac:dyDescent="0.25">
      <c r="A1969" s="26"/>
      <c r="B1969" s="27"/>
      <c r="C1969" s="28"/>
      <c r="D1969" s="28"/>
      <c r="E1969" s="28"/>
      <c r="F1969" s="28"/>
      <c r="G1969" s="29"/>
      <c r="H1969" s="39"/>
      <c r="I1969" s="150" t="str">
        <f t="shared" si="28"/>
        <v/>
      </c>
      <c r="J1969" s="113"/>
      <c r="K1969" s="18"/>
      <c r="L1969" s="18"/>
      <c r="Z1969" s="152"/>
    </row>
    <row r="1970" spans="1:26" x14ac:dyDescent="0.25">
      <c r="A1970" s="26"/>
      <c r="B1970" s="27"/>
      <c r="C1970" s="28"/>
      <c r="D1970" s="28"/>
      <c r="E1970" s="28"/>
      <c r="F1970" s="28"/>
      <c r="G1970" s="29"/>
      <c r="H1970" s="39"/>
      <c r="I1970" s="150" t="str">
        <f t="shared" si="28"/>
        <v/>
      </c>
      <c r="J1970" s="113"/>
      <c r="K1970" s="18"/>
      <c r="L1970" s="18"/>
      <c r="Z1970" s="152"/>
    </row>
    <row r="1971" spans="1:26" x14ac:dyDescent="0.25">
      <c r="A1971" s="26"/>
      <c r="B1971" s="27"/>
      <c r="C1971" s="28"/>
      <c r="D1971" s="28"/>
      <c r="E1971" s="28"/>
      <c r="F1971" s="28"/>
      <c r="G1971" s="29"/>
      <c r="H1971" s="39"/>
      <c r="I1971" s="150" t="str">
        <f t="shared" si="28"/>
        <v/>
      </c>
      <c r="J1971" s="113"/>
      <c r="K1971" s="18"/>
      <c r="L1971" s="18"/>
      <c r="Z1971" s="152"/>
    </row>
    <row r="1972" spans="1:26" x14ac:dyDescent="0.25">
      <c r="A1972" s="26"/>
      <c r="B1972" s="27"/>
      <c r="C1972" s="28"/>
      <c r="D1972" s="28"/>
      <c r="E1972" s="28"/>
      <c r="F1972" s="28"/>
      <c r="G1972" s="29"/>
      <c r="H1972" s="39"/>
      <c r="I1972" s="150" t="str">
        <f t="shared" si="28"/>
        <v/>
      </c>
      <c r="J1972" s="113"/>
      <c r="K1972" s="18"/>
      <c r="L1972" s="18"/>
      <c r="Z1972" s="152"/>
    </row>
    <row r="1973" spans="1:26" x14ac:dyDescent="0.25">
      <c r="A1973" s="26"/>
      <c r="B1973" s="27"/>
      <c r="C1973" s="28"/>
      <c r="D1973" s="28"/>
      <c r="E1973" s="28"/>
      <c r="F1973" s="28"/>
      <c r="G1973" s="29"/>
      <c r="H1973" s="39"/>
      <c r="I1973" s="150" t="str">
        <f t="shared" si="28"/>
        <v/>
      </c>
      <c r="J1973" s="113"/>
      <c r="K1973" s="18"/>
      <c r="L1973" s="18"/>
      <c r="Z1973" s="152"/>
    </row>
    <row r="1974" spans="1:26" x14ac:dyDescent="0.25">
      <c r="A1974" s="26"/>
      <c r="B1974" s="27"/>
      <c r="C1974" s="28"/>
      <c r="D1974" s="28"/>
      <c r="E1974" s="28"/>
      <c r="F1974" s="28"/>
      <c r="G1974" s="29"/>
      <c r="H1974" s="39"/>
      <c r="I1974" s="150" t="str">
        <f t="shared" si="28"/>
        <v/>
      </c>
      <c r="J1974" s="113"/>
      <c r="K1974" s="18"/>
      <c r="L1974" s="18"/>
      <c r="Z1974" s="152"/>
    </row>
    <row r="1975" spans="1:26" x14ac:dyDescent="0.25">
      <c r="A1975" s="26"/>
      <c r="B1975" s="27"/>
      <c r="C1975" s="28"/>
      <c r="D1975" s="28"/>
      <c r="E1975" s="28"/>
      <c r="F1975" s="28"/>
      <c r="G1975" s="29"/>
      <c r="H1975" s="39"/>
      <c r="I1975" s="150" t="str">
        <f t="shared" si="28"/>
        <v/>
      </c>
      <c r="J1975" s="113"/>
      <c r="K1975" s="18"/>
      <c r="L1975" s="18"/>
      <c r="Z1975" s="152"/>
    </row>
    <row r="1976" spans="1:26" x14ac:dyDescent="0.25">
      <c r="A1976" s="26"/>
      <c r="B1976" s="27"/>
      <c r="C1976" s="28"/>
      <c r="D1976" s="28"/>
      <c r="E1976" s="28"/>
      <c r="F1976" s="28"/>
      <c r="G1976" s="29"/>
      <c r="H1976" s="39"/>
      <c r="I1976" s="150" t="str">
        <f t="shared" si="28"/>
        <v/>
      </c>
      <c r="J1976" s="113"/>
      <c r="K1976" s="18"/>
      <c r="L1976" s="18"/>
      <c r="Z1976" s="152"/>
    </row>
    <row r="1977" spans="1:26" x14ac:dyDescent="0.25">
      <c r="A1977" s="26"/>
      <c r="B1977" s="27"/>
      <c r="C1977" s="28"/>
      <c r="D1977" s="28"/>
      <c r="E1977" s="28"/>
      <c r="F1977" s="28"/>
      <c r="G1977" s="29"/>
      <c r="H1977" s="39"/>
      <c r="I1977" s="150" t="str">
        <f t="shared" si="28"/>
        <v/>
      </c>
      <c r="J1977" s="113"/>
      <c r="K1977" s="18"/>
      <c r="L1977" s="18"/>
      <c r="Z1977" s="152"/>
    </row>
    <row r="1978" spans="1:26" x14ac:dyDescent="0.25">
      <c r="A1978" s="26"/>
      <c r="B1978" s="27"/>
      <c r="C1978" s="28"/>
      <c r="D1978" s="28"/>
      <c r="E1978" s="28"/>
      <c r="F1978" s="28"/>
      <c r="G1978" s="29"/>
      <c r="H1978" s="39"/>
      <c r="I1978" s="150" t="str">
        <f t="shared" si="28"/>
        <v/>
      </c>
      <c r="J1978" s="113"/>
      <c r="K1978" s="18"/>
      <c r="L1978" s="18"/>
      <c r="Z1978" s="152"/>
    </row>
    <row r="1979" spans="1:26" x14ac:dyDescent="0.25">
      <c r="A1979" s="26"/>
      <c r="B1979" s="27"/>
      <c r="C1979" s="28"/>
      <c r="D1979" s="28"/>
      <c r="E1979" s="28"/>
      <c r="F1979" s="28"/>
      <c r="G1979" s="29"/>
      <c r="H1979" s="39"/>
      <c r="I1979" s="150" t="str">
        <f t="shared" si="28"/>
        <v/>
      </c>
      <c r="J1979" s="113"/>
      <c r="K1979" s="18"/>
      <c r="L1979" s="18"/>
      <c r="Z1979" s="152"/>
    </row>
    <row r="1980" spans="1:26" x14ac:dyDescent="0.25">
      <c r="A1980" s="26"/>
      <c r="B1980" s="27"/>
      <c r="C1980" s="28"/>
      <c r="D1980" s="28"/>
      <c r="E1980" s="28"/>
      <c r="F1980" s="28"/>
      <c r="G1980" s="29"/>
      <c r="H1980" s="39"/>
      <c r="I1980" s="150" t="str">
        <f t="shared" si="28"/>
        <v/>
      </c>
      <c r="J1980" s="113"/>
      <c r="K1980" s="18"/>
      <c r="L1980" s="18"/>
      <c r="Z1980" s="152"/>
    </row>
    <row r="1981" spans="1:26" x14ac:dyDescent="0.25">
      <c r="A1981" s="26"/>
      <c r="B1981" s="27"/>
      <c r="C1981" s="28"/>
      <c r="D1981" s="28"/>
      <c r="E1981" s="28"/>
      <c r="F1981" s="28"/>
      <c r="G1981" s="29"/>
      <c r="H1981" s="39"/>
      <c r="I1981" s="150" t="str">
        <f t="shared" si="28"/>
        <v/>
      </c>
      <c r="J1981" s="113"/>
      <c r="K1981" s="18"/>
      <c r="L1981" s="18"/>
      <c r="Z1981" s="152"/>
    </row>
    <row r="1982" spans="1:26" x14ac:dyDescent="0.25">
      <c r="A1982" s="26"/>
      <c r="B1982" s="27"/>
      <c r="C1982" s="28"/>
      <c r="D1982" s="28"/>
      <c r="E1982" s="28"/>
      <c r="F1982" s="28"/>
      <c r="G1982" s="29"/>
      <c r="H1982" s="39"/>
      <c r="I1982" s="150" t="str">
        <f t="shared" si="28"/>
        <v/>
      </c>
      <c r="J1982" s="113"/>
      <c r="K1982" s="18"/>
      <c r="L1982" s="18"/>
      <c r="Z1982" s="152"/>
    </row>
    <row r="1983" spans="1:26" x14ac:dyDescent="0.25">
      <c r="A1983" s="26"/>
      <c r="B1983" s="27"/>
      <c r="C1983" s="28"/>
      <c r="D1983" s="28"/>
      <c r="E1983" s="28"/>
      <c r="F1983" s="28"/>
      <c r="G1983" s="29"/>
      <c r="H1983" s="39"/>
      <c r="I1983" s="150" t="str">
        <f t="shared" ref="I1983:I2046" si="29">IF(G1983="","",I1982+G1983)</f>
        <v/>
      </c>
      <c r="J1983" s="113"/>
      <c r="K1983" s="18"/>
      <c r="L1983" s="18"/>
      <c r="Z1983" s="152"/>
    </row>
    <row r="1984" spans="1:26" x14ac:dyDescent="0.25">
      <c r="A1984" s="26"/>
      <c r="B1984" s="27"/>
      <c r="C1984" s="28"/>
      <c r="D1984" s="28"/>
      <c r="E1984" s="28"/>
      <c r="F1984" s="28"/>
      <c r="G1984" s="29"/>
      <c r="H1984" s="39"/>
      <c r="I1984" s="150" t="str">
        <f t="shared" si="29"/>
        <v/>
      </c>
      <c r="J1984" s="113"/>
      <c r="K1984" s="18"/>
      <c r="L1984" s="18"/>
      <c r="Z1984" s="152"/>
    </row>
    <row r="1985" spans="1:26" x14ac:dyDescent="0.25">
      <c r="A1985" s="26"/>
      <c r="B1985" s="27"/>
      <c r="C1985" s="28"/>
      <c r="D1985" s="28"/>
      <c r="E1985" s="28"/>
      <c r="F1985" s="28"/>
      <c r="G1985" s="29"/>
      <c r="H1985" s="39"/>
      <c r="I1985" s="150" t="str">
        <f t="shared" si="29"/>
        <v/>
      </c>
      <c r="J1985" s="113"/>
      <c r="K1985" s="18"/>
      <c r="L1985" s="18"/>
      <c r="Z1985" s="152"/>
    </row>
    <row r="1986" spans="1:26" x14ac:dyDescent="0.25">
      <c r="A1986" s="26"/>
      <c r="B1986" s="27"/>
      <c r="C1986" s="28"/>
      <c r="D1986" s="28"/>
      <c r="E1986" s="28"/>
      <c r="F1986" s="28"/>
      <c r="G1986" s="29"/>
      <c r="H1986" s="39"/>
      <c r="I1986" s="150" t="str">
        <f t="shared" si="29"/>
        <v/>
      </c>
      <c r="J1986" s="113"/>
      <c r="K1986" s="18"/>
      <c r="L1986" s="18"/>
      <c r="Z1986" s="152"/>
    </row>
    <row r="1987" spans="1:26" x14ac:dyDescent="0.25">
      <c r="A1987" s="26"/>
      <c r="B1987" s="27"/>
      <c r="C1987" s="28"/>
      <c r="D1987" s="28"/>
      <c r="E1987" s="28"/>
      <c r="F1987" s="28"/>
      <c r="G1987" s="29"/>
      <c r="H1987" s="39"/>
      <c r="I1987" s="150" t="str">
        <f t="shared" si="29"/>
        <v/>
      </c>
      <c r="J1987" s="113"/>
      <c r="K1987" s="18"/>
      <c r="L1987" s="18"/>
      <c r="Z1987" s="152"/>
    </row>
    <row r="1988" spans="1:26" x14ac:dyDescent="0.25">
      <c r="A1988" s="26"/>
      <c r="B1988" s="27"/>
      <c r="C1988" s="28"/>
      <c r="D1988" s="28"/>
      <c r="E1988" s="28"/>
      <c r="F1988" s="28"/>
      <c r="G1988" s="29"/>
      <c r="H1988" s="39"/>
      <c r="I1988" s="150" t="str">
        <f t="shared" si="29"/>
        <v/>
      </c>
      <c r="J1988" s="113"/>
      <c r="K1988" s="18"/>
      <c r="L1988" s="18"/>
      <c r="Z1988" s="152"/>
    </row>
    <row r="1989" spans="1:26" x14ac:dyDescent="0.25">
      <c r="A1989" s="26"/>
      <c r="B1989" s="27"/>
      <c r="C1989" s="28"/>
      <c r="D1989" s="28"/>
      <c r="E1989" s="28"/>
      <c r="F1989" s="28"/>
      <c r="G1989" s="29"/>
      <c r="H1989" s="39"/>
      <c r="I1989" s="150" t="str">
        <f t="shared" si="29"/>
        <v/>
      </c>
      <c r="J1989" s="113"/>
      <c r="K1989" s="18"/>
      <c r="L1989" s="18"/>
      <c r="Z1989" s="152"/>
    </row>
    <row r="1990" spans="1:26" x14ac:dyDescent="0.25">
      <c r="A1990" s="26"/>
      <c r="B1990" s="27"/>
      <c r="C1990" s="28"/>
      <c r="D1990" s="28"/>
      <c r="E1990" s="28"/>
      <c r="F1990" s="28"/>
      <c r="G1990" s="29"/>
      <c r="H1990" s="39"/>
      <c r="I1990" s="150" t="str">
        <f t="shared" si="29"/>
        <v/>
      </c>
      <c r="J1990" s="113"/>
      <c r="K1990" s="18"/>
      <c r="L1990" s="18"/>
      <c r="Z1990" s="152"/>
    </row>
    <row r="1991" spans="1:26" x14ac:dyDescent="0.25">
      <c r="A1991" s="26"/>
      <c r="B1991" s="27"/>
      <c r="C1991" s="28"/>
      <c r="D1991" s="28"/>
      <c r="E1991" s="28"/>
      <c r="F1991" s="28"/>
      <c r="G1991" s="29"/>
      <c r="H1991" s="39"/>
      <c r="I1991" s="150" t="str">
        <f t="shared" si="29"/>
        <v/>
      </c>
      <c r="J1991" s="113"/>
      <c r="K1991" s="18"/>
      <c r="L1991" s="18"/>
      <c r="Z1991" s="152"/>
    </row>
    <row r="1992" spans="1:26" x14ac:dyDescent="0.25">
      <c r="A1992" s="26"/>
      <c r="B1992" s="27"/>
      <c r="C1992" s="28"/>
      <c r="D1992" s="28"/>
      <c r="E1992" s="28"/>
      <c r="F1992" s="28"/>
      <c r="G1992" s="29"/>
      <c r="H1992" s="39"/>
      <c r="I1992" s="150" t="str">
        <f t="shared" si="29"/>
        <v/>
      </c>
      <c r="J1992" s="113"/>
      <c r="K1992" s="18"/>
      <c r="L1992" s="18"/>
      <c r="Z1992" s="152"/>
    </row>
    <row r="1993" spans="1:26" x14ac:dyDescent="0.25">
      <c r="A1993" s="26"/>
      <c r="B1993" s="27"/>
      <c r="C1993" s="28"/>
      <c r="D1993" s="28"/>
      <c r="E1993" s="28"/>
      <c r="F1993" s="28"/>
      <c r="G1993" s="29"/>
      <c r="H1993" s="39"/>
      <c r="I1993" s="150" t="str">
        <f t="shared" si="29"/>
        <v/>
      </c>
      <c r="J1993" s="113"/>
      <c r="K1993" s="18"/>
      <c r="L1993" s="18"/>
      <c r="Z1993" s="152"/>
    </row>
    <row r="1994" spans="1:26" x14ac:dyDescent="0.25">
      <c r="A1994" s="26"/>
      <c r="B1994" s="27"/>
      <c r="C1994" s="28"/>
      <c r="D1994" s="28"/>
      <c r="E1994" s="28"/>
      <c r="F1994" s="28"/>
      <c r="G1994" s="29"/>
      <c r="H1994" s="39"/>
      <c r="I1994" s="150" t="str">
        <f t="shared" si="29"/>
        <v/>
      </c>
      <c r="J1994" s="113"/>
      <c r="K1994" s="18"/>
      <c r="L1994" s="18"/>
      <c r="Z1994" s="152"/>
    </row>
    <row r="1995" spans="1:26" x14ac:dyDescent="0.25">
      <c r="A1995" s="26"/>
      <c r="B1995" s="27"/>
      <c r="C1995" s="28"/>
      <c r="D1995" s="28"/>
      <c r="E1995" s="28"/>
      <c r="F1995" s="28"/>
      <c r="G1995" s="29"/>
      <c r="H1995" s="39"/>
      <c r="I1995" s="150" t="str">
        <f t="shared" si="29"/>
        <v/>
      </c>
      <c r="J1995" s="113"/>
      <c r="K1995" s="18"/>
      <c r="L1995" s="18"/>
      <c r="Z1995" s="152"/>
    </row>
    <row r="1996" spans="1:26" x14ac:dyDescent="0.25">
      <c r="A1996" s="26"/>
      <c r="B1996" s="27"/>
      <c r="C1996" s="28"/>
      <c r="D1996" s="28"/>
      <c r="E1996" s="28"/>
      <c r="F1996" s="28"/>
      <c r="G1996" s="29"/>
      <c r="H1996" s="39"/>
      <c r="I1996" s="150" t="str">
        <f t="shared" si="29"/>
        <v/>
      </c>
      <c r="J1996" s="113"/>
      <c r="K1996" s="18"/>
      <c r="L1996" s="18"/>
      <c r="Z1996" s="152"/>
    </row>
    <row r="1997" spans="1:26" x14ac:dyDescent="0.25">
      <c r="A1997" s="26"/>
      <c r="B1997" s="27"/>
      <c r="C1997" s="28"/>
      <c r="D1997" s="28"/>
      <c r="E1997" s="28"/>
      <c r="F1997" s="28"/>
      <c r="G1997" s="29"/>
      <c r="H1997" s="39"/>
      <c r="I1997" s="150" t="str">
        <f t="shared" si="29"/>
        <v/>
      </c>
      <c r="J1997" s="113"/>
      <c r="K1997" s="18"/>
      <c r="L1997" s="18"/>
      <c r="Z1997" s="152"/>
    </row>
    <row r="1998" spans="1:26" x14ac:dyDescent="0.25">
      <c r="A1998" s="26"/>
      <c r="B1998" s="27"/>
      <c r="C1998" s="28"/>
      <c r="D1998" s="28"/>
      <c r="E1998" s="28"/>
      <c r="F1998" s="28"/>
      <c r="G1998" s="29"/>
      <c r="H1998" s="39"/>
      <c r="I1998" s="150" t="str">
        <f t="shared" si="29"/>
        <v/>
      </c>
      <c r="J1998" s="113"/>
      <c r="K1998" s="18"/>
      <c r="L1998" s="18"/>
      <c r="Z1998" s="152"/>
    </row>
    <row r="1999" spans="1:26" x14ac:dyDescent="0.25">
      <c r="A1999" s="26"/>
      <c r="B1999" s="27"/>
      <c r="C1999" s="28"/>
      <c r="D1999" s="28"/>
      <c r="E1999" s="28"/>
      <c r="F1999" s="28"/>
      <c r="G1999" s="29"/>
      <c r="H1999" s="39"/>
      <c r="I1999" s="150" t="str">
        <f t="shared" si="29"/>
        <v/>
      </c>
      <c r="J1999" s="113"/>
      <c r="K1999" s="18"/>
      <c r="L1999" s="18"/>
      <c r="Z1999" s="152"/>
    </row>
    <row r="2000" spans="1:26" x14ac:dyDescent="0.25">
      <c r="A2000" s="26"/>
      <c r="B2000" s="27"/>
      <c r="C2000" s="28"/>
      <c r="D2000" s="28"/>
      <c r="E2000" s="28"/>
      <c r="F2000" s="28"/>
      <c r="G2000" s="29"/>
      <c r="H2000" s="39"/>
      <c r="I2000" s="150" t="str">
        <f t="shared" si="29"/>
        <v/>
      </c>
      <c r="J2000" s="113"/>
      <c r="K2000" s="18"/>
      <c r="L2000" s="18"/>
      <c r="Z2000" s="152"/>
    </row>
    <row r="2001" spans="1:26" x14ac:dyDescent="0.25">
      <c r="A2001" s="26"/>
      <c r="B2001" s="27"/>
      <c r="C2001" s="28"/>
      <c r="D2001" s="28"/>
      <c r="E2001" s="28"/>
      <c r="F2001" s="28"/>
      <c r="G2001" s="29"/>
      <c r="H2001" s="39"/>
      <c r="I2001" s="150" t="str">
        <f t="shared" si="29"/>
        <v/>
      </c>
      <c r="J2001" s="113"/>
      <c r="K2001" s="18"/>
      <c r="L2001" s="18"/>
      <c r="Z2001" s="152"/>
    </row>
    <row r="2002" spans="1:26" x14ac:dyDescent="0.25">
      <c r="A2002" s="26"/>
      <c r="B2002" s="27"/>
      <c r="C2002" s="28"/>
      <c r="D2002" s="28"/>
      <c r="E2002" s="28"/>
      <c r="F2002" s="28"/>
      <c r="G2002" s="29"/>
      <c r="H2002" s="39"/>
      <c r="I2002" s="150" t="str">
        <f t="shared" si="29"/>
        <v/>
      </c>
      <c r="J2002" s="113"/>
      <c r="K2002" s="18"/>
      <c r="L2002" s="18"/>
      <c r="Z2002" s="152"/>
    </row>
    <row r="2003" spans="1:26" x14ac:dyDescent="0.25">
      <c r="A2003" s="26"/>
      <c r="B2003" s="27"/>
      <c r="C2003" s="28"/>
      <c r="D2003" s="28"/>
      <c r="E2003" s="28"/>
      <c r="F2003" s="28"/>
      <c r="G2003" s="29"/>
      <c r="H2003" s="39"/>
      <c r="I2003" s="150" t="str">
        <f t="shared" si="29"/>
        <v/>
      </c>
      <c r="J2003" s="113"/>
      <c r="K2003" s="18"/>
      <c r="L2003" s="18"/>
      <c r="Z2003" s="152"/>
    </row>
    <row r="2004" spans="1:26" x14ac:dyDescent="0.25">
      <c r="A2004" s="26"/>
      <c r="B2004" s="27"/>
      <c r="C2004" s="28"/>
      <c r="D2004" s="28"/>
      <c r="E2004" s="28"/>
      <c r="F2004" s="28"/>
      <c r="G2004" s="29"/>
      <c r="H2004" s="39"/>
      <c r="I2004" s="150" t="str">
        <f t="shared" si="29"/>
        <v/>
      </c>
      <c r="J2004" s="113"/>
      <c r="K2004" s="18"/>
      <c r="L2004" s="18"/>
      <c r="Z2004" s="152"/>
    </row>
    <row r="2005" spans="1:26" x14ac:dyDescent="0.25">
      <c r="A2005" s="26"/>
      <c r="B2005" s="27"/>
      <c r="C2005" s="28"/>
      <c r="D2005" s="28"/>
      <c r="E2005" s="28"/>
      <c r="F2005" s="28"/>
      <c r="G2005" s="29"/>
      <c r="H2005" s="39"/>
      <c r="I2005" s="150" t="str">
        <f t="shared" si="29"/>
        <v/>
      </c>
      <c r="J2005" s="113"/>
      <c r="K2005" s="18"/>
      <c r="L2005" s="18"/>
      <c r="Z2005" s="152"/>
    </row>
    <row r="2006" spans="1:26" x14ac:dyDescent="0.25">
      <c r="A2006" s="26"/>
      <c r="B2006" s="27"/>
      <c r="C2006" s="28"/>
      <c r="D2006" s="28"/>
      <c r="E2006" s="28"/>
      <c r="F2006" s="28"/>
      <c r="G2006" s="29"/>
      <c r="H2006" s="39"/>
      <c r="I2006" s="150" t="str">
        <f t="shared" si="29"/>
        <v/>
      </c>
      <c r="J2006" s="113"/>
      <c r="K2006" s="18"/>
      <c r="L2006" s="18"/>
      <c r="Z2006" s="152"/>
    </row>
    <row r="2007" spans="1:26" x14ac:dyDescent="0.25">
      <c r="A2007" s="26"/>
      <c r="B2007" s="27"/>
      <c r="C2007" s="28"/>
      <c r="D2007" s="28"/>
      <c r="E2007" s="28"/>
      <c r="F2007" s="28"/>
      <c r="G2007" s="29"/>
      <c r="H2007" s="39"/>
      <c r="I2007" s="150" t="str">
        <f t="shared" si="29"/>
        <v/>
      </c>
      <c r="J2007" s="113"/>
      <c r="K2007" s="18"/>
      <c r="L2007" s="18"/>
      <c r="Z2007" s="152"/>
    </row>
    <row r="2008" spans="1:26" x14ac:dyDescent="0.25">
      <c r="A2008" s="26"/>
      <c r="B2008" s="27"/>
      <c r="C2008" s="28"/>
      <c r="D2008" s="28"/>
      <c r="E2008" s="28"/>
      <c r="F2008" s="28"/>
      <c r="G2008" s="29"/>
      <c r="H2008" s="39"/>
      <c r="I2008" s="150" t="str">
        <f t="shared" si="29"/>
        <v/>
      </c>
      <c r="J2008" s="113"/>
      <c r="K2008" s="18"/>
      <c r="L2008" s="18"/>
      <c r="Z2008" s="152"/>
    </row>
    <row r="2009" spans="1:26" x14ac:dyDescent="0.25">
      <c r="A2009" s="26"/>
      <c r="B2009" s="27"/>
      <c r="C2009" s="28"/>
      <c r="D2009" s="28"/>
      <c r="E2009" s="28"/>
      <c r="F2009" s="28"/>
      <c r="G2009" s="29"/>
      <c r="H2009" s="39"/>
      <c r="I2009" s="150" t="str">
        <f t="shared" si="29"/>
        <v/>
      </c>
      <c r="J2009" s="113"/>
      <c r="K2009" s="18"/>
      <c r="L2009" s="18"/>
      <c r="Z2009" s="152"/>
    </row>
    <row r="2010" spans="1:26" x14ac:dyDescent="0.25">
      <c r="A2010" s="26"/>
      <c r="B2010" s="27"/>
      <c r="C2010" s="28"/>
      <c r="D2010" s="28"/>
      <c r="E2010" s="28"/>
      <c r="F2010" s="28"/>
      <c r="G2010" s="29"/>
      <c r="H2010" s="39"/>
      <c r="I2010" s="150" t="str">
        <f t="shared" si="29"/>
        <v/>
      </c>
      <c r="J2010" s="113"/>
      <c r="K2010" s="18"/>
      <c r="L2010" s="18"/>
      <c r="Z2010" s="152"/>
    </row>
    <row r="2011" spans="1:26" x14ac:dyDescent="0.25">
      <c r="A2011" s="26"/>
      <c r="B2011" s="27"/>
      <c r="C2011" s="28"/>
      <c r="D2011" s="28"/>
      <c r="E2011" s="28"/>
      <c r="F2011" s="28"/>
      <c r="G2011" s="29"/>
      <c r="H2011" s="39"/>
      <c r="I2011" s="150" t="str">
        <f t="shared" si="29"/>
        <v/>
      </c>
      <c r="J2011" s="113"/>
      <c r="K2011" s="18"/>
      <c r="L2011" s="18"/>
      <c r="Z2011" s="152"/>
    </row>
    <row r="2012" spans="1:26" x14ac:dyDescent="0.25">
      <c r="A2012" s="26"/>
      <c r="B2012" s="27"/>
      <c r="C2012" s="28"/>
      <c r="D2012" s="28"/>
      <c r="E2012" s="28"/>
      <c r="F2012" s="28"/>
      <c r="G2012" s="29"/>
      <c r="H2012" s="39"/>
      <c r="I2012" s="150" t="str">
        <f t="shared" si="29"/>
        <v/>
      </c>
      <c r="J2012" s="113"/>
      <c r="K2012" s="18"/>
      <c r="L2012" s="18"/>
      <c r="Z2012" s="152"/>
    </row>
    <row r="2013" spans="1:26" x14ac:dyDescent="0.25">
      <c r="A2013" s="26"/>
      <c r="B2013" s="27"/>
      <c r="C2013" s="28"/>
      <c r="D2013" s="28"/>
      <c r="E2013" s="28"/>
      <c r="F2013" s="28"/>
      <c r="G2013" s="29"/>
      <c r="H2013" s="39"/>
      <c r="I2013" s="150" t="str">
        <f t="shared" si="29"/>
        <v/>
      </c>
      <c r="J2013" s="113"/>
      <c r="K2013" s="18"/>
      <c r="L2013" s="18"/>
      <c r="Z2013" s="152"/>
    </row>
    <row r="2014" spans="1:26" x14ac:dyDescent="0.25">
      <c r="A2014" s="26"/>
      <c r="B2014" s="27"/>
      <c r="C2014" s="28"/>
      <c r="D2014" s="28"/>
      <c r="E2014" s="28"/>
      <c r="F2014" s="28"/>
      <c r="G2014" s="29"/>
      <c r="H2014" s="39"/>
      <c r="I2014" s="150" t="str">
        <f t="shared" si="29"/>
        <v/>
      </c>
      <c r="J2014" s="113"/>
      <c r="K2014" s="18"/>
      <c r="L2014" s="18"/>
      <c r="Z2014" s="152"/>
    </row>
    <row r="2015" spans="1:26" x14ac:dyDescent="0.25">
      <c r="A2015" s="26"/>
      <c r="B2015" s="27"/>
      <c r="C2015" s="28"/>
      <c r="D2015" s="28"/>
      <c r="E2015" s="28"/>
      <c r="F2015" s="28"/>
      <c r="G2015" s="29"/>
      <c r="H2015" s="39"/>
      <c r="I2015" s="150" t="str">
        <f t="shared" si="29"/>
        <v/>
      </c>
      <c r="J2015" s="113"/>
      <c r="K2015" s="18"/>
      <c r="L2015" s="18"/>
      <c r="Z2015" s="152"/>
    </row>
    <row r="2016" spans="1:26" x14ac:dyDescent="0.25">
      <c r="A2016" s="26"/>
      <c r="B2016" s="27"/>
      <c r="C2016" s="28"/>
      <c r="D2016" s="28"/>
      <c r="E2016" s="28"/>
      <c r="F2016" s="28"/>
      <c r="G2016" s="29"/>
      <c r="H2016" s="39"/>
      <c r="I2016" s="150" t="str">
        <f t="shared" si="29"/>
        <v/>
      </c>
      <c r="J2016" s="113"/>
      <c r="K2016" s="18"/>
      <c r="L2016" s="18"/>
      <c r="Z2016" s="152"/>
    </row>
    <row r="2017" spans="1:26" x14ac:dyDescent="0.25">
      <c r="A2017" s="26"/>
      <c r="B2017" s="27"/>
      <c r="C2017" s="28"/>
      <c r="D2017" s="28"/>
      <c r="E2017" s="28"/>
      <c r="F2017" s="28"/>
      <c r="G2017" s="29"/>
      <c r="H2017" s="39"/>
      <c r="I2017" s="150" t="str">
        <f t="shared" si="29"/>
        <v/>
      </c>
      <c r="J2017" s="113"/>
      <c r="K2017" s="18"/>
      <c r="L2017" s="18"/>
      <c r="Z2017" s="152"/>
    </row>
    <row r="2018" spans="1:26" x14ac:dyDescent="0.25">
      <c r="A2018" s="26"/>
      <c r="B2018" s="27"/>
      <c r="C2018" s="28"/>
      <c r="D2018" s="28"/>
      <c r="E2018" s="28"/>
      <c r="F2018" s="28"/>
      <c r="G2018" s="29"/>
      <c r="H2018" s="39"/>
      <c r="I2018" s="150" t="str">
        <f t="shared" si="29"/>
        <v/>
      </c>
      <c r="J2018" s="113"/>
      <c r="K2018" s="18"/>
      <c r="L2018" s="18"/>
      <c r="Z2018" s="152"/>
    </row>
    <row r="2019" spans="1:26" x14ac:dyDescent="0.25">
      <c r="A2019" s="26"/>
      <c r="B2019" s="27"/>
      <c r="C2019" s="28"/>
      <c r="D2019" s="28"/>
      <c r="E2019" s="28"/>
      <c r="F2019" s="28"/>
      <c r="G2019" s="29"/>
      <c r="H2019" s="39"/>
      <c r="I2019" s="150" t="str">
        <f t="shared" si="29"/>
        <v/>
      </c>
      <c r="J2019" s="113"/>
      <c r="K2019" s="18"/>
      <c r="L2019" s="18"/>
      <c r="Z2019" s="152"/>
    </row>
    <row r="2020" spans="1:26" x14ac:dyDescent="0.25">
      <c r="A2020" s="26"/>
      <c r="B2020" s="27"/>
      <c r="C2020" s="28"/>
      <c r="D2020" s="28"/>
      <c r="E2020" s="28"/>
      <c r="F2020" s="28"/>
      <c r="G2020" s="29"/>
      <c r="H2020" s="39"/>
      <c r="I2020" s="150" t="str">
        <f t="shared" si="29"/>
        <v/>
      </c>
      <c r="J2020" s="113"/>
      <c r="K2020" s="18"/>
      <c r="L2020" s="18"/>
      <c r="Z2020" s="152"/>
    </row>
    <row r="2021" spans="1:26" x14ac:dyDescent="0.25">
      <c r="A2021" s="26"/>
      <c r="B2021" s="27"/>
      <c r="C2021" s="28"/>
      <c r="D2021" s="28"/>
      <c r="E2021" s="28"/>
      <c r="F2021" s="28"/>
      <c r="G2021" s="29"/>
      <c r="H2021" s="39"/>
      <c r="I2021" s="150" t="str">
        <f t="shared" si="29"/>
        <v/>
      </c>
      <c r="J2021" s="113"/>
      <c r="K2021" s="18"/>
      <c r="L2021" s="18"/>
      <c r="Z2021" s="152"/>
    </row>
    <row r="2022" spans="1:26" x14ac:dyDescent="0.25">
      <c r="A2022" s="26"/>
      <c r="B2022" s="27"/>
      <c r="C2022" s="28"/>
      <c r="D2022" s="28"/>
      <c r="E2022" s="28"/>
      <c r="F2022" s="28"/>
      <c r="G2022" s="29"/>
      <c r="H2022" s="39"/>
      <c r="I2022" s="150" t="str">
        <f t="shared" si="29"/>
        <v/>
      </c>
      <c r="J2022" s="113"/>
      <c r="K2022" s="18"/>
      <c r="L2022" s="18"/>
      <c r="Z2022" s="152"/>
    </row>
    <row r="2023" spans="1:26" x14ac:dyDescent="0.25">
      <c r="A2023" s="26"/>
      <c r="B2023" s="27"/>
      <c r="C2023" s="28"/>
      <c r="D2023" s="28"/>
      <c r="E2023" s="28"/>
      <c r="F2023" s="28"/>
      <c r="G2023" s="29"/>
      <c r="H2023" s="39"/>
      <c r="I2023" s="150" t="str">
        <f t="shared" si="29"/>
        <v/>
      </c>
      <c r="J2023" s="113"/>
      <c r="K2023" s="18"/>
      <c r="L2023" s="18"/>
      <c r="Z2023" s="152"/>
    </row>
    <row r="2024" spans="1:26" x14ac:dyDescent="0.25">
      <c r="A2024" s="26"/>
      <c r="B2024" s="27"/>
      <c r="C2024" s="28"/>
      <c r="D2024" s="28"/>
      <c r="E2024" s="28"/>
      <c r="F2024" s="28"/>
      <c r="G2024" s="29"/>
      <c r="H2024" s="39"/>
      <c r="I2024" s="150" t="str">
        <f t="shared" si="29"/>
        <v/>
      </c>
      <c r="J2024" s="113"/>
      <c r="K2024" s="18"/>
      <c r="L2024" s="18"/>
      <c r="Z2024" s="152"/>
    </row>
    <row r="2025" spans="1:26" x14ac:dyDescent="0.25">
      <c r="A2025" s="26"/>
      <c r="B2025" s="27"/>
      <c r="C2025" s="28"/>
      <c r="D2025" s="28"/>
      <c r="E2025" s="28"/>
      <c r="F2025" s="28"/>
      <c r="G2025" s="29"/>
      <c r="H2025" s="39"/>
      <c r="I2025" s="150" t="str">
        <f t="shared" si="29"/>
        <v/>
      </c>
      <c r="J2025" s="113"/>
      <c r="K2025" s="18"/>
      <c r="L2025" s="18"/>
      <c r="Z2025" s="152"/>
    </row>
    <row r="2026" spans="1:26" x14ac:dyDescent="0.25">
      <c r="A2026" s="26"/>
      <c r="B2026" s="27"/>
      <c r="C2026" s="28"/>
      <c r="D2026" s="28"/>
      <c r="E2026" s="28"/>
      <c r="F2026" s="28"/>
      <c r="G2026" s="29"/>
      <c r="H2026" s="39"/>
      <c r="I2026" s="150" t="str">
        <f t="shared" si="29"/>
        <v/>
      </c>
      <c r="J2026" s="113"/>
      <c r="K2026" s="18"/>
      <c r="L2026" s="18"/>
      <c r="Z2026" s="152"/>
    </row>
    <row r="2027" spans="1:26" x14ac:dyDescent="0.25">
      <c r="A2027" s="26"/>
      <c r="B2027" s="27"/>
      <c r="C2027" s="28"/>
      <c r="D2027" s="28"/>
      <c r="E2027" s="28"/>
      <c r="F2027" s="28"/>
      <c r="G2027" s="29"/>
      <c r="H2027" s="39"/>
      <c r="I2027" s="150" t="str">
        <f t="shared" si="29"/>
        <v/>
      </c>
      <c r="J2027" s="113"/>
      <c r="K2027" s="18"/>
      <c r="L2027" s="18"/>
      <c r="Z2027" s="152"/>
    </row>
    <row r="2028" spans="1:26" x14ac:dyDescent="0.25">
      <c r="A2028" s="26"/>
      <c r="B2028" s="27"/>
      <c r="C2028" s="28"/>
      <c r="D2028" s="28"/>
      <c r="E2028" s="28"/>
      <c r="F2028" s="28"/>
      <c r="G2028" s="29"/>
      <c r="H2028" s="39"/>
      <c r="I2028" s="150" t="str">
        <f t="shared" si="29"/>
        <v/>
      </c>
      <c r="J2028" s="113"/>
      <c r="K2028" s="18"/>
      <c r="L2028" s="18"/>
      <c r="Z2028" s="152"/>
    </row>
    <row r="2029" spans="1:26" x14ac:dyDescent="0.25">
      <c r="A2029" s="26"/>
      <c r="B2029" s="27"/>
      <c r="C2029" s="28"/>
      <c r="D2029" s="28"/>
      <c r="E2029" s="28"/>
      <c r="F2029" s="28"/>
      <c r="G2029" s="29"/>
      <c r="H2029" s="39"/>
      <c r="I2029" s="150" t="str">
        <f t="shared" si="29"/>
        <v/>
      </c>
      <c r="J2029" s="113"/>
      <c r="K2029" s="18"/>
      <c r="L2029" s="18"/>
      <c r="Z2029" s="152"/>
    </row>
    <row r="2030" spans="1:26" x14ac:dyDescent="0.25">
      <c r="A2030" s="26"/>
      <c r="B2030" s="27"/>
      <c r="C2030" s="28"/>
      <c r="D2030" s="28"/>
      <c r="E2030" s="28"/>
      <c r="F2030" s="28"/>
      <c r="G2030" s="29"/>
      <c r="H2030" s="39"/>
      <c r="I2030" s="150" t="str">
        <f t="shared" si="29"/>
        <v/>
      </c>
      <c r="J2030" s="113"/>
      <c r="K2030" s="18"/>
      <c r="L2030" s="18"/>
      <c r="Z2030" s="152"/>
    </row>
    <row r="2031" spans="1:26" x14ac:dyDescent="0.25">
      <c r="A2031" s="26"/>
      <c r="B2031" s="27"/>
      <c r="C2031" s="28"/>
      <c r="D2031" s="28"/>
      <c r="E2031" s="28"/>
      <c r="F2031" s="28"/>
      <c r="G2031" s="29"/>
      <c r="H2031" s="39"/>
      <c r="I2031" s="150" t="str">
        <f t="shared" si="29"/>
        <v/>
      </c>
      <c r="J2031" s="113"/>
      <c r="K2031" s="18"/>
      <c r="L2031" s="18"/>
      <c r="Z2031" s="152"/>
    </row>
    <row r="2032" spans="1:26" x14ac:dyDescent="0.25">
      <c r="A2032" s="26"/>
      <c r="B2032" s="27"/>
      <c r="C2032" s="28"/>
      <c r="D2032" s="28"/>
      <c r="E2032" s="28"/>
      <c r="F2032" s="28"/>
      <c r="G2032" s="29"/>
      <c r="H2032" s="39"/>
      <c r="I2032" s="150" t="str">
        <f t="shared" si="29"/>
        <v/>
      </c>
      <c r="J2032" s="113"/>
      <c r="K2032" s="18"/>
      <c r="L2032" s="18"/>
      <c r="Z2032" s="152"/>
    </row>
    <row r="2033" spans="1:26" x14ac:dyDescent="0.25">
      <c r="A2033" s="26"/>
      <c r="B2033" s="27"/>
      <c r="C2033" s="28"/>
      <c r="D2033" s="28"/>
      <c r="E2033" s="28"/>
      <c r="F2033" s="28"/>
      <c r="G2033" s="29"/>
      <c r="H2033" s="39"/>
      <c r="I2033" s="150" t="str">
        <f t="shared" si="29"/>
        <v/>
      </c>
      <c r="J2033" s="113"/>
      <c r="K2033" s="18"/>
      <c r="L2033" s="18"/>
      <c r="Z2033" s="152"/>
    </row>
    <row r="2034" spans="1:26" x14ac:dyDescent="0.25">
      <c r="A2034" s="26"/>
      <c r="B2034" s="27"/>
      <c r="C2034" s="28"/>
      <c r="D2034" s="28"/>
      <c r="E2034" s="28"/>
      <c r="F2034" s="28"/>
      <c r="G2034" s="29"/>
      <c r="H2034" s="39"/>
      <c r="I2034" s="150" t="str">
        <f t="shared" si="29"/>
        <v/>
      </c>
      <c r="J2034" s="113"/>
      <c r="K2034" s="18"/>
      <c r="L2034" s="18"/>
      <c r="Z2034" s="152"/>
    </row>
    <row r="2035" spans="1:26" x14ac:dyDescent="0.25">
      <c r="A2035" s="26"/>
      <c r="B2035" s="27"/>
      <c r="C2035" s="28"/>
      <c r="D2035" s="28"/>
      <c r="E2035" s="28"/>
      <c r="F2035" s="28"/>
      <c r="G2035" s="29"/>
      <c r="H2035" s="39"/>
      <c r="I2035" s="150" t="str">
        <f t="shared" si="29"/>
        <v/>
      </c>
      <c r="J2035" s="113"/>
      <c r="K2035" s="18"/>
      <c r="L2035" s="18"/>
      <c r="Z2035" s="152"/>
    </row>
    <row r="2036" spans="1:26" x14ac:dyDescent="0.25">
      <c r="A2036" s="26"/>
      <c r="B2036" s="27"/>
      <c r="C2036" s="28"/>
      <c r="D2036" s="28"/>
      <c r="E2036" s="28"/>
      <c r="F2036" s="28"/>
      <c r="G2036" s="29"/>
      <c r="H2036" s="39"/>
      <c r="I2036" s="150" t="str">
        <f t="shared" si="29"/>
        <v/>
      </c>
      <c r="J2036" s="113"/>
      <c r="K2036" s="18"/>
      <c r="L2036" s="18"/>
      <c r="Z2036" s="152"/>
    </row>
    <row r="2037" spans="1:26" x14ac:dyDescent="0.25">
      <c r="A2037" s="26"/>
      <c r="B2037" s="27"/>
      <c r="C2037" s="28"/>
      <c r="D2037" s="28"/>
      <c r="E2037" s="28"/>
      <c r="F2037" s="28"/>
      <c r="G2037" s="29"/>
      <c r="H2037" s="39"/>
      <c r="I2037" s="150" t="str">
        <f t="shared" si="29"/>
        <v/>
      </c>
      <c r="J2037" s="113"/>
      <c r="K2037" s="18"/>
      <c r="L2037" s="18"/>
      <c r="Z2037" s="152"/>
    </row>
    <row r="2038" spans="1:26" x14ac:dyDescent="0.25">
      <c r="A2038" s="26"/>
      <c r="B2038" s="27"/>
      <c r="C2038" s="28"/>
      <c r="D2038" s="28"/>
      <c r="E2038" s="28"/>
      <c r="F2038" s="28"/>
      <c r="G2038" s="29"/>
      <c r="H2038" s="39"/>
      <c r="I2038" s="150" t="str">
        <f t="shared" si="29"/>
        <v/>
      </c>
      <c r="J2038" s="113"/>
      <c r="K2038" s="18"/>
      <c r="L2038" s="18"/>
      <c r="Z2038" s="152"/>
    </row>
    <row r="2039" spans="1:26" x14ac:dyDescent="0.25">
      <c r="A2039" s="26"/>
      <c r="B2039" s="27"/>
      <c r="C2039" s="28"/>
      <c r="D2039" s="28"/>
      <c r="E2039" s="28"/>
      <c r="F2039" s="28"/>
      <c r="G2039" s="29"/>
      <c r="H2039" s="39"/>
      <c r="I2039" s="150" t="str">
        <f t="shared" si="29"/>
        <v/>
      </c>
      <c r="J2039" s="113"/>
      <c r="K2039" s="18"/>
      <c r="L2039" s="18"/>
      <c r="Z2039" s="152"/>
    </row>
    <row r="2040" spans="1:26" x14ac:dyDescent="0.25">
      <c r="A2040" s="26"/>
      <c r="B2040" s="27"/>
      <c r="C2040" s="28"/>
      <c r="D2040" s="28"/>
      <c r="E2040" s="28"/>
      <c r="F2040" s="28"/>
      <c r="G2040" s="29"/>
      <c r="H2040" s="39"/>
      <c r="I2040" s="150" t="str">
        <f t="shared" si="29"/>
        <v/>
      </c>
      <c r="J2040" s="113"/>
      <c r="K2040" s="18"/>
      <c r="L2040" s="18"/>
      <c r="Z2040" s="152"/>
    </row>
    <row r="2041" spans="1:26" x14ac:dyDescent="0.25">
      <c r="A2041" s="26"/>
      <c r="B2041" s="27"/>
      <c r="C2041" s="28"/>
      <c r="D2041" s="28"/>
      <c r="E2041" s="28"/>
      <c r="F2041" s="28"/>
      <c r="G2041" s="29"/>
      <c r="H2041" s="39"/>
      <c r="I2041" s="150" t="str">
        <f t="shared" si="29"/>
        <v/>
      </c>
      <c r="J2041" s="113"/>
      <c r="K2041" s="18"/>
      <c r="L2041" s="18"/>
      <c r="Z2041" s="152"/>
    </row>
    <row r="2042" spans="1:26" x14ac:dyDescent="0.25">
      <c r="A2042" s="26"/>
      <c r="B2042" s="27"/>
      <c r="C2042" s="28"/>
      <c r="D2042" s="28"/>
      <c r="E2042" s="28"/>
      <c r="F2042" s="28"/>
      <c r="G2042" s="29"/>
      <c r="H2042" s="39"/>
      <c r="I2042" s="150" t="str">
        <f t="shared" si="29"/>
        <v/>
      </c>
      <c r="J2042" s="113"/>
      <c r="K2042" s="18"/>
      <c r="L2042" s="18"/>
      <c r="Z2042" s="152"/>
    </row>
    <row r="2043" spans="1:26" x14ac:dyDescent="0.25">
      <c r="A2043" s="26"/>
      <c r="B2043" s="27"/>
      <c r="C2043" s="28"/>
      <c r="D2043" s="28"/>
      <c r="E2043" s="28"/>
      <c r="F2043" s="28"/>
      <c r="G2043" s="29"/>
      <c r="H2043" s="39"/>
      <c r="I2043" s="150" t="str">
        <f t="shared" si="29"/>
        <v/>
      </c>
      <c r="J2043" s="113"/>
      <c r="K2043" s="18"/>
      <c r="L2043" s="18"/>
      <c r="Z2043" s="152"/>
    </row>
    <row r="2044" spans="1:26" x14ac:dyDescent="0.25">
      <c r="A2044" s="26"/>
      <c r="B2044" s="27"/>
      <c r="C2044" s="28"/>
      <c r="D2044" s="28"/>
      <c r="E2044" s="28"/>
      <c r="F2044" s="28"/>
      <c r="G2044" s="29"/>
      <c r="H2044" s="39"/>
      <c r="I2044" s="150" t="str">
        <f t="shared" si="29"/>
        <v/>
      </c>
      <c r="J2044" s="113"/>
      <c r="K2044" s="18"/>
      <c r="L2044" s="18"/>
      <c r="Z2044" s="152"/>
    </row>
    <row r="2045" spans="1:26" x14ac:dyDescent="0.25">
      <c r="A2045" s="26"/>
      <c r="B2045" s="27"/>
      <c r="C2045" s="28"/>
      <c r="D2045" s="28"/>
      <c r="E2045" s="28"/>
      <c r="F2045" s="28"/>
      <c r="G2045" s="29"/>
      <c r="H2045" s="39"/>
      <c r="I2045" s="150" t="str">
        <f t="shared" si="29"/>
        <v/>
      </c>
      <c r="J2045" s="113"/>
      <c r="K2045" s="18"/>
      <c r="L2045" s="18"/>
      <c r="Z2045" s="152"/>
    </row>
    <row r="2046" spans="1:26" x14ac:dyDescent="0.25">
      <c r="A2046" s="26"/>
      <c r="B2046" s="27"/>
      <c r="C2046" s="28"/>
      <c r="D2046" s="28"/>
      <c r="E2046" s="28"/>
      <c r="F2046" s="28"/>
      <c r="G2046" s="29"/>
      <c r="H2046" s="39"/>
      <c r="I2046" s="150" t="str">
        <f t="shared" si="29"/>
        <v/>
      </c>
      <c r="J2046" s="113"/>
      <c r="K2046" s="18"/>
      <c r="L2046" s="18"/>
      <c r="Z2046" s="152"/>
    </row>
    <row r="2047" spans="1:26" x14ac:dyDescent="0.25">
      <c r="A2047" s="26"/>
      <c r="B2047" s="27"/>
      <c r="C2047" s="28"/>
      <c r="D2047" s="28"/>
      <c r="E2047" s="28"/>
      <c r="F2047" s="28"/>
      <c r="G2047" s="29"/>
      <c r="H2047" s="39"/>
      <c r="I2047" s="150" t="str">
        <f t="shared" ref="I2047:I2110" si="30">IF(G2047="","",I2046+G2047)</f>
        <v/>
      </c>
      <c r="J2047" s="113"/>
      <c r="K2047" s="18"/>
      <c r="L2047" s="18"/>
      <c r="Z2047" s="152"/>
    </row>
    <row r="2048" spans="1:26" x14ac:dyDescent="0.25">
      <c r="A2048" s="26"/>
      <c r="B2048" s="27"/>
      <c r="C2048" s="28"/>
      <c r="D2048" s="28"/>
      <c r="E2048" s="28"/>
      <c r="F2048" s="28"/>
      <c r="G2048" s="29"/>
      <c r="H2048" s="39"/>
      <c r="I2048" s="150" t="str">
        <f t="shared" si="30"/>
        <v/>
      </c>
      <c r="J2048" s="113"/>
      <c r="K2048" s="18"/>
      <c r="L2048" s="18"/>
      <c r="Z2048" s="152"/>
    </row>
    <row r="2049" spans="1:26" x14ac:dyDescent="0.25">
      <c r="A2049" s="26"/>
      <c r="B2049" s="27"/>
      <c r="C2049" s="28"/>
      <c r="D2049" s="28"/>
      <c r="E2049" s="28"/>
      <c r="F2049" s="28"/>
      <c r="G2049" s="29"/>
      <c r="H2049" s="39"/>
      <c r="I2049" s="150" t="str">
        <f t="shared" si="30"/>
        <v/>
      </c>
      <c r="J2049" s="113"/>
      <c r="K2049" s="18"/>
      <c r="L2049" s="18"/>
      <c r="Z2049" s="152"/>
    </row>
    <row r="2050" spans="1:26" x14ac:dyDescent="0.25">
      <c r="A2050" s="26"/>
      <c r="B2050" s="27"/>
      <c r="C2050" s="28"/>
      <c r="D2050" s="28"/>
      <c r="E2050" s="28"/>
      <c r="F2050" s="28"/>
      <c r="G2050" s="29"/>
      <c r="H2050" s="39"/>
      <c r="I2050" s="150" t="str">
        <f t="shared" si="30"/>
        <v/>
      </c>
      <c r="J2050" s="113"/>
      <c r="K2050" s="18"/>
      <c r="L2050" s="18"/>
      <c r="Z2050" s="152"/>
    </row>
    <row r="2051" spans="1:26" x14ac:dyDescent="0.25">
      <c r="A2051" s="26"/>
      <c r="B2051" s="27"/>
      <c r="C2051" s="28"/>
      <c r="D2051" s="28"/>
      <c r="E2051" s="28"/>
      <c r="F2051" s="28"/>
      <c r="G2051" s="29"/>
      <c r="H2051" s="39"/>
      <c r="I2051" s="150" t="str">
        <f t="shared" si="30"/>
        <v/>
      </c>
      <c r="J2051" s="113"/>
      <c r="K2051" s="18"/>
      <c r="L2051" s="18"/>
      <c r="Z2051" s="152"/>
    </row>
    <row r="2052" spans="1:26" x14ac:dyDescent="0.25">
      <c r="A2052" s="26"/>
      <c r="B2052" s="27"/>
      <c r="C2052" s="28"/>
      <c r="D2052" s="28"/>
      <c r="E2052" s="28"/>
      <c r="F2052" s="28"/>
      <c r="G2052" s="29"/>
      <c r="H2052" s="39"/>
      <c r="I2052" s="150" t="str">
        <f t="shared" si="30"/>
        <v/>
      </c>
      <c r="J2052" s="113"/>
      <c r="K2052" s="18"/>
      <c r="L2052" s="18"/>
      <c r="Z2052" s="152"/>
    </row>
    <row r="2053" spans="1:26" x14ac:dyDescent="0.25">
      <c r="A2053" s="26"/>
      <c r="B2053" s="27"/>
      <c r="C2053" s="28"/>
      <c r="D2053" s="28"/>
      <c r="E2053" s="28"/>
      <c r="F2053" s="28"/>
      <c r="G2053" s="29"/>
      <c r="H2053" s="39"/>
      <c r="I2053" s="150" t="str">
        <f t="shared" si="30"/>
        <v/>
      </c>
      <c r="J2053" s="113"/>
      <c r="K2053" s="18"/>
      <c r="L2053" s="18"/>
      <c r="Z2053" s="152"/>
    </row>
    <row r="2054" spans="1:26" x14ac:dyDescent="0.25">
      <c r="A2054" s="26"/>
      <c r="B2054" s="27"/>
      <c r="C2054" s="28"/>
      <c r="D2054" s="28"/>
      <c r="E2054" s="28"/>
      <c r="F2054" s="28"/>
      <c r="G2054" s="29"/>
      <c r="H2054" s="39"/>
      <c r="I2054" s="150" t="str">
        <f t="shared" si="30"/>
        <v/>
      </c>
      <c r="J2054" s="113"/>
      <c r="K2054" s="18"/>
      <c r="L2054" s="18"/>
      <c r="Z2054" s="152"/>
    </row>
    <row r="2055" spans="1:26" x14ac:dyDescent="0.25">
      <c r="A2055" s="26"/>
      <c r="B2055" s="27"/>
      <c r="C2055" s="28"/>
      <c r="D2055" s="28"/>
      <c r="E2055" s="28"/>
      <c r="F2055" s="28"/>
      <c r="G2055" s="29"/>
      <c r="H2055" s="39"/>
      <c r="I2055" s="150" t="str">
        <f t="shared" si="30"/>
        <v/>
      </c>
      <c r="J2055" s="113"/>
      <c r="K2055" s="18"/>
      <c r="L2055" s="18"/>
      <c r="Z2055" s="152"/>
    </row>
    <row r="2056" spans="1:26" x14ac:dyDescent="0.25">
      <c r="A2056" s="26"/>
      <c r="B2056" s="27"/>
      <c r="C2056" s="28"/>
      <c r="D2056" s="28"/>
      <c r="E2056" s="28"/>
      <c r="F2056" s="28"/>
      <c r="G2056" s="29"/>
      <c r="H2056" s="39"/>
      <c r="I2056" s="150" t="str">
        <f t="shared" si="30"/>
        <v/>
      </c>
      <c r="J2056" s="113"/>
      <c r="K2056" s="18"/>
      <c r="L2056" s="18"/>
      <c r="Z2056" s="152"/>
    </row>
    <row r="2057" spans="1:26" x14ac:dyDescent="0.25">
      <c r="A2057" s="26"/>
      <c r="B2057" s="27"/>
      <c r="C2057" s="28"/>
      <c r="D2057" s="28"/>
      <c r="E2057" s="28"/>
      <c r="F2057" s="28"/>
      <c r="G2057" s="29"/>
      <c r="H2057" s="39"/>
      <c r="I2057" s="150" t="str">
        <f t="shared" si="30"/>
        <v/>
      </c>
      <c r="J2057" s="113"/>
      <c r="K2057" s="18"/>
      <c r="L2057" s="18"/>
      <c r="Z2057" s="152"/>
    </row>
    <row r="2058" spans="1:26" x14ac:dyDescent="0.25">
      <c r="A2058" s="26"/>
      <c r="B2058" s="27"/>
      <c r="C2058" s="28"/>
      <c r="D2058" s="28"/>
      <c r="E2058" s="28"/>
      <c r="F2058" s="28"/>
      <c r="G2058" s="29"/>
      <c r="H2058" s="39"/>
      <c r="I2058" s="150" t="str">
        <f t="shared" si="30"/>
        <v/>
      </c>
      <c r="J2058" s="113"/>
      <c r="K2058" s="18"/>
      <c r="L2058" s="18"/>
      <c r="Z2058" s="152"/>
    </row>
    <row r="2059" spans="1:26" x14ac:dyDescent="0.25">
      <c r="A2059" s="26"/>
      <c r="B2059" s="27"/>
      <c r="C2059" s="28"/>
      <c r="D2059" s="28"/>
      <c r="E2059" s="28"/>
      <c r="F2059" s="28"/>
      <c r="G2059" s="29"/>
      <c r="H2059" s="39"/>
      <c r="I2059" s="150" t="str">
        <f t="shared" si="30"/>
        <v/>
      </c>
      <c r="J2059" s="113"/>
      <c r="K2059" s="18"/>
      <c r="L2059" s="18"/>
      <c r="Z2059" s="152"/>
    </row>
    <row r="2060" spans="1:26" x14ac:dyDescent="0.25">
      <c r="A2060" s="26"/>
      <c r="B2060" s="27"/>
      <c r="C2060" s="28"/>
      <c r="D2060" s="28"/>
      <c r="E2060" s="28"/>
      <c r="F2060" s="28"/>
      <c r="G2060" s="29"/>
      <c r="H2060" s="39"/>
      <c r="I2060" s="150" t="str">
        <f t="shared" si="30"/>
        <v/>
      </c>
      <c r="J2060" s="113"/>
      <c r="K2060" s="18"/>
      <c r="L2060" s="18"/>
      <c r="Z2060" s="152"/>
    </row>
    <row r="2061" spans="1:26" x14ac:dyDescent="0.25">
      <c r="A2061" s="26"/>
      <c r="B2061" s="27"/>
      <c r="C2061" s="28"/>
      <c r="D2061" s="28"/>
      <c r="E2061" s="28"/>
      <c r="F2061" s="28"/>
      <c r="G2061" s="29"/>
      <c r="H2061" s="39"/>
      <c r="I2061" s="150" t="str">
        <f t="shared" si="30"/>
        <v/>
      </c>
      <c r="J2061" s="113"/>
      <c r="K2061" s="18"/>
      <c r="L2061" s="18"/>
      <c r="Z2061" s="152"/>
    </row>
    <row r="2062" spans="1:26" x14ac:dyDescent="0.25">
      <c r="A2062" s="26"/>
      <c r="B2062" s="27"/>
      <c r="C2062" s="28"/>
      <c r="D2062" s="28"/>
      <c r="E2062" s="28"/>
      <c r="F2062" s="28"/>
      <c r="G2062" s="29"/>
      <c r="H2062" s="39"/>
      <c r="I2062" s="150" t="str">
        <f t="shared" si="30"/>
        <v/>
      </c>
      <c r="J2062" s="113"/>
      <c r="K2062" s="18"/>
      <c r="L2062" s="18"/>
      <c r="Z2062" s="152"/>
    </row>
    <row r="2063" spans="1:26" x14ac:dyDescent="0.25">
      <c r="A2063" s="26"/>
      <c r="B2063" s="27"/>
      <c r="C2063" s="28"/>
      <c r="D2063" s="28"/>
      <c r="E2063" s="28"/>
      <c r="F2063" s="28"/>
      <c r="G2063" s="29"/>
      <c r="H2063" s="39"/>
      <c r="I2063" s="150" t="str">
        <f t="shared" si="30"/>
        <v/>
      </c>
      <c r="J2063" s="113"/>
      <c r="K2063" s="18"/>
      <c r="L2063" s="18"/>
      <c r="Z2063" s="152"/>
    </row>
    <row r="2064" spans="1:26" x14ac:dyDescent="0.25">
      <c r="A2064" s="26"/>
      <c r="B2064" s="27"/>
      <c r="C2064" s="28"/>
      <c r="D2064" s="28"/>
      <c r="E2064" s="28"/>
      <c r="F2064" s="28"/>
      <c r="G2064" s="29"/>
      <c r="H2064" s="39"/>
      <c r="I2064" s="150" t="str">
        <f t="shared" si="30"/>
        <v/>
      </c>
      <c r="J2064" s="113"/>
      <c r="K2064" s="18"/>
      <c r="L2064" s="18"/>
      <c r="Z2064" s="152"/>
    </row>
    <row r="2065" spans="1:26" x14ac:dyDescent="0.25">
      <c r="A2065" s="26"/>
      <c r="B2065" s="27"/>
      <c r="C2065" s="28"/>
      <c r="D2065" s="28"/>
      <c r="E2065" s="28"/>
      <c r="F2065" s="28"/>
      <c r="G2065" s="29"/>
      <c r="H2065" s="39"/>
      <c r="I2065" s="150" t="str">
        <f t="shared" si="30"/>
        <v/>
      </c>
      <c r="J2065" s="113"/>
      <c r="K2065" s="18"/>
      <c r="L2065" s="18"/>
      <c r="Z2065" s="152"/>
    </row>
    <row r="2066" spans="1:26" x14ac:dyDescent="0.25">
      <c r="A2066" s="26"/>
      <c r="B2066" s="27"/>
      <c r="C2066" s="28"/>
      <c r="D2066" s="28"/>
      <c r="E2066" s="28"/>
      <c r="F2066" s="28"/>
      <c r="G2066" s="29"/>
      <c r="H2066" s="39"/>
      <c r="I2066" s="150" t="str">
        <f t="shared" si="30"/>
        <v/>
      </c>
      <c r="J2066" s="113"/>
      <c r="K2066" s="18"/>
      <c r="L2066" s="18"/>
      <c r="Z2066" s="152"/>
    </row>
    <row r="2067" spans="1:26" x14ac:dyDescent="0.25">
      <c r="A2067" s="26"/>
      <c r="B2067" s="27"/>
      <c r="C2067" s="28"/>
      <c r="D2067" s="28"/>
      <c r="E2067" s="28"/>
      <c r="F2067" s="28"/>
      <c r="G2067" s="29"/>
      <c r="H2067" s="39"/>
      <c r="I2067" s="150" t="str">
        <f t="shared" si="30"/>
        <v/>
      </c>
      <c r="J2067" s="113"/>
      <c r="K2067" s="18"/>
      <c r="L2067" s="18"/>
      <c r="Z2067" s="152"/>
    </row>
    <row r="2068" spans="1:26" x14ac:dyDescent="0.25">
      <c r="A2068" s="26"/>
      <c r="B2068" s="27"/>
      <c r="C2068" s="28"/>
      <c r="D2068" s="28"/>
      <c r="E2068" s="28"/>
      <c r="F2068" s="28"/>
      <c r="G2068" s="29"/>
      <c r="H2068" s="39"/>
      <c r="I2068" s="150" t="str">
        <f t="shared" si="30"/>
        <v/>
      </c>
      <c r="J2068" s="113"/>
      <c r="K2068" s="18"/>
      <c r="L2068" s="18"/>
      <c r="Z2068" s="152"/>
    </row>
    <row r="2069" spans="1:26" x14ac:dyDescent="0.25">
      <c r="A2069" s="26"/>
      <c r="B2069" s="27"/>
      <c r="C2069" s="28"/>
      <c r="D2069" s="28"/>
      <c r="E2069" s="28"/>
      <c r="F2069" s="28"/>
      <c r="G2069" s="29"/>
      <c r="H2069" s="39"/>
      <c r="I2069" s="150" t="str">
        <f t="shared" si="30"/>
        <v/>
      </c>
      <c r="J2069" s="113"/>
      <c r="K2069" s="18"/>
      <c r="L2069" s="18"/>
      <c r="Z2069" s="152"/>
    </row>
    <row r="2070" spans="1:26" x14ac:dyDescent="0.25">
      <c r="A2070" s="26"/>
      <c r="B2070" s="27"/>
      <c r="C2070" s="28"/>
      <c r="D2070" s="28"/>
      <c r="E2070" s="28"/>
      <c r="F2070" s="28"/>
      <c r="G2070" s="29"/>
      <c r="H2070" s="39"/>
      <c r="I2070" s="150" t="str">
        <f t="shared" si="30"/>
        <v/>
      </c>
      <c r="J2070" s="113"/>
      <c r="K2070" s="18"/>
      <c r="L2070" s="18"/>
      <c r="Z2070" s="152"/>
    </row>
    <row r="2071" spans="1:26" x14ac:dyDescent="0.25">
      <c r="A2071" s="26"/>
      <c r="B2071" s="27"/>
      <c r="C2071" s="28"/>
      <c r="D2071" s="28"/>
      <c r="E2071" s="28"/>
      <c r="F2071" s="28"/>
      <c r="G2071" s="29"/>
      <c r="H2071" s="39"/>
      <c r="I2071" s="150" t="str">
        <f t="shared" si="30"/>
        <v/>
      </c>
      <c r="J2071" s="113"/>
      <c r="K2071" s="18"/>
      <c r="L2071" s="18"/>
      <c r="Z2071" s="152"/>
    </row>
    <row r="2072" spans="1:26" x14ac:dyDescent="0.25">
      <c r="A2072" s="26"/>
      <c r="B2072" s="27"/>
      <c r="C2072" s="28"/>
      <c r="D2072" s="28"/>
      <c r="E2072" s="28"/>
      <c r="F2072" s="28"/>
      <c r="G2072" s="29"/>
      <c r="H2072" s="39"/>
      <c r="I2072" s="150" t="str">
        <f t="shared" si="30"/>
        <v/>
      </c>
      <c r="J2072" s="113"/>
      <c r="K2072" s="18"/>
      <c r="L2072" s="18"/>
      <c r="Z2072" s="152"/>
    </row>
    <row r="2073" spans="1:26" x14ac:dyDescent="0.25">
      <c r="A2073" s="26"/>
      <c r="B2073" s="27"/>
      <c r="C2073" s="28"/>
      <c r="D2073" s="28"/>
      <c r="E2073" s="28"/>
      <c r="F2073" s="28"/>
      <c r="G2073" s="29"/>
      <c r="H2073" s="39"/>
      <c r="I2073" s="150" t="str">
        <f t="shared" si="30"/>
        <v/>
      </c>
      <c r="J2073" s="113"/>
      <c r="K2073" s="18"/>
      <c r="L2073" s="18"/>
      <c r="Z2073" s="152"/>
    </row>
    <row r="2074" spans="1:26" x14ac:dyDescent="0.25">
      <c r="A2074" s="26"/>
      <c r="B2074" s="27"/>
      <c r="C2074" s="28"/>
      <c r="D2074" s="28"/>
      <c r="E2074" s="28"/>
      <c r="F2074" s="28"/>
      <c r="G2074" s="29"/>
      <c r="H2074" s="39"/>
      <c r="I2074" s="150" t="str">
        <f t="shared" si="30"/>
        <v/>
      </c>
      <c r="J2074" s="113"/>
      <c r="K2074" s="18"/>
      <c r="L2074" s="18"/>
      <c r="Z2074" s="152"/>
    </row>
    <row r="2075" spans="1:26" x14ac:dyDescent="0.25">
      <c r="A2075" s="26"/>
      <c r="B2075" s="27"/>
      <c r="C2075" s="28"/>
      <c r="D2075" s="28"/>
      <c r="E2075" s="28"/>
      <c r="F2075" s="28"/>
      <c r="G2075" s="29"/>
      <c r="H2075" s="39"/>
      <c r="I2075" s="150" t="str">
        <f t="shared" si="30"/>
        <v/>
      </c>
      <c r="J2075" s="113"/>
      <c r="K2075" s="18"/>
      <c r="L2075" s="18"/>
      <c r="Z2075" s="152"/>
    </row>
    <row r="2076" spans="1:26" x14ac:dyDescent="0.25">
      <c r="A2076" s="26"/>
      <c r="B2076" s="27"/>
      <c r="C2076" s="28"/>
      <c r="D2076" s="28"/>
      <c r="E2076" s="28"/>
      <c r="F2076" s="28"/>
      <c r="G2076" s="29"/>
      <c r="H2076" s="39"/>
      <c r="I2076" s="150" t="str">
        <f t="shared" si="30"/>
        <v/>
      </c>
      <c r="J2076" s="113"/>
      <c r="K2076" s="18"/>
      <c r="L2076" s="18"/>
      <c r="Z2076" s="152"/>
    </row>
    <row r="2077" spans="1:26" x14ac:dyDescent="0.25">
      <c r="A2077" s="26"/>
      <c r="B2077" s="27"/>
      <c r="C2077" s="28"/>
      <c r="D2077" s="28"/>
      <c r="E2077" s="28"/>
      <c r="F2077" s="28"/>
      <c r="G2077" s="29"/>
      <c r="H2077" s="39"/>
      <c r="I2077" s="150" t="str">
        <f t="shared" si="30"/>
        <v/>
      </c>
      <c r="J2077" s="113"/>
      <c r="K2077" s="18"/>
      <c r="L2077" s="18"/>
      <c r="Z2077" s="152"/>
    </row>
    <row r="2078" spans="1:26" x14ac:dyDescent="0.25">
      <c r="A2078" s="26"/>
      <c r="B2078" s="27"/>
      <c r="C2078" s="28"/>
      <c r="D2078" s="28"/>
      <c r="E2078" s="28"/>
      <c r="F2078" s="28"/>
      <c r="G2078" s="29"/>
      <c r="H2078" s="39"/>
      <c r="I2078" s="150" t="str">
        <f t="shared" si="30"/>
        <v/>
      </c>
      <c r="J2078" s="113"/>
      <c r="K2078" s="18"/>
      <c r="L2078" s="18"/>
      <c r="Z2078" s="152"/>
    </row>
    <row r="2079" spans="1:26" x14ac:dyDescent="0.25">
      <c r="A2079" s="26"/>
      <c r="B2079" s="27"/>
      <c r="C2079" s="28"/>
      <c r="D2079" s="28"/>
      <c r="E2079" s="28"/>
      <c r="F2079" s="28"/>
      <c r="G2079" s="29"/>
      <c r="H2079" s="39"/>
      <c r="I2079" s="150" t="str">
        <f t="shared" si="30"/>
        <v/>
      </c>
      <c r="J2079" s="113"/>
      <c r="K2079" s="18"/>
      <c r="L2079" s="18"/>
      <c r="Z2079" s="152"/>
    </row>
    <row r="2080" spans="1:26" x14ac:dyDescent="0.25">
      <c r="A2080" s="26"/>
      <c r="B2080" s="27"/>
      <c r="C2080" s="28"/>
      <c r="D2080" s="28"/>
      <c r="E2080" s="28"/>
      <c r="F2080" s="28"/>
      <c r="G2080" s="29"/>
      <c r="H2080" s="39"/>
      <c r="I2080" s="150" t="str">
        <f t="shared" si="30"/>
        <v/>
      </c>
      <c r="J2080" s="113"/>
      <c r="K2080" s="18"/>
      <c r="L2080" s="18"/>
      <c r="Z2080" s="152"/>
    </row>
    <row r="2081" spans="1:26" x14ac:dyDescent="0.25">
      <c r="A2081" s="26"/>
      <c r="B2081" s="27"/>
      <c r="C2081" s="28"/>
      <c r="D2081" s="28"/>
      <c r="E2081" s="28"/>
      <c r="F2081" s="28"/>
      <c r="G2081" s="29"/>
      <c r="H2081" s="39"/>
      <c r="I2081" s="150" t="str">
        <f t="shared" si="30"/>
        <v/>
      </c>
      <c r="J2081" s="113"/>
      <c r="K2081" s="18"/>
      <c r="L2081" s="18"/>
      <c r="Z2081" s="152"/>
    </row>
    <row r="2082" spans="1:26" x14ac:dyDescent="0.25">
      <c r="A2082" s="26"/>
      <c r="B2082" s="27"/>
      <c r="C2082" s="28"/>
      <c r="D2082" s="28"/>
      <c r="E2082" s="28"/>
      <c r="F2082" s="28"/>
      <c r="G2082" s="29"/>
      <c r="H2082" s="39"/>
      <c r="I2082" s="150" t="str">
        <f t="shared" si="30"/>
        <v/>
      </c>
      <c r="J2082" s="113"/>
      <c r="K2082" s="18"/>
      <c r="L2082" s="18"/>
      <c r="Z2082" s="152"/>
    </row>
    <row r="2083" spans="1:26" x14ac:dyDescent="0.25">
      <c r="A2083" s="26"/>
      <c r="B2083" s="27"/>
      <c r="C2083" s="28"/>
      <c r="D2083" s="28"/>
      <c r="E2083" s="28"/>
      <c r="F2083" s="28"/>
      <c r="G2083" s="29"/>
      <c r="H2083" s="39"/>
      <c r="I2083" s="150" t="str">
        <f t="shared" si="30"/>
        <v/>
      </c>
      <c r="J2083" s="113"/>
      <c r="K2083" s="18"/>
      <c r="L2083" s="18"/>
      <c r="Z2083" s="152"/>
    </row>
    <row r="2084" spans="1:26" x14ac:dyDescent="0.25">
      <c r="A2084" s="26"/>
      <c r="B2084" s="27"/>
      <c r="C2084" s="28"/>
      <c r="D2084" s="28"/>
      <c r="E2084" s="28"/>
      <c r="F2084" s="28"/>
      <c r="G2084" s="29"/>
      <c r="H2084" s="39"/>
      <c r="I2084" s="150" t="str">
        <f t="shared" si="30"/>
        <v/>
      </c>
      <c r="J2084" s="113"/>
      <c r="K2084" s="18"/>
      <c r="L2084" s="18"/>
      <c r="Z2084" s="152"/>
    </row>
    <row r="2085" spans="1:26" x14ac:dyDescent="0.25">
      <c r="A2085" s="26"/>
      <c r="B2085" s="27"/>
      <c r="C2085" s="28"/>
      <c r="D2085" s="28"/>
      <c r="E2085" s="28"/>
      <c r="F2085" s="28"/>
      <c r="G2085" s="29"/>
      <c r="H2085" s="39"/>
      <c r="I2085" s="150" t="str">
        <f t="shared" si="30"/>
        <v/>
      </c>
      <c r="J2085" s="113"/>
      <c r="K2085" s="18"/>
      <c r="L2085" s="18"/>
      <c r="Z2085" s="152"/>
    </row>
    <row r="2086" spans="1:26" x14ac:dyDescent="0.25">
      <c r="A2086" s="26"/>
      <c r="B2086" s="27"/>
      <c r="C2086" s="28"/>
      <c r="D2086" s="28"/>
      <c r="E2086" s="28"/>
      <c r="F2086" s="28"/>
      <c r="G2086" s="29"/>
      <c r="H2086" s="39"/>
      <c r="I2086" s="150" t="str">
        <f t="shared" si="30"/>
        <v/>
      </c>
      <c r="J2086" s="113"/>
      <c r="K2086" s="18"/>
      <c r="L2086" s="18"/>
      <c r="Z2086" s="152"/>
    </row>
    <row r="2087" spans="1:26" x14ac:dyDescent="0.25">
      <c r="A2087" s="26"/>
      <c r="B2087" s="27"/>
      <c r="C2087" s="28"/>
      <c r="D2087" s="28"/>
      <c r="E2087" s="28"/>
      <c r="F2087" s="28"/>
      <c r="G2087" s="29"/>
      <c r="H2087" s="39"/>
      <c r="I2087" s="150" t="str">
        <f t="shared" si="30"/>
        <v/>
      </c>
      <c r="J2087" s="113"/>
      <c r="K2087" s="18"/>
      <c r="L2087" s="18"/>
      <c r="Z2087" s="152"/>
    </row>
    <row r="2088" spans="1:26" x14ac:dyDescent="0.25">
      <c r="A2088" s="26"/>
      <c r="B2088" s="27"/>
      <c r="C2088" s="28"/>
      <c r="D2088" s="28"/>
      <c r="E2088" s="28"/>
      <c r="F2088" s="28"/>
      <c r="G2088" s="29"/>
      <c r="H2088" s="39"/>
      <c r="I2088" s="150" t="str">
        <f t="shared" si="30"/>
        <v/>
      </c>
      <c r="J2088" s="113"/>
      <c r="K2088" s="18"/>
      <c r="L2088" s="18"/>
      <c r="Z2088" s="152"/>
    </row>
    <row r="2089" spans="1:26" x14ac:dyDescent="0.25">
      <c r="A2089" s="26"/>
      <c r="B2089" s="27"/>
      <c r="C2089" s="28"/>
      <c r="D2089" s="28"/>
      <c r="E2089" s="28"/>
      <c r="F2089" s="28"/>
      <c r="G2089" s="29"/>
      <c r="H2089" s="39"/>
      <c r="I2089" s="150" t="str">
        <f t="shared" si="30"/>
        <v/>
      </c>
      <c r="J2089" s="113"/>
      <c r="K2089" s="18"/>
      <c r="L2089" s="18"/>
      <c r="Z2089" s="152"/>
    </row>
    <row r="2090" spans="1:26" x14ac:dyDescent="0.25">
      <c r="A2090" s="26"/>
      <c r="B2090" s="27"/>
      <c r="C2090" s="28"/>
      <c r="D2090" s="28"/>
      <c r="E2090" s="28"/>
      <c r="F2090" s="28"/>
      <c r="G2090" s="29"/>
      <c r="H2090" s="39"/>
      <c r="I2090" s="150" t="str">
        <f t="shared" si="30"/>
        <v/>
      </c>
      <c r="J2090" s="113"/>
      <c r="K2090" s="18"/>
      <c r="L2090" s="18"/>
      <c r="Z2090" s="152"/>
    </row>
    <row r="2091" spans="1:26" x14ac:dyDescent="0.25">
      <c r="A2091" s="26"/>
      <c r="B2091" s="27"/>
      <c r="C2091" s="28"/>
      <c r="D2091" s="28"/>
      <c r="E2091" s="28"/>
      <c r="F2091" s="28"/>
      <c r="G2091" s="29"/>
      <c r="H2091" s="39"/>
      <c r="I2091" s="150" t="str">
        <f t="shared" si="30"/>
        <v/>
      </c>
      <c r="J2091" s="113"/>
      <c r="K2091" s="18"/>
      <c r="L2091" s="18"/>
      <c r="Z2091" s="152"/>
    </row>
    <row r="2092" spans="1:26" x14ac:dyDescent="0.25">
      <c r="A2092" s="26"/>
      <c r="B2092" s="27"/>
      <c r="C2092" s="28"/>
      <c r="D2092" s="28"/>
      <c r="E2092" s="28"/>
      <c r="F2092" s="28"/>
      <c r="G2092" s="29"/>
      <c r="H2092" s="39"/>
      <c r="I2092" s="150" t="str">
        <f t="shared" si="30"/>
        <v/>
      </c>
      <c r="J2092" s="113"/>
      <c r="K2092" s="18"/>
      <c r="L2092" s="18"/>
      <c r="Z2092" s="152"/>
    </row>
    <row r="2093" spans="1:26" x14ac:dyDescent="0.25">
      <c r="A2093" s="26"/>
      <c r="B2093" s="27"/>
      <c r="C2093" s="28"/>
      <c r="D2093" s="28"/>
      <c r="E2093" s="28"/>
      <c r="F2093" s="28"/>
      <c r="G2093" s="29"/>
      <c r="H2093" s="39"/>
      <c r="I2093" s="150" t="str">
        <f t="shared" si="30"/>
        <v/>
      </c>
      <c r="J2093" s="113"/>
      <c r="K2093" s="18"/>
      <c r="L2093" s="18"/>
      <c r="Z2093" s="152"/>
    </row>
    <row r="2094" spans="1:26" x14ac:dyDescent="0.25">
      <c r="A2094" s="26"/>
      <c r="B2094" s="27"/>
      <c r="C2094" s="28"/>
      <c r="D2094" s="28"/>
      <c r="E2094" s="28"/>
      <c r="F2094" s="28"/>
      <c r="G2094" s="29"/>
      <c r="H2094" s="39"/>
      <c r="I2094" s="150" t="str">
        <f t="shared" si="30"/>
        <v/>
      </c>
      <c r="J2094" s="113"/>
      <c r="K2094" s="18"/>
      <c r="L2094" s="18"/>
      <c r="Z2094" s="152"/>
    </row>
    <row r="2095" spans="1:26" x14ac:dyDescent="0.25">
      <c r="A2095" s="26"/>
      <c r="B2095" s="27"/>
      <c r="C2095" s="28"/>
      <c r="D2095" s="28"/>
      <c r="E2095" s="28"/>
      <c r="F2095" s="28"/>
      <c r="G2095" s="29"/>
      <c r="H2095" s="39"/>
      <c r="I2095" s="150" t="str">
        <f t="shared" si="30"/>
        <v/>
      </c>
      <c r="J2095" s="113"/>
      <c r="K2095" s="18"/>
      <c r="L2095" s="18"/>
      <c r="Z2095" s="152"/>
    </row>
    <row r="2096" spans="1:26" x14ac:dyDescent="0.25">
      <c r="A2096" s="26"/>
      <c r="B2096" s="27"/>
      <c r="C2096" s="28"/>
      <c r="D2096" s="28"/>
      <c r="E2096" s="28"/>
      <c r="F2096" s="28"/>
      <c r="G2096" s="29"/>
      <c r="H2096" s="39"/>
      <c r="I2096" s="150" t="str">
        <f t="shared" si="30"/>
        <v/>
      </c>
      <c r="J2096" s="113"/>
      <c r="K2096" s="18"/>
      <c r="L2096" s="18"/>
      <c r="Z2096" s="152"/>
    </row>
    <row r="2097" spans="1:26" x14ac:dyDescent="0.25">
      <c r="A2097" s="26"/>
      <c r="B2097" s="27"/>
      <c r="C2097" s="28"/>
      <c r="D2097" s="28"/>
      <c r="E2097" s="28"/>
      <c r="F2097" s="28"/>
      <c r="G2097" s="29"/>
      <c r="H2097" s="39"/>
      <c r="I2097" s="150" t="str">
        <f t="shared" si="30"/>
        <v/>
      </c>
      <c r="J2097" s="113"/>
      <c r="K2097" s="18"/>
      <c r="L2097" s="18"/>
      <c r="Z2097" s="152"/>
    </row>
    <row r="2098" spans="1:26" x14ac:dyDescent="0.25">
      <c r="A2098" s="26"/>
      <c r="B2098" s="27"/>
      <c r="C2098" s="28"/>
      <c r="D2098" s="28"/>
      <c r="E2098" s="28"/>
      <c r="F2098" s="28"/>
      <c r="G2098" s="29"/>
      <c r="H2098" s="39"/>
      <c r="I2098" s="150" t="str">
        <f t="shared" si="30"/>
        <v/>
      </c>
      <c r="J2098" s="113"/>
      <c r="K2098" s="18"/>
      <c r="L2098" s="18"/>
      <c r="Z2098" s="152"/>
    </row>
    <row r="2099" spans="1:26" x14ac:dyDescent="0.25">
      <c r="A2099" s="26"/>
      <c r="B2099" s="27"/>
      <c r="C2099" s="28"/>
      <c r="D2099" s="28"/>
      <c r="E2099" s="28"/>
      <c r="F2099" s="28"/>
      <c r="G2099" s="29"/>
      <c r="H2099" s="39"/>
      <c r="I2099" s="150" t="str">
        <f t="shared" si="30"/>
        <v/>
      </c>
      <c r="J2099" s="113"/>
      <c r="K2099" s="18"/>
      <c r="L2099" s="18"/>
      <c r="Z2099" s="152"/>
    </row>
    <row r="2100" spans="1:26" x14ac:dyDescent="0.25">
      <c r="A2100" s="26"/>
      <c r="B2100" s="27"/>
      <c r="C2100" s="28"/>
      <c r="D2100" s="28"/>
      <c r="E2100" s="28"/>
      <c r="F2100" s="28"/>
      <c r="G2100" s="29"/>
      <c r="H2100" s="39"/>
      <c r="I2100" s="150" t="str">
        <f t="shared" si="30"/>
        <v/>
      </c>
      <c r="J2100" s="113"/>
      <c r="K2100" s="18"/>
      <c r="L2100" s="18"/>
      <c r="Z2100" s="152"/>
    </row>
    <row r="2101" spans="1:26" x14ac:dyDescent="0.25">
      <c r="A2101" s="26"/>
      <c r="B2101" s="27"/>
      <c r="C2101" s="28"/>
      <c r="D2101" s="28"/>
      <c r="E2101" s="28"/>
      <c r="F2101" s="28"/>
      <c r="G2101" s="29"/>
      <c r="H2101" s="39"/>
      <c r="I2101" s="150" t="str">
        <f t="shared" si="30"/>
        <v/>
      </c>
      <c r="J2101" s="113"/>
      <c r="K2101" s="18"/>
      <c r="L2101" s="18"/>
      <c r="Z2101" s="152"/>
    </row>
    <row r="2102" spans="1:26" x14ac:dyDescent="0.25">
      <c r="A2102" s="26"/>
      <c r="B2102" s="27"/>
      <c r="C2102" s="28"/>
      <c r="D2102" s="28"/>
      <c r="E2102" s="28"/>
      <c r="F2102" s="28"/>
      <c r="G2102" s="29"/>
      <c r="H2102" s="39"/>
      <c r="I2102" s="150" t="str">
        <f t="shared" si="30"/>
        <v/>
      </c>
      <c r="J2102" s="113"/>
      <c r="K2102" s="18"/>
      <c r="L2102" s="18"/>
      <c r="Z2102" s="152"/>
    </row>
    <row r="2103" spans="1:26" x14ac:dyDescent="0.25">
      <c r="A2103" s="26"/>
      <c r="B2103" s="27"/>
      <c r="C2103" s="28"/>
      <c r="D2103" s="28"/>
      <c r="E2103" s="28"/>
      <c r="F2103" s="28"/>
      <c r="G2103" s="29"/>
      <c r="H2103" s="39"/>
      <c r="I2103" s="150" t="str">
        <f t="shared" si="30"/>
        <v/>
      </c>
      <c r="J2103" s="113"/>
      <c r="K2103" s="18"/>
      <c r="L2103" s="18"/>
      <c r="Z2103" s="152"/>
    </row>
    <row r="2104" spans="1:26" x14ac:dyDescent="0.25">
      <c r="A2104" s="26"/>
      <c r="B2104" s="27"/>
      <c r="C2104" s="28"/>
      <c r="D2104" s="28"/>
      <c r="E2104" s="28"/>
      <c r="F2104" s="28"/>
      <c r="G2104" s="29"/>
      <c r="H2104" s="39"/>
      <c r="I2104" s="150" t="str">
        <f t="shared" si="30"/>
        <v/>
      </c>
      <c r="J2104" s="113"/>
      <c r="K2104" s="18"/>
      <c r="L2104" s="18"/>
      <c r="Z2104" s="152"/>
    </row>
    <row r="2105" spans="1:26" x14ac:dyDescent="0.25">
      <c r="A2105" s="26"/>
      <c r="B2105" s="27"/>
      <c r="C2105" s="28"/>
      <c r="D2105" s="28"/>
      <c r="E2105" s="28"/>
      <c r="F2105" s="28"/>
      <c r="G2105" s="29"/>
      <c r="H2105" s="39"/>
      <c r="I2105" s="150" t="str">
        <f t="shared" si="30"/>
        <v/>
      </c>
      <c r="J2105" s="113"/>
      <c r="K2105" s="18"/>
      <c r="L2105" s="18"/>
      <c r="Z2105" s="152"/>
    </row>
    <row r="2106" spans="1:26" x14ac:dyDescent="0.25">
      <c r="A2106" s="26"/>
      <c r="B2106" s="27"/>
      <c r="C2106" s="28"/>
      <c r="D2106" s="28"/>
      <c r="E2106" s="28"/>
      <c r="F2106" s="28"/>
      <c r="G2106" s="29"/>
      <c r="H2106" s="39"/>
      <c r="I2106" s="150" t="str">
        <f t="shared" si="30"/>
        <v/>
      </c>
      <c r="J2106" s="113"/>
      <c r="K2106" s="18"/>
      <c r="L2106" s="18"/>
      <c r="Z2106" s="152"/>
    </row>
    <row r="2107" spans="1:26" x14ac:dyDescent="0.25">
      <c r="A2107" s="26"/>
      <c r="B2107" s="27"/>
      <c r="C2107" s="28"/>
      <c r="D2107" s="28"/>
      <c r="E2107" s="28"/>
      <c r="F2107" s="28"/>
      <c r="G2107" s="29"/>
      <c r="H2107" s="39"/>
      <c r="I2107" s="150" t="str">
        <f t="shared" si="30"/>
        <v/>
      </c>
      <c r="J2107" s="113"/>
      <c r="K2107" s="18"/>
      <c r="L2107" s="18"/>
      <c r="Z2107" s="152"/>
    </row>
    <row r="2108" spans="1:26" x14ac:dyDescent="0.25">
      <c r="A2108" s="26"/>
      <c r="B2108" s="27"/>
      <c r="C2108" s="28"/>
      <c r="D2108" s="28"/>
      <c r="E2108" s="28"/>
      <c r="F2108" s="28"/>
      <c r="G2108" s="29"/>
      <c r="H2108" s="39"/>
      <c r="I2108" s="150" t="str">
        <f t="shared" si="30"/>
        <v/>
      </c>
      <c r="J2108" s="113"/>
      <c r="K2108" s="18"/>
      <c r="L2108" s="18"/>
      <c r="Z2108" s="152"/>
    </row>
    <row r="2109" spans="1:26" x14ac:dyDescent="0.25">
      <c r="A2109" s="26"/>
      <c r="B2109" s="27"/>
      <c r="C2109" s="28"/>
      <c r="D2109" s="28"/>
      <c r="E2109" s="28"/>
      <c r="F2109" s="28"/>
      <c r="G2109" s="29"/>
      <c r="H2109" s="39"/>
      <c r="I2109" s="150" t="str">
        <f t="shared" si="30"/>
        <v/>
      </c>
      <c r="J2109" s="113"/>
      <c r="K2109" s="18"/>
      <c r="L2109" s="18"/>
      <c r="Z2109" s="152"/>
    </row>
    <row r="2110" spans="1:26" x14ac:dyDescent="0.25">
      <c r="A2110" s="26"/>
      <c r="B2110" s="27"/>
      <c r="C2110" s="28"/>
      <c r="D2110" s="28"/>
      <c r="E2110" s="28"/>
      <c r="F2110" s="28"/>
      <c r="G2110" s="29"/>
      <c r="H2110" s="39"/>
      <c r="I2110" s="150" t="str">
        <f t="shared" si="30"/>
        <v/>
      </c>
      <c r="J2110" s="113"/>
      <c r="K2110" s="18"/>
      <c r="L2110" s="18"/>
      <c r="Z2110" s="152"/>
    </row>
    <row r="2111" spans="1:26" x14ac:dyDescent="0.25">
      <c r="A2111" s="26"/>
      <c r="B2111" s="27"/>
      <c r="C2111" s="28"/>
      <c r="D2111" s="28"/>
      <c r="E2111" s="28"/>
      <c r="F2111" s="28"/>
      <c r="G2111" s="29"/>
      <c r="H2111" s="39"/>
      <c r="I2111" s="150" t="str">
        <f t="shared" ref="I2111:I2174" si="31">IF(G2111="","",I2110+G2111)</f>
        <v/>
      </c>
      <c r="J2111" s="113"/>
      <c r="K2111" s="18"/>
      <c r="L2111" s="18"/>
      <c r="Z2111" s="152"/>
    </row>
    <row r="2112" spans="1:26" x14ac:dyDescent="0.25">
      <c r="A2112" s="26"/>
      <c r="B2112" s="27"/>
      <c r="C2112" s="28"/>
      <c r="D2112" s="28"/>
      <c r="E2112" s="28"/>
      <c r="F2112" s="28"/>
      <c r="G2112" s="29"/>
      <c r="H2112" s="39"/>
      <c r="I2112" s="150" t="str">
        <f t="shared" si="31"/>
        <v/>
      </c>
      <c r="J2112" s="113"/>
      <c r="K2112" s="18"/>
      <c r="L2112" s="18"/>
      <c r="Z2112" s="152"/>
    </row>
    <row r="2113" spans="1:26" x14ac:dyDescent="0.25">
      <c r="A2113" s="26"/>
      <c r="B2113" s="27"/>
      <c r="C2113" s="28"/>
      <c r="D2113" s="28"/>
      <c r="E2113" s="28"/>
      <c r="F2113" s="28"/>
      <c r="G2113" s="29"/>
      <c r="H2113" s="39"/>
      <c r="I2113" s="150" t="str">
        <f t="shared" si="31"/>
        <v/>
      </c>
      <c r="J2113" s="113"/>
      <c r="K2113" s="18"/>
      <c r="L2113" s="18"/>
      <c r="Z2113" s="152"/>
    </row>
    <row r="2114" spans="1:26" x14ac:dyDescent="0.25">
      <c r="A2114" s="26"/>
      <c r="B2114" s="27"/>
      <c r="C2114" s="28"/>
      <c r="D2114" s="28"/>
      <c r="E2114" s="28"/>
      <c r="F2114" s="28"/>
      <c r="G2114" s="29"/>
      <c r="H2114" s="39"/>
      <c r="I2114" s="150" t="str">
        <f t="shared" si="31"/>
        <v/>
      </c>
      <c r="J2114" s="113"/>
      <c r="K2114" s="18"/>
      <c r="L2114" s="18"/>
      <c r="Z2114" s="152"/>
    </row>
    <row r="2115" spans="1:26" x14ac:dyDescent="0.25">
      <c r="A2115" s="26"/>
      <c r="B2115" s="27"/>
      <c r="C2115" s="28"/>
      <c r="D2115" s="28"/>
      <c r="E2115" s="28"/>
      <c r="F2115" s="28"/>
      <c r="G2115" s="29"/>
      <c r="H2115" s="39"/>
      <c r="I2115" s="150" t="str">
        <f t="shared" si="31"/>
        <v/>
      </c>
      <c r="J2115" s="113"/>
      <c r="K2115" s="18"/>
      <c r="L2115" s="18"/>
      <c r="Z2115" s="152"/>
    </row>
    <row r="2116" spans="1:26" x14ac:dyDescent="0.25">
      <c r="A2116" s="26"/>
      <c r="B2116" s="27"/>
      <c r="C2116" s="28"/>
      <c r="D2116" s="28"/>
      <c r="E2116" s="28"/>
      <c r="F2116" s="28"/>
      <c r="G2116" s="29"/>
      <c r="H2116" s="39"/>
      <c r="I2116" s="150" t="str">
        <f t="shared" si="31"/>
        <v/>
      </c>
      <c r="J2116" s="113"/>
      <c r="K2116" s="18"/>
      <c r="L2116" s="18"/>
      <c r="Z2116" s="152"/>
    </row>
    <row r="2117" spans="1:26" x14ac:dyDescent="0.25">
      <c r="A2117" s="26"/>
      <c r="B2117" s="27"/>
      <c r="C2117" s="28"/>
      <c r="D2117" s="28"/>
      <c r="E2117" s="28"/>
      <c r="F2117" s="28"/>
      <c r="G2117" s="29"/>
      <c r="H2117" s="39"/>
      <c r="I2117" s="150" t="str">
        <f t="shared" si="31"/>
        <v/>
      </c>
      <c r="J2117" s="113"/>
      <c r="K2117" s="18"/>
      <c r="L2117" s="18"/>
      <c r="Z2117" s="152"/>
    </row>
    <row r="2118" spans="1:26" x14ac:dyDescent="0.25">
      <c r="A2118" s="26"/>
      <c r="B2118" s="27"/>
      <c r="C2118" s="28"/>
      <c r="D2118" s="28"/>
      <c r="E2118" s="28"/>
      <c r="F2118" s="28"/>
      <c r="G2118" s="29"/>
      <c r="H2118" s="39"/>
      <c r="I2118" s="150" t="str">
        <f t="shared" si="31"/>
        <v/>
      </c>
      <c r="J2118" s="113"/>
      <c r="K2118" s="18"/>
      <c r="L2118" s="18"/>
      <c r="Z2118" s="152"/>
    </row>
    <row r="2119" spans="1:26" x14ac:dyDescent="0.25">
      <c r="A2119" s="26"/>
      <c r="B2119" s="27"/>
      <c r="C2119" s="28"/>
      <c r="D2119" s="28"/>
      <c r="E2119" s="28"/>
      <c r="F2119" s="28"/>
      <c r="G2119" s="29"/>
      <c r="H2119" s="39"/>
      <c r="I2119" s="150" t="str">
        <f t="shared" si="31"/>
        <v/>
      </c>
      <c r="J2119" s="113"/>
      <c r="K2119" s="18"/>
      <c r="L2119" s="18"/>
      <c r="Z2119" s="152"/>
    </row>
    <row r="2120" spans="1:26" x14ac:dyDescent="0.25">
      <c r="A2120" s="26"/>
      <c r="B2120" s="27"/>
      <c r="C2120" s="28"/>
      <c r="D2120" s="28"/>
      <c r="E2120" s="28"/>
      <c r="F2120" s="28"/>
      <c r="G2120" s="29"/>
      <c r="H2120" s="39"/>
      <c r="I2120" s="150" t="str">
        <f t="shared" si="31"/>
        <v/>
      </c>
      <c r="J2120" s="113"/>
      <c r="K2120" s="18"/>
      <c r="L2120" s="18"/>
      <c r="Z2120" s="152"/>
    </row>
    <row r="2121" spans="1:26" x14ac:dyDescent="0.25">
      <c r="A2121" s="26"/>
      <c r="B2121" s="27"/>
      <c r="C2121" s="28"/>
      <c r="D2121" s="28"/>
      <c r="E2121" s="28"/>
      <c r="F2121" s="28"/>
      <c r="G2121" s="29"/>
      <c r="H2121" s="39"/>
      <c r="I2121" s="150" t="str">
        <f t="shared" si="31"/>
        <v/>
      </c>
      <c r="J2121" s="113"/>
      <c r="K2121" s="18"/>
      <c r="L2121" s="18"/>
      <c r="Z2121" s="152"/>
    </row>
    <row r="2122" spans="1:26" x14ac:dyDescent="0.25">
      <c r="A2122" s="26"/>
      <c r="B2122" s="27"/>
      <c r="C2122" s="28"/>
      <c r="D2122" s="28"/>
      <c r="E2122" s="28"/>
      <c r="F2122" s="28"/>
      <c r="G2122" s="29"/>
      <c r="H2122" s="39"/>
      <c r="I2122" s="150" t="str">
        <f t="shared" si="31"/>
        <v/>
      </c>
      <c r="J2122" s="113"/>
      <c r="K2122" s="18"/>
      <c r="L2122" s="18"/>
      <c r="Z2122" s="152"/>
    </row>
    <row r="2123" spans="1:26" x14ac:dyDescent="0.25">
      <c r="A2123" s="26"/>
      <c r="B2123" s="27"/>
      <c r="C2123" s="28"/>
      <c r="D2123" s="28"/>
      <c r="E2123" s="28"/>
      <c r="F2123" s="28"/>
      <c r="G2123" s="29"/>
      <c r="H2123" s="39"/>
      <c r="I2123" s="150" t="str">
        <f t="shared" si="31"/>
        <v/>
      </c>
      <c r="J2123" s="113"/>
      <c r="K2123" s="18"/>
      <c r="L2123" s="18"/>
      <c r="Z2123" s="152"/>
    </row>
    <row r="2124" spans="1:26" x14ac:dyDescent="0.25">
      <c r="A2124" s="26"/>
      <c r="B2124" s="27"/>
      <c r="C2124" s="28"/>
      <c r="D2124" s="28"/>
      <c r="E2124" s="28"/>
      <c r="F2124" s="28"/>
      <c r="G2124" s="29"/>
      <c r="H2124" s="39"/>
      <c r="I2124" s="150" t="str">
        <f t="shared" si="31"/>
        <v/>
      </c>
      <c r="J2124" s="113"/>
      <c r="K2124" s="18"/>
      <c r="L2124" s="18"/>
      <c r="Z2124" s="152"/>
    </row>
    <row r="2125" spans="1:26" x14ac:dyDescent="0.25">
      <c r="A2125" s="26"/>
      <c r="B2125" s="27"/>
      <c r="C2125" s="28"/>
      <c r="D2125" s="28"/>
      <c r="E2125" s="28"/>
      <c r="F2125" s="28"/>
      <c r="G2125" s="29"/>
      <c r="H2125" s="39"/>
      <c r="I2125" s="150" t="str">
        <f t="shared" si="31"/>
        <v/>
      </c>
      <c r="J2125" s="113"/>
      <c r="K2125" s="18"/>
      <c r="L2125" s="18"/>
      <c r="Z2125" s="152"/>
    </row>
    <row r="2126" spans="1:26" x14ac:dyDescent="0.25">
      <c r="A2126" s="26"/>
      <c r="B2126" s="27"/>
      <c r="C2126" s="28"/>
      <c r="D2126" s="28"/>
      <c r="E2126" s="28"/>
      <c r="F2126" s="28"/>
      <c r="G2126" s="29"/>
      <c r="H2126" s="39"/>
      <c r="I2126" s="150" t="str">
        <f t="shared" si="31"/>
        <v/>
      </c>
      <c r="J2126" s="113"/>
      <c r="K2126" s="18"/>
      <c r="L2126" s="18"/>
      <c r="Z2126" s="152"/>
    </row>
    <row r="2127" spans="1:26" x14ac:dyDescent="0.25">
      <c r="A2127" s="26"/>
      <c r="B2127" s="27"/>
      <c r="C2127" s="28"/>
      <c r="D2127" s="28"/>
      <c r="E2127" s="28"/>
      <c r="F2127" s="28"/>
      <c r="G2127" s="29"/>
      <c r="H2127" s="39"/>
      <c r="I2127" s="150" t="str">
        <f t="shared" si="31"/>
        <v/>
      </c>
      <c r="J2127" s="113"/>
      <c r="K2127" s="18"/>
      <c r="L2127" s="18"/>
      <c r="Z2127" s="152"/>
    </row>
    <row r="2128" spans="1:26" x14ac:dyDescent="0.25">
      <c r="A2128" s="26"/>
      <c r="B2128" s="27"/>
      <c r="C2128" s="28"/>
      <c r="D2128" s="28"/>
      <c r="E2128" s="28"/>
      <c r="F2128" s="28"/>
      <c r="G2128" s="29"/>
      <c r="H2128" s="39"/>
      <c r="I2128" s="150" t="str">
        <f t="shared" si="31"/>
        <v/>
      </c>
      <c r="J2128" s="113"/>
      <c r="K2128" s="18"/>
      <c r="L2128" s="18"/>
      <c r="Z2128" s="152"/>
    </row>
    <row r="2129" spans="1:26" x14ac:dyDescent="0.25">
      <c r="A2129" s="26"/>
      <c r="B2129" s="27"/>
      <c r="C2129" s="28"/>
      <c r="D2129" s="28"/>
      <c r="E2129" s="28"/>
      <c r="F2129" s="28"/>
      <c r="G2129" s="29"/>
      <c r="H2129" s="39"/>
      <c r="I2129" s="150" t="str">
        <f t="shared" si="31"/>
        <v/>
      </c>
      <c r="J2129" s="113"/>
      <c r="K2129" s="18"/>
      <c r="L2129" s="18"/>
      <c r="Z2129" s="152"/>
    </row>
    <row r="2130" spans="1:26" x14ac:dyDescent="0.25">
      <c r="A2130" s="26"/>
      <c r="B2130" s="27"/>
      <c r="C2130" s="28"/>
      <c r="D2130" s="28"/>
      <c r="E2130" s="28"/>
      <c r="F2130" s="28"/>
      <c r="G2130" s="29"/>
      <c r="H2130" s="39"/>
      <c r="I2130" s="150" t="str">
        <f t="shared" si="31"/>
        <v/>
      </c>
      <c r="J2130" s="113"/>
      <c r="K2130" s="18"/>
      <c r="L2130" s="18"/>
      <c r="Z2130" s="152"/>
    </row>
    <row r="2131" spans="1:26" x14ac:dyDescent="0.25">
      <c r="A2131" s="26"/>
      <c r="B2131" s="27"/>
      <c r="C2131" s="28"/>
      <c r="D2131" s="28"/>
      <c r="E2131" s="28"/>
      <c r="F2131" s="28"/>
      <c r="G2131" s="29"/>
      <c r="H2131" s="39"/>
      <c r="I2131" s="150" t="str">
        <f t="shared" si="31"/>
        <v/>
      </c>
      <c r="J2131" s="113"/>
      <c r="K2131" s="18"/>
      <c r="L2131" s="18"/>
      <c r="Z2131" s="152"/>
    </row>
    <row r="2132" spans="1:26" x14ac:dyDescent="0.25">
      <c r="A2132" s="26"/>
      <c r="B2132" s="27"/>
      <c r="C2132" s="28"/>
      <c r="D2132" s="28"/>
      <c r="E2132" s="28"/>
      <c r="F2132" s="28"/>
      <c r="G2132" s="29"/>
      <c r="H2132" s="39"/>
      <c r="I2132" s="150" t="str">
        <f t="shared" si="31"/>
        <v/>
      </c>
      <c r="J2132" s="113"/>
      <c r="K2132" s="18"/>
      <c r="L2132" s="18"/>
      <c r="Z2132" s="152"/>
    </row>
    <row r="2133" spans="1:26" x14ac:dyDescent="0.25">
      <c r="A2133" s="26"/>
      <c r="B2133" s="27"/>
      <c r="C2133" s="28"/>
      <c r="D2133" s="28"/>
      <c r="E2133" s="28"/>
      <c r="F2133" s="28"/>
      <c r="G2133" s="29"/>
      <c r="H2133" s="39"/>
      <c r="I2133" s="150" t="str">
        <f t="shared" si="31"/>
        <v/>
      </c>
      <c r="J2133" s="113"/>
      <c r="K2133" s="18"/>
      <c r="L2133" s="18"/>
      <c r="Z2133" s="152"/>
    </row>
    <row r="2134" spans="1:26" x14ac:dyDescent="0.25">
      <c r="A2134" s="26"/>
      <c r="B2134" s="27"/>
      <c r="C2134" s="28"/>
      <c r="D2134" s="28"/>
      <c r="E2134" s="28"/>
      <c r="F2134" s="28"/>
      <c r="G2134" s="29"/>
      <c r="H2134" s="39"/>
      <c r="I2134" s="150" t="str">
        <f t="shared" si="31"/>
        <v/>
      </c>
      <c r="J2134" s="113"/>
      <c r="K2134" s="18"/>
      <c r="L2134" s="18"/>
      <c r="Z2134" s="152"/>
    </row>
    <row r="2135" spans="1:26" x14ac:dyDescent="0.25">
      <c r="A2135" s="26"/>
      <c r="B2135" s="27"/>
      <c r="C2135" s="28"/>
      <c r="D2135" s="28"/>
      <c r="E2135" s="28"/>
      <c r="F2135" s="28"/>
      <c r="G2135" s="29"/>
      <c r="H2135" s="39"/>
      <c r="I2135" s="150" t="str">
        <f t="shared" si="31"/>
        <v/>
      </c>
      <c r="J2135" s="113"/>
      <c r="K2135" s="18"/>
      <c r="L2135" s="18"/>
      <c r="Z2135" s="152"/>
    </row>
    <row r="2136" spans="1:26" x14ac:dyDescent="0.25">
      <c r="A2136" s="26"/>
      <c r="B2136" s="27"/>
      <c r="C2136" s="28"/>
      <c r="D2136" s="28"/>
      <c r="E2136" s="28"/>
      <c r="F2136" s="28"/>
      <c r="G2136" s="29"/>
      <c r="H2136" s="39"/>
      <c r="I2136" s="150" t="str">
        <f t="shared" si="31"/>
        <v/>
      </c>
      <c r="J2136" s="113"/>
      <c r="K2136" s="18"/>
      <c r="L2136" s="18"/>
      <c r="Z2136" s="152"/>
    </row>
    <row r="2137" spans="1:26" x14ac:dyDescent="0.25">
      <c r="A2137" s="26"/>
      <c r="B2137" s="27"/>
      <c r="C2137" s="28"/>
      <c r="D2137" s="28"/>
      <c r="E2137" s="28"/>
      <c r="F2137" s="28"/>
      <c r="G2137" s="29"/>
      <c r="H2137" s="39"/>
      <c r="I2137" s="150" t="str">
        <f t="shared" si="31"/>
        <v/>
      </c>
      <c r="J2137" s="113"/>
      <c r="K2137" s="18"/>
      <c r="L2137" s="18"/>
      <c r="Z2137" s="152"/>
    </row>
    <row r="2138" spans="1:26" x14ac:dyDescent="0.25">
      <c r="A2138" s="26"/>
      <c r="B2138" s="27"/>
      <c r="C2138" s="28"/>
      <c r="D2138" s="28"/>
      <c r="E2138" s="28"/>
      <c r="F2138" s="28"/>
      <c r="G2138" s="29"/>
      <c r="H2138" s="39"/>
      <c r="I2138" s="150" t="str">
        <f t="shared" si="31"/>
        <v/>
      </c>
      <c r="J2138" s="113"/>
      <c r="K2138" s="18"/>
      <c r="L2138" s="18"/>
      <c r="Z2138" s="152"/>
    </row>
    <row r="2139" spans="1:26" x14ac:dyDescent="0.25">
      <c r="A2139" s="26"/>
      <c r="B2139" s="27"/>
      <c r="C2139" s="28"/>
      <c r="D2139" s="28"/>
      <c r="E2139" s="28"/>
      <c r="F2139" s="28"/>
      <c r="G2139" s="29"/>
      <c r="H2139" s="39"/>
      <c r="I2139" s="150" t="str">
        <f t="shared" si="31"/>
        <v/>
      </c>
      <c r="J2139" s="113"/>
      <c r="K2139" s="18"/>
      <c r="L2139" s="18"/>
      <c r="Z2139" s="152"/>
    </row>
    <row r="2140" spans="1:26" x14ac:dyDescent="0.25">
      <c r="A2140" s="26"/>
      <c r="B2140" s="27"/>
      <c r="C2140" s="28"/>
      <c r="D2140" s="28"/>
      <c r="E2140" s="28"/>
      <c r="F2140" s="28"/>
      <c r="G2140" s="29"/>
      <c r="H2140" s="39"/>
      <c r="I2140" s="150" t="str">
        <f t="shared" si="31"/>
        <v/>
      </c>
      <c r="J2140" s="113"/>
      <c r="K2140" s="18"/>
      <c r="L2140" s="18"/>
      <c r="Z2140" s="152"/>
    </row>
    <row r="2141" spans="1:26" x14ac:dyDescent="0.25">
      <c r="A2141" s="26"/>
      <c r="B2141" s="27"/>
      <c r="C2141" s="28"/>
      <c r="D2141" s="28"/>
      <c r="E2141" s="28"/>
      <c r="F2141" s="28"/>
      <c r="G2141" s="29"/>
      <c r="H2141" s="39"/>
      <c r="I2141" s="150" t="str">
        <f t="shared" si="31"/>
        <v/>
      </c>
      <c r="J2141" s="113"/>
      <c r="K2141" s="18"/>
      <c r="L2141" s="18"/>
      <c r="Z2141" s="152"/>
    </row>
    <row r="2142" spans="1:26" x14ac:dyDescent="0.25">
      <c r="A2142" s="26"/>
      <c r="B2142" s="27"/>
      <c r="C2142" s="28"/>
      <c r="D2142" s="28"/>
      <c r="E2142" s="28"/>
      <c r="F2142" s="28"/>
      <c r="G2142" s="29"/>
      <c r="H2142" s="39"/>
      <c r="I2142" s="150" t="str">
        <f t="shared" si="31"/>
        <v/>
      </c>
      <c r="J2142" s="113"/>
      <c r="K2142" s="18"/>
      <c r="L2142" s="18"/>
      <c r="Z2142" s="152"/>
    </row>
    <row r="2143" spans="1:26" x14ac:dyDescent="0.25">
      <c r="A2143" s="26"/>
      <c r="B2143" s="27"/>
      <c r="C2143" s="28"/>
      <c r="D2143" s="28"/>
      <c r="E2143" s="28"/>
      <c r="F2143" s="28"/>
      <c r="G2143" s="29"/>
      <c r="H2143" s="39"/>
      <c r="I2143" s="150" t="str">
        <f t="shared" si="31"/>
        <v/>
      </c>
      <c r="J2143" s="113"/>
      <c r="K2143" s="18"/>
      <c r="L2143" s="18"/>
      <c r="Z2143" s="152"/>
    </row>
    <row r="2144" spans="1:26" x14ac:dyDescent="0.25">
      <c r="A2144" s="26"/>
      <c r="B2144" s="27"/>
      <c r="C2144" s="28"/>
      <c r="D2144" s="28"/>
      <c r="E2144" s="28"/>
      <c r="F2144" s="28"/>
      <c r="G2144" s="29"/>
      <c r="H2144" s="39"/>
      <c r="I2144" s="150" t="str">
        <f t="shared" si="31"/>
        <v/>
      </c>
      <c r="J2144" s="113"/>
      <c r="K2144" s="18"/>
      <c r="L2144" s="18"/>
      <c r="Z2144" s="152"/>
    </row>
    <row r="2145" spans="1:26" x14ac:dyDescent="0.25">
      <c r="A2145" s="26"/>
      <c r="B2145" s="27"/>
      <c r="C2145" s="28"/>
      <c r="D2145" s="28"/>
      <c r="E2145" s="28"/>
      <c r="F2145" s="28"/>
      <c r="G2145" s="29"/>
      <c r="H2145" s="39"/>
      <c r="I2145" s="150" t="str">
        <f t="shared" si="31"/>
        <v/>
      </c>
      <c r="J2145" s="113"/>
      <c r="K2145" s="18"/>
      <c r="L2145" s="18"/>
      <c r="Z2145" s="152"/>
    </row>
    <row r="2146" spans="1:26" x14ac:dyDescent="0.25">
      <c r="A2146" s="26"/>
      <c r="B2146" s="27"/>
      <c r="C2146" s="28"/>
      <c r="D2146" s="28"/>
      <c r="E2146" s="28"/>
      <c r="F2146" s="28"/>
      <c r="G2146" s="29"/>
      <c r="H2146" s="39"/>
      <c r="I2146" s="150" t="str">
        <f t="shared" si="31"/>
        <v/>
      </c>
      <c r="J2146" s="113"/>
      <c r="K2146" s="18"/>
      <c r="L2146" s="18"/>
      <c r="Z2146" s="152"/>
    </row>
    <row r="2147" spans="1:26" x14ac:dyDescent="0.25">
      <c r="A2147" s="26"/>
      <c r="B2147" s="27"/>
      <c r="C2147" s="28"/>
      <c r="D2147" s="28"/>
      <c r="E2147" s="28"/>
      <c r="F2147" s="28"/>
      <c r="G2147" s="29"/>
      <c r="H2147" s="39"/>
      <c r="I2147" s="150" t="str">
        <f t="shared" si="31"/>
        <v/>
      </c>
      <c r="J2147" s="113"/>
      <c r="K2147" s="18"/>
      <c r="L2147" s="18"/>
      <c r="Z2147" s="152"/>
    </row>
    <row r="2148" spans="1:26" x14ac:dyDescent="0.25">
      <c r="A2148" s="26"/>
      <c r="B2148" s="27"/>
      <c r="C2148" s="28"/>
      <c r="D2148" s="28"/>
      <c r="E2148" s="28"/>
      <c r="F2148" s="28"/>
      <c r="G2148" s="29"/>
      <c r="H2148" s="39"/>
      <c r="I2148" s="150" t="str">
        <f t="shared" si="31"/>
        <v/>
      </c>
      <c r="J2148" s="113"/>
      <c r="K2148" s="18"/>
      <c r="L2148" s="18"/>
      <c r="Z2148" s="152"/>
    </row>
    <row r="2149" spans="1:26" x14ac:dyDescent="0.25">
      <c r="A2149" s="26"/>
      <c r="B2149" s="27"/>
      <c r="C2149" s="28"/>
      <c r="D2149" s="28"/>
      <c r="E2149" s="28"/>
      <c r="F2149" s="28"/>
      <c r="G2149" s="29"/>
      <c r="H2149" s="39"/>
      <c r="I2149" s="150" t="str">
        <f t="shared" si="31"/>
        <v/>
      </c>
      <c r="J2149" s="113"/>
      <c r="K2149" s="18"/>
      <c r="L2149" s="18"/>
      <c r="Z2149" s="152"/>
    </row>
    <row r="2150" spans="1:26" x14ac:dyDescent="0.25">
      <c r="A2150" s="26"/>
      <c r="B2150" s="27"/>
      <c r="C2150" s="28"/>
      <c r="D2150" s="28"/>
      <c r="E2150" s="28"/>
      <c r="F2150" s="28"/>
      <c r="G2150" s="29"/>
      <c r="H2150" s="39"/>
      <c r="I2150" s="150" t="str">
        <f t="shared" si="31"/>
        <v/>
      </c>
      <c r="J2150" s="113"/>
      <c r="K2150" s="18"/>
      <c r="L2150" s="18"/>
      <c r="Z2150" s="152"/>
    </row>
    <row r="2151" spans="1:26" x14ac:dyDescent="0.25">
      <c r="A2151" s="26"/>
      <c r="B2151" s="27"/>
      <c r="C2151" s="28"/>
      <c r="D2151" s="28"/>
      <c r="E2151" s="28"/>
      <c r="F2151" s="28"/>
      <c r="G2151" s="29"/>
      <c r="H2151" s="39"/>
      <c r="I2151" s="150" t="str">
        <f t="shared" si="31"/>
        <v/>
      </c>
      <c r="J2151" s="113"/>
      <c r="K2151" s="18"/>
      <c r="L2151" s="18"/>
      <c r="Z2151" s="152"/>
    </row>
    <row r="2152" spans="1:26" x14ac:dyDescent="0.25">
      <c r="A2152" s="26"/>
      <c r="B2152" s="27"/>
      <c r="C2152" s="28"/>
      <c r="D2152" s="28"/>
      <c r="E2152" s="28"/>
      <c r="F2152" s="28"/>
      <c r="G2152" s="29"/>
      <c r="H2152" s="39"/>
      <c r="I2152" s="150" t="str">
        <f t="shared" si="31"/>
        <v/>
      </c>
      <c r="J2152" s="113"/>
      <c r="K2152" s="18"/>
      <c r="L2152" s="18"/>
      <c r="Z2152" s="152"/>
    </row>
    <row r="2153" spans="1:26" x14ac:dyDescent="0.25">
      <c r="A2153" s="26"/>
      <c r="B2153" s="27"/>
      <c r="C2153" s="28"/>
      <c r="D2153" s="28"/>
      <c r="E2153" s="28"/>
      <c r="F2153" s="28"/>
      <c r="G2153" s="29"/>
      <c r="H2153" s="39"/>
      <c r="I2153" s="150" t="str">
        <f t="shared" si="31"/>
        <v/>
      </c>
      <c r="J2153" s="113"/>
      <c r="K2153" s="18"/>
      <c r="L2153" s="18"/>
      <c r="Z2153" s="152"/>
    </row>
    <row r="2154" spans="1:26" x14ac:dyDescent="0.25">
      <c r="A2154" s="26"/>
      <c r="B2154" s="27"/>
      <c r="C2154" s="28"/>
      <c r="D2154" s="28"/>
      <c r="E2154" s="28"/>
      <c r="F2154" s="28"/>
      <c r="G2154" s="29"/>
      <c r="H2154" s="39"/>
      <c r="I2154" s="150" t="str">
        <f t="shared" si="31"/>
        <v/>
      </c>
      <c r="J2154" s="113"/>
      <c r="K2154" s="18"/>
      <c r="L2154" s="18"/>
      <c r="Z2154" s="152"/>
    </row>
    <row r="2155" spans="1:26" x14ac:dyDescent="0.25">
      <c r="A2155" s="26"/>
      <c r="B2155" s="27"/>
      <c r="C2155" s="28"/>
      <c r="D2155" s="28"/>
      <c r="E2155" s="28"/>
      <c r="F2155" s="28"/>
      <c r="G2155" s="29"/>
      <c r="H2155" s="39"/>
      <c r="I2155" s="150" t="str">
        <f t="shared" si="31"/>
        <v/>
      </c>
      <c r="J2155" s="113"/>
      <c r="K2155" s="18"/>
      <c r="L2155" s="18"/>
      <c r="Z2155" s="152"/>
    </row>
    <row r="2156" spans="1:26" x14ac:dyDescent="0.25">
      <c r="A2156" s="26"/>
      <c r="B2156" s="27"/>
      <c r="C2156" s="28"/>
      <c r="D2156" s="28"/>
      <c r="E2156" s="28"/>
      <c r="F2156" s="28"/>
      <c r="G2156" s="29"/>
      <c r="H2156" s="39"/>
      <c r="I2156" s="150" t="str">
        <f t="shared" si="31"/>
        <v/>
      </c>
      <c r="J2156" s="113"/>
      <c r="K2156" s="18"/>
      <c r="L2156" s="18"/>
      <c r="Z2156" s="152"/>
    </row>
    <row r="2157" spans="1:26" x14ac:dyDescent="0.25">
      <c r="A2157" s="26"/>
      <c r="B2157" s="27"/>
      <c r="C2157" s="28"/>
      <c r="D2157" s="28"/>
      <c r="E2157" s="28"/>
      <c r="F2157" s="28"/>
      <c r="G2157" s="29"/>
      <c r="H2157" s="39"/>
      <c r="I2157" s="150" t="str">
        <f t="shared" si="31"/>
        <v/>
      </c>
      <c r="J2157" s="113"/>
      <c r="K2157" s="18"/>
      <c r="L2157" s="18"/>
      <c r="Z2157" s="152"/>
    </row>
    <row r="2158" spans="1:26" x14ac:dyDescent="0.25">
      <c r="A2158" s="26"/>
      <c r="B2158" s="27"/>
      <c r="C2158" s="28"/>
      <c r="D2158" s="28"/>
      <c r="E2158" s="28"/>
      <c r="F2158" s="28"/>
      <c r="G2158" s="29"/>
      <c r="H2158" s="39"/>
      <c r="I2158" s="150" t="str">
        <f t="shared" si="31"/>
        <v/>
      </c>
      <c r="J2158" s="113"/>
      <c r="K2158" s="18"/>
      <c r="L2158" s="18"/>
      <c r="Z2158" s="152"/>
    </row>
    <row r="2159" spans="1:26" x14ac:dyDescent="0.25">
      <c r="A2159" s="26"/>
      <c r="B2159" s="27"/>
      <c r="C2159" s="28"/>
      <c r="D2159" s="28"/>
      <c r="E2159" s="28"/>
      <c r="F2159" s="28"/>
      <c r="G2159" s="29"/>
      <c r="H2159" s="39"/>
      <c r="I2159" s="150" t="str">
        <f t="shared" si="31"/>
        <v/>
      </c>
      <c r="J2159" s="113"/>
      <c r="K2159" s="18"/>
      <c r="L2159" s="18"/>
      <c r="Z2159" s="152"/>
    </row>
    <row r="2160" spans="1:26" x14ac:dyDescent="0.25">
      <c r="A2160" s="26"/>
      <c r="B2160" s="27"/>
      <c r="C2160" s="28"/>
      <c r="D2160" s="28"/>
      <c r="E2160" s="28"/>
      <c r="F2160" s="28"/>
      <c r="G2160" s="29"/>
      <c r="H2160" s="39"/>
      <c r="I2160" s="150" t="str">
        <f t="shared" si="31"/>
        <v/>
      </c>
      <c r="J2160" s="113"/>
      <c r="K2160" s="18"/>
      <c r="L2160" s="18"/>
      <c r="Z2160" s="152"/>
    </row>
    <row r="2161" spans="1:26" x14ac:dyDescent="0.25">
      <c r="A2161" s="26"/>
      <c r="B2161" s="27"/>
      <c r="C2161" s="28"/>
      <c r="D2161" s="28"/>
      <c r="E2161" s="28"/>
      <c r="F2161" s="28"/>
      <c r="G2161" s="29"/>
      <c r="H2161" s="39"/>
      <c r="I2161" s="150" t="str">
        <f t="shared" si="31"/>
        <v/>
      </c>
      <c r="J2161" s="113"/>
      <c r="K2161" s="18"/>
      <c r="L2161" s="18"/>
      <c r="Z2161" s="152"/>
    </row>
    <row r="2162" spans="1:26" x14ac:dyDescent="0.25">
      <c r="A2162" s="26"/>
      <c r="B2162" s="27"/>
      <c r="C2162" s="28"/>
      <c r="D2162" s="28"/>
      <c r="E2162" s="28"/>
      <c r="F2162" s="28"/>
      <c r="G2162" s="29"/>
      <c r="H2162" s="39"/>
      <c r="I2162" s="150" t="str">
        <f t="shared" si="31"/>
        <v/>
      </c>
      <c r="J2162" s="113"/>
      <c r="K2162" s="18"/>
      <c r="L2162" s="18"/>
      <c r="Z2162" s="152"/>
    </row>
    <row r="2163" spans="1:26" x14ac:dyDescent="0.25">
      <c r="A2163" s="26"/>
      <c r="B2163" s="27"/>
      <c r="C2163" s="28"/>
      <c r="D2163" s="28"/>
      <c r="E2163" s="28"/>
      <c r="F2163" s="28"/>
      <c r="G2163" s="29"/>
      <c r="H2163" s="39"/>
      <c r="I2163" s="150" t="str">
        <f t="shared" si="31"/>
        <v/>
      </c>
      <c r="J2163" s="113"/>
      <c r="K2163" s="18"/>
      <c r="L2163" s="18"/>
      <c r="Z2163" s="152"/>
    </row>
    <row r="2164" spans="1:26" x14ac:dyDescent="0.25">
      <c r="A2164" s="26"/>
      <c r="B2164" s="27"/>
      <c r="C2164" s="28"/>
      <c r="D2164" s="28"/>
      <c r="E2164" s="28"/>
      <c r="F2164" s="28"/>
      <c r="G2164" s="29"/>
      <c r="H2164" s="39"/>
      <c r="I2164" s="150" t="str">
        <f t="shared" si="31"/>
        <v/>
      </c>
      <c r="J2164" s="113"/>
      <c r="K2164" s="18"/>
      <c r="L2164" s="18"/>
      <c r="Z2164" s="152"/>
    </row>
    <row r="2165" spans="1:26" x14ac:dyDescent="0.25">
      <c r="A2165" s="26"/>
      <c r="B2165" s="27"/>
      <c r="C2165" s="28"/>
      <c r="D2165" s="28"/>
      <c r="E2165" s="28"/>
      <c r="F2165" s="28"/>
      <c r="G2165" s="29"/>
      <c r="H2165" s="39"/>
      <c r="I2165" s="150" t="str">
        <f t="shared" si="31"/>
        <v/>
      </c>
      <c r="J2165" s="113"/>
      <c r="K2165" s="18"/>
      <c r="L2165" s="18"/>
      <c r="Z2165" s="152"/>
    </row>
    <row r="2166" spans="1:26" x14ac:dyDescent="0.25">
      <c r="A2166" s="26"/>
      <c r="B2166" s="27"/>
      <c r="C2166" s="28"/>
      <c r="D2166" s="28"/>
      <c r="E2166" s="28"/>
      <c r="F2166" s="28"/>
      <c r="G2166" s="29"/>
      <c r="H2166" s="39"/>
      <c r="I2166" s="150" t="str">
        <f t="shared" si="31"/>
        <v/>
      </c>
      <c r="J2166" s="113"/>
      <c r="K2166" s="18"/>
      <c r="L2166" s="18"/>
      <c r="Z2166" s="152"/>
    </row>
    <row r="2167" spans="1:26" x14ac:dyDescent="0.25">
      <c r="A2167" s="26"/>
      <c r="B2167" s="27"/>
      <c r="C2167" s="28"/>
      <c r="D2167" s="28"/>
      <c r="E2167" s="28"/>
      <c r="F2167" s="28"/>
      <c r="G2167" s="29"/>
      <c r="H2167" s="39"/>
      <c r="I2167" s="150" t="str">
        <f t="shared" si="31"/>
        <v/>
      </c>
      <c r="J2167" s="113"/>
      <c r="K2167" s="18"/>
      <c r="L2167" s="18"/>
      <c r="Z2167" s="152"/>
    </row>
    <row r="2168" spans="1:26" x14ac:dyDescent="0.25">
      <c r="A2168" s="26"/>
      <c r="B2168" s="27"/>
      <c r="C2168" s="28"/>
      <c r="D2168" s="28"/>
      <c r="E2168" s="28"/>
      <c r="F2168" s="28"/>
      <c r="G2168" s="29"/>
      <c r="H2168" s="39"/>
      <c r="I2168" s="150" t="str">
        <f t="shared" si="31"/>
        <v/>
      </c>
      <c r="J2168" s="113"/>
      <c r="K2168" s="18"/>
      <c r="L2168" s="18"/>
      <c r="Z2168" s="152"/>
    </row>
    <row r="2169" spans="1:26" x14ac:dyDescent="0.25">
      <c r="A2169" s="26"/>
      <c r="B2169" s="27"/>
      <c r="C2169" s="28"/>
      <c r="D2169" s="28"/>
      <c r="E2169" s="28"/>
      <c r="F2169" s="28"/>
      <c r="G2169" s="29"/>
      <c r="H2169" s="39"/>
      <c r="I2169" s="150" t="str">
        <f t="shared" si="31"/>
        <v/>
      </c>
      <c r="J2169" s="113"/>
      <c r="K2169" s="18"/>
      <c r="L2169" s="18"/>
      <c r="Z2169" s="152"/>
    </row>
    <row r="2170" spans="1:26" x14ac:dyDescent="0.25">
      <c r="A2170" s="26"/>
      <c r="B2170" s="27"/>
      <c r="C2170" s="28"/>
      <c r="D2170" s="28"/>
      <c r="E2170" s="28"/>
      <c r="F2170" s="28"/>
      <c r="G2170" s="29"/>
      <c r="H2170" s="39"/>
      <c r="I2170" s="150" t="str">
        <f t="shared" si="31"/>
        <v/>
      </c>
      <c r="J2170" s="113"/>
      <c r="K2170" s="18"/>
      <c r="L2170" s="18"/>
      <c r="Z2170" s="152"/>
    </row>
    <row r="2171" spans="1:26" x14ac:dyDescent="0.25">
      <c r="A2171" s="26"/>
      <c r="B2171" s="27"/>
      <c r="C2171" s="28"/>
      <c r="D2171" s="28"/>
      <c r="E2171" s="28"/>
      <c r="F2171" s="28"/>
      <c r="G2171" s="29"/>
      <c r="H2171" s="39"/>
      <c r="I2171" s="150" t="str">
        <f t="shared" si="31"/>
        <v/>
      </c>
      <c r="J2171" s="113"/>
      <c r="K2171" s="18"/>
      <c r="L2171" s="18"/>
      <c r="Z2171" s="152"/>
    </row>
    <row r="2172" spans="1:26" x14ac:dyDescent="0.25">
      <c r="A2172" s="26"/>
      <c r="B2172" s="27"/>
      <c r="C2172" s="28"/>
      <c r="D2172" s="28"/>
      <c r="E2172" s="28"/>
      <c r="F2172" s="28"/>
      <c r="G2172" s="29"/>
      <c r="H2172" s="39"/>
      <c r="I2172" s="150" t="str">
        <f t="shared" si="31"/>
        <v/>
      </c>
      <c r="J2172" s="113"/>
      <c r="K2172" s="18"/>
      <c r="L2172" s="18"/>
      <c r="Z2172" s="152"/>
    </row>
    <row r="2173" spans="1:26" x14ac:dyDescent="0.25">
      <c r="A2173" s="26"/>
      <c r="B2173" s="27"/>
      <c r="C2173" s="28"/>
      <c r="D2173" s="28"/>
      <c r="E2173" s="28"/>
      <c r="F2173" s="28"/>
      <c r="G2173" s="29"/>
      <c r="H2173" s="39"/>
      <c r="I2173" s="150" t="str">
        <f t="shared" si="31"/>
        <v/>
      </c>
      <c r="J2173" s="113"/>
      <c r="K2173" s="18"/>
      <c r="L2173" s="18"/>
      <c r="Z2173" s="152"/>
    </row>
    <row r="2174" spans="1:26" x14ac:dyDescent="0.25">
      <c r="A2174" s="26"/>
      <c r="B2174" s="27"/>
      <c r="C2174" s="28"/>
      <c r="D2174" s="28"/>
      <c r="E2174" s="28"/>
      <c r="F2174" s="28"/>
      <c r="G2174" s="29"/>
      <c r="H2174" s="39"/>
      <c r="I2174" s="150" t="str">
        <f t="shared" si="31"/>
        <v/>
      </c>
      <c r="J2174" s="113"/>
      <c r="K2174" s="18"/>
      <c r="L2174" s="18"/>
      <c r="Z2174" s="152"/>
    </row>
    <row r="2175" spans="1:26" x14ac:dyDescent="0.25">
      <c r="A2175" s="26"/>
      <c r="B2175" s="27"/>
      <c r="C2175" s="28"/>
      <c r="D2175" s="28"/>
      <c r="E2175" s="28"/>
      <c r="F2175" s="28"/>
      <c r="G2175" s="29"/>
      <c r="H2175" s="39"/>
      <c r="I2175" s="150" t="str">
        <f t="shared" ref="I2175:I2238" si="32">IF(G2175="","",I2174+G2175)</f>
        <v/>
      </c>
      <c r="J2175" s="113"/>
      <c r="K2175" s="18"/>
      <c r="L2175" s="18"/>
      <c r="Z2175" s="152"/>
    </row>
    <row r="2176" spans="1:26" x14ac:dyDescent="0.25">
      <c r="A2176" s="26"/>
      <c r="B2176" s="27"/>
      <c r="C2176" s="28"/>
      <c r="D2176" s="28"/>
      <c r="E2176" s="28"/>
      <c r="F2176" s="28"/>
      <c r="G2176" s="29"/>
      <c r="H2176" s="39"/>
      <c r="I2176" s="150" t="str">
        <f t="shared" si="32"/>
        <v/>
      </c>
      <c r="J2176" s="113"/>
      <c r="K2176" s="18"/>
      <c r="L2176" s="18"/>
      <c r="Z2176" s="152"/>
    </row>
    <row r="2177" spans="1:26" x14ac:dyDescent="0.25">
      <c r="A2177" s="26"/>
      <c r="B2177" s="27"/>
      <c r="C2177" s="28"/>
      <c r="D2177" s="28"/>
      <c r="E2177" s="28"/>
      <c r="F2177" s="28"/>
      <c r="G2177" s="29"/>
      <c r="H2177" s="39"/>
      <c r="I2177" s="150" t="str">
        <f t="shared" si="32"/>
        <v/>
      </c>
      <c r="J2177" s="113"/>
      <c r="K2177" s="18"/>
      <c r="L2177" s="18"/>
      <c r="Z2177" s="152"/>
    </row>
    <row r="2178" spans="1:26" x14ac:dyDescent="0.25">
      <c r="A2178" s="26"/>
      <c r="B2178" s="27"/>
      <c r="C2178" s="28"/>
      <c r="D2178" s="28"/>
      <c r="E2178" s="28"/>
      <c r="F2178" s="28"/>
      <c r="G2178" s="29"/>
      <c r="H2178" s="39"/>
      <c r="I2178" s="150" t="str">
        <f t="shared" si="32"/>
        <v/>
      </c>
      <c r="J2178" s="113"/>
      <c r="K2178" s="18"/>
      <c r="L2178" s="18"/>
      <c r="Z2178" s="152"/>
    </row>
    <row r="2179" spans="1:26" x14ac:dyDescent="0.25">
      <c r="A2179" s="26"/>
      <c r="B2179" s="27"/>
      <c r="C2179" s="28"/>
      <c r="D2179" s="28"/>
      <c r="E2179" s="28"/>
      <c r="F2179" s="28"/>
      <c r="G2179" s="29"/>
      <c r="H2179" s="39"/>
      <c r="I2179" s="150" t="str">
        <f t="shared" si="32"/>
        <v/>
      </c>
      <c r="J2179" s="113"/>
      <c r="K2179" s="18"/>
      <c r="L2179" s="18"/>
      <c r="Z2179" s="152"/>
    </row>
    <row r="2180" spans="1:26" x14ac:dyDescent="0.25">
      <c r="A2180" s="26"/>
      <c r="B2180" s="27"/>
      <c r="C2180" s="28"/>
      <c r="D2180" s="28"/>
      <c r="E2180" s="28"/>
      <c r="F2180" s="28"/>
      <c r="G2180" s="29"/>
      <c r="H2180" s="39"/>
      <c r="I2180" s="150" t="str">
        <f t="shared" si="32"/>
        <v/>
      </c>
      <c r="J2180" s="113"/>
      <c r="K2180" s="18"/>
      <c r="L2180" s="18"/>
      <c r="Z2180" s="152"/>
    </row>
    <row r="2181" spans="1:26" x14ac:dyDescent="0.25">
      <c r="A2181" s="26"/>
      <c r="B2181" s="27"/>
      <c r="C2181" s="28"/>
      <c r="D2181" s="28"/>
      <c r="E2181" s="28"/>
      <c r="F2181" s="28"/>
      <c r="G2181" s="29"/>
      <c r="H2181" s="39"/>
      <c r="I2181" s="150" t="str">
        <f t="shared" si="32"/>
        <v/>
      </c>
      <c r="J2181" s="113"/>
      <c r="K2181" s="18"/>
      <c r="L2181" s="18"/>
      <c r="Z2181" s="152"/>
    </row>
    <row r="2182" spans="1:26" x14ac:dyDescent="0.25">
      <c r="A2182" s="26"/>
      <c r="B2182" s="27"/>
      <c r="C2182" s="28"/>
      <c r="D2182" s="28"/>
      <c r="E2182" s="28"/>
      <c r="F2182" s="28"/>
      <c r="G2182" s="29"/>
      <c r="H2182" s="39"/>
      <c r="I2182" s="150" t="str">
        <f t="shared" si="32"/>
        <v/>
      </c>
      <c r="J2182" s="113"/>
      <c r="K2182" s="18"/>
      <c r="L2182" s="18"/>
      <c r="Z2182" s="152"/>
    </row>
    <row r="2183" spans="1:26" x14ac:dyDescent="0.25">
      <c r="A2183" s="26"/>
      <c r="B2183" s="27"/>
      <c r="C2183" s="28"/>
      <c r="D2183" s="28"/>
      <c r="E2183" s="28"/>
      <c r="F2183" s="28"/>
      <c r="G2183" s="29"/>
      <c r="H2183" s="39"/>
      <c r="I2183" s="150" t="str">
        <f t="shared" si="32"/>
        <v/>
      </c>
      <c r="J2183" s="113"/>
      <c r="K2183" s="18"/>
      <c r="L2183" s="18"/>
      <c r="Z2183" s="152"/>
    </row>
    <row r="2184" spans="1:26" x14ac:dyDescent="0.25">
      <c r="A2184" s="26"/>
      <c r="B2184" s="27"/>
      <c r="C2184" s="28"/>
      <c r="D2184" s="28"/>
      <c r="E2184" s="28"/>
      <c r="F2184" s="28"/>
      <c r="G2184" s="29"/>
      <c r="H2184" s="39"/>
      <c r="I2184" s="150" t="str">
        <f t="shared" si="32"/>
        <v/>
      </c>
      <c r="J2184" s="113"/>
      <c r="K2184" s="18"/>
      <c r="L2184" s="18"/>
      <c r="Z2184" s="152"/>
    </row>
    <row r="2185" spans="1:26" x14ac:dyDescent="0.25">
      <c r="A2185" s="26"/>
      <c r="B2185" s="27"/>
      <c r="C2185" s="28"/>
      <c r="D2185" s="28"/>
      <c r="E2185" s="28"/>
      <c r="F2185" s="28"/>
      <c r="G2185" s="29"/>
      <c r="H2185" s="39"/>
      <c r="I2185" s="150" t="str">
        <f t="shared" si="32"/>
        <v/>
      </c>
      <c r="J2185" s="113"/>
      <c r="K2185" s="18"/>
      <c r="L2185" s="18"/>
      <c r="Z2185" s="152"/>
    </row>
    <row r="2186" spans="1:26" x14ac:dyDescent="0.25">
      <c r="A2186" s="26"/>
      <c r="B2186" s="27"/>
      <c r="C2186" s="28"/>
      <c r="D2186" s="28"/>
      <c r="E2186" s="28"/>
      <c r="F2186" s="28"/>
      <c r="G2186" s="29"/>
      <c r="H2186" s="39"/>
      <c r="I2186" s="150" t="str">
        <f t="shared" si="32"/>
        <v/>
      </c>
      <c r="J2186" s="113"/>
      <c r="K2186" s="18"/>
      <c r="L2186" s="18"/>
      <c r="Z2186" s="152"/>
    </row>
    <row r="2187" spans="1:26" x14ac:dyDescent="0.25">
      <c r="A2187" s="26"/>
      <c r="B2187" s="27"/>
      <c r="C2187" s="28"/>
      <c r="D2187" s="28"/>
      <c r="E2187" s="28"/>
      <c r="F2187" s="28"/>
      <c r="G2187" s="29"/>
      <c r="H2187" s="39"/>
      <c r="I2187" s="150" t="str">
        <f t="shared" si="32"/>
        <v/>
      </c>
      <c r="J2187" s="113"/>
      <c r="K2187" s="18"/>
      <c r="L2187" s="18"/>
      <c r="Z2187" s="152"/>
    </row>
    <row r="2188" spans="1:26" x14ac:dyDescent="0.25">
      <c r="A2188" s="26"/>
      <c r="B2188" s="27"/>
      <c r="C2188" s="28"/>
      <c r="D2188" s="28"/>
      <c r="E2188" s="28"/>
      <c r="F2188" s="28"/>
      <c r="G2188" s="29"/>
      <c r="H2188" s="39"/>
      <c r="I2188" s="150" t="str">
        <f t="shared" si="32"/>
        <v/>
      </c>
      <c r="J2188" s="113"/>
      <c r="K2188" s="18"/>
      <c r="L2188" s="18"/>
      <c r="Z2188" s="152"/>
    </row>
    <row r="2189" spans="1:26" x14ac:dyDescent="0.25">
      <c r="A2189" s="26"/>
      <c r="B2189" s="27"/>
      <c r="C2189" s="28"/>
      <c r="D2189" s="28"/>
      <c r="E2189" s="28"/>
      <c r="F2189" s="28"/>
      <c r="G2189" s="29"/>
      <c r="H2189" s="39"/>
      <c r="I2189" s="150" t="str">
        <f t="shared" si="32"/>
        <v/>
      </c>
      <c r="J2189" s="113"/>
      <c r="K2189" s="18"/>
      <c r="L2189" s="18"/>
      <c r="Z2189" s="152"/>
    </row>
    <row r="2190" spans="1:26" x14ac:dyDescent="0.25">
      <c r="A2190" s="26"/>
      <c r="B2190" s="27"/>
      <c r="C2190" s="28"/>
      <c r="D2190" s="28"/>
      <c r="E2190" s="28"/>
      <c r="F2190" s="28"/>
      <c r="G2190" s="29"/>
      <c r="H2190" s="39"/>
      <c r="I2190" s="150" t="str">
        <f t="shared" si="32"/>
        <v/>
      </c>
      <c r="J2190" s="113"/>
      <c r="K2190" s="18"/>
      <c r="L2190" s="18"/>
      <c r="Z2190" s="152"/>
    </row>
    <row r="2191" spans="1:26" x14ac:dyDescent="0.25">
      <c r="A2191" s="26"/>
      <c r="B2191" s="27"/>
      <c r="C2191" s="28"/>
      <c r="D2191" s="28"/>
      <c r="E2191" s="28"/>
      <c r="F2191" s="28"/>
      <c r="G2191" s="29"/>
      <c r="H2191" s="39"/>
      <c r="I2191" s="150" t="str">
        <f t="shared" si="32"/>
        <v/>
      </c>
      <c r="J2191" s="113"/>
      <c r="K2191" s="18"/>
      <c r="L2191" s="18"/>
      <c r="Z2191" s="152"/>
    </row>
    <row r="2192" spans="1:26" x14ac:dyDescent="0.25">
      <c r="A2192" s="26"/>
      <c r="B2192" s="27"/>
      <c r="C2192" s="28"/>
      <c r="D2192" s="28"/>
      <c r="E2192" s="28"/>
      <c r="F2192" s="28"/>
      <c r="G2192" s="29"/>
      <c r="H2192" s="39"/>
      <c r="I2192" s="150" t="str">
        <f t="shared" si="32"/>
        <v/>
      </c>
      <c r="J2192" s="113"/>
      <c r="K2192" s="18"/>
      <c r="L2192" s="18"/>
      <c r="Z2192" s="152"/>
    </row>
    <row r="2193" spans="1:26" x14ac:dyDescent="0.25">
      <c r="A2193" s="26"/>
      <c r="B2193" s="27"/>
      <c r="C2193" s="28"/>
      <c r="D2193" s="28"/>
      <c r="E2193" s="28"/>
      <c r="F2193" s="28"/>
      <c r="G2193" s="29"/>
      <c r="H2193" s="39"/>
      <c r="I2193" s="150" t="str">
        <f t="shared" si="32"/>
        <v/>
      </c>
      <c r="J2193" s="113"/>
      <c r="K2193" s="18"/>
      <c r="L2193" s="18"/>
      <c r="Z2193" s="152"/>
    </row>
    <row r="2194" spans="1:26" x14ac:dyDescent="0.25">
      <c r="A2194" s="26"/>
      <c r="B2194" s="27"/>
      <c r="C2194" s="28"/>
      <c r="D2194" s="28"/>
      <c r="E2194" s="28"/>
      <c r="F2194" s="28"/>
      <c r="G2194" s="29"/>
      <c r="H2194" s="39"/>
      <c r="I2194" s="150" t="str">
        <f t="shared" si="32"/>
        <v/>
      </c>
      <c r="J2194" s="113"/>
      <c r="K2194" s="18"/>
      <c r="L2194" s="18"/>
      <c r="Z2194" s="152"/>
    </row>
    <row r="2195" spans="1:26" x14ac:dyDescent="0.25">
      <c r="A2195" s="26"/>
      <c r="B2195" s="27"/>
      <c r="C2195" s="28"/>
      <c r="D2195" s="28"/>
      <c r="E2195" s="28"/>
      <c r="F2195" s="28"/>
      <c r="G2195" s="29"/>
      <c r="H2195" s="39"/>
      <c r="I2195" s="150" t="str">
        <f t="shared" si="32"/>
        <v/>
      </c>
      <c r="J2195" s="113"/>
      <c r="K2195" s="18"/>
      <c r="L2195" s="18"/>
      <c r="Z2195" s="152"/>
    </row>
    <row r="2196" spans="1:26" x14ac:dyDescent="0.25">
      <c r="A2196" s="26"/>
      <c r="B2196" s="27"/>
      <c r="C2196" s="28"/>
      <c r="D2196" s="28"/>
      <c r="E2196" s="28"/>
      <c r="F2196" s="28"/>
      <c r="G2196" s="29"/>
      <c r="H2196" s="39"/>
      <c r="I2196" s="150" t="str">
        <f t="shared" si="32"/>
        <v/>
      </c>
      <c r="J2196" s="113"/>
      <c r="K2196" s="18"/>
      <c r="L2196" s="18"/>
      <c r="Z2196" s="152"/>
    </row>
    <row r="2197" spans="1:26" x14ac:dyDescent="0.25">
      <c r="A2197" s="26"/>
      <c r="B2197" s="27"/>
      <c r="C2197" s="28"/>
      <c r="D2197" s="28"/>
      <c r="E2197" s="28"/>
      <c r="F2197" s="28"/>
      <c r="G2197" s="29"/>
      <c r="H2197" s="39"/>
      <c r="I2197" s="150" t="str">
        <f t="shared" si="32"/>
        <v/>
      </c>
      <c r="J2197" s="113"/>
      <c r="K2197" s="18"/>
      <c r="L2197" s="18"/>
      <c r="Z2197" s="152"/>
    </row>
    <row r="2198" spans="1:26" x14ac:dyDescent="0.25">
      <c r="A2198" s="26"/>
      <c r="B2198" s="27"/>
      <c r="C2198" s="28"/>
      <c r="D2198" s="28"/>
      <c r="E2198" s="28"/>
      <c r="F2198" s="28"/>
      <c r="G2198" s="29"/>
      <c r="H2198" s="39"/>
      <c r="I2198" s="150" t="str">
        <f t="shared" si="32"/>
        <v/>
      </c>
      <c r="J2198" s="113"/>
      <c r="K2198" s="18"/>
      <c r="L2198" s="18"/>
      <c r="Z2198" s="152"/>
    </row>
    <row r="2199" spans="1:26" x14ac:dyDescent="0.25">
      <c r="A2199" s="26"/>
      <c r="B2199" s="27"/>
      <c r="C2199" s="28"/>
      <c r="D2199" s="28"/>
      <c r="E2199" s="28"/>
      <c r="F2199" s="28"/>
      <c r="G2199" s="29"/>
      <c r="H2199" s="39"/>
      <c r="I2199" s="150" t="str">
        <f t="shared" si="32"/>
        <v/>
      </c>
      <c r="J2199" s="113"/>
      <c r="K2199" s="18"/>
      <c r="L2199" s="18"/>
      <c r="Z2199" s="152"/>
    </row>
    <row r="2200" spans="1:26" x14ac:dyDescent="0.25">
      <c r="A2200" s="26"/>
      <c r="B2200" s="27"/>
      <c r="C2200" s="28"/>
      <c r="D2200" s="28"/>
      <c r="E2200" s="28"/>
      <c r="F2200" s="28"/>
      <c r="G2200" s="29"/>
      <c r="H2200" s="39"/>
      <c r="I2200" s="150" t="str">
        <f t="shared" si="32"/>
        <v/>
      </c>
      <c r="J2200" s="113"/>
      <c r="K2200" s="18"/>
      <c r="L2200" s="18"/>
      <c r="Z2200" s="152"/>
    </row>
    <row r="2201" spans="1:26" x14ac:dyDescent="0.25">
      <c r="A2201" s="26"/>
      <c r="B2201" s="27"/>
      <c r="C2201" s="28"/>
      <c r="D2201" s="28"/>
      <c r="E2201" s="28"/>
      <c r="F2201" s="28"/>
      <c r="G2201" s="29"/>
      <c r="H2201" s="39"/>
      <c r="I2201" s="150" t="str">
        <f t="shared" si="32"/>
        <v/>
      </c>
      <c r="J2201" s="113"/>
      <c r="K2201" s="18"/>
      <c r="L2201" s="18"/>
      <c r="Z2201" s="152"/>
    </row>
    <row r="2202" spans="1:26" x14ac:dyDescent="0.25">
      <c r="A2202" s="26"/>
      <c r="B2202" s="27"/>
      <c r="C2202" s="28"/>
      <c r="D2202" s="28"/>
      <c r="E2202" s="28"/>
      <c r="F2202" s="28"/>
      <c r="G2202" s="29"/>
      <c r="H2202" s="39"/>
      <c r="I2202" s="150" t="str">
        <f t="shared" si="32"/>
        <v/>
      </c>
      <c r="J2202" s="113"/>
      <c r="K2202" s="18"/>
      <c r="L2202" s="18"/>
      <c r="Z2202" s="152"/>
    </row>
    <row r="2203" spans="1:26" x14ac:dyDescent="0.25">
      <c r="A2203" s="26"/>
      <c r="B2203" s="27"/>
      <c r="C2203" s="28"/>
      <c r="D2203" s="28"/>
      <c r="E2203" s="28"/>
      <c r="F2203" s="28"/>
      <c r="G2203" s="29"/>
      <c r="H2203" s="39"/>
      <c r="I2203" s="150" t="str">
        <f t="shared" si="32"/>
        <v/>
      </c>
      <c r="J2203" s="113"/>
      <c r="K2203" s="18"/>
      <c r="L2203" s="18"/>
      <c r="Z2203" s="152"/>
    </row>
    <row r="2204" spans="1:26" x14ac:dyDescent="0.25">
      <c r="A2204" s="26"/>
      <c r="B2204" s="27"/>
      <c r="C2204" s="28"/>
      <c r="D2204" s="28"/>
      <c r="E2204" s="28"/>
      <c r="F2204" s="28"/>
      <c r="G2204" s="29"/>
      <c r="H2204" s="39"/>
      <c r="I2204" s="150" t="str">
        <f t="shared" si="32"/>
        <v/>
      </c>
      <c r="J2204" s="113"/>
      <c r="K2204" s="18"/>
      <c r="L2204" s="18"/>
      <c r="Z2204" s="152"/>
    </row>
    <row r="2205" spans="1:26" x14ac:dyDescent="0.25">
      <c r="A2205" s="26"/>
      <c r="B2205" s="27"/>
      <c r="C2205" s="28"/>
      <c r="D2205" s="28"/>
      <c r="E2205" s="28"/>
      <c r="F2205" s="28"/>
      <c r="G2205" s="29"/>
      <c r="H2205" s="39"/>
      <c r="I2205" s="150" t="str">
        <f t="shared" si="32"/>
        <v/>
      </c>
      <c r="J2205" s="113"/>
      <c r="K2205" s="18"/>
      <c r="L2205" s="18"/>
      <c r="Z2205" s="152"/>
    </row>
    <row r="2206" spans="1:26" x14ac:dyDescent="0.25">
      <c r="A2206" s="26"/>
      <c r="B2206" s="27"/>
      <c r="C2206" s="28"/>
      <c r="D2206" s="28"/>
      <c r="E2206" s="28"/>
      <c r="F2206" s="28"/>
      <c r="G2206" s="29"/>
      <c r="H2206" s="39"/>
      <c r="I2206" s="150" t="str">
        <f t="shared" si="32"/>
        <v/>
      </c>
      <c r="J2206" s="113"/>
      <c r="K2206" s="18"/>
      <c r="L2206" s="18"/>
      <c r="Z2206" s="152"/>
    </row>
    <row r="2207" spans="1:26" x14ac:dyDescent="0.25">
      <c r="A2207" s="26"/>
      <c r="B2207" s="27"/>
      <c r="C2207" s="28"/>
      <c r="D2207" s="28"/>
      <c r="E2207" s="28"/>
      <c r="F2207" s="28"/>
      <c r="G2207" s="29"/>
      <c r="H2207" s="39"/>
      <c r="I2207" s="150" t="str">
        <f t="shared" si="32"/>
        <v/>
      </c>
      <c r="J2207" s="113"/>
      <c r="K2207" s="18"/>
      <c r="L2207" s="18"/>
      <c r="Z2207" s="152"/>
    </row>
    <row r="2208" spans="1:26" x14ac:dyDescent="0.25">
      <c r="A2208" s="26"/>
      <c r="B2208" s="27"/>
      <c r="C2208" s="28"/>
      <c r="D2208" s="28"/>
      <c r="E2208" s="28"/>
      <c r="F2208" s="28"/>
      <c r="G2208" s="29"/>
      <c r="H2208" s="39"/>
      <c r="I2208" s="150" t="str">
        <f t="shared" si="32"/>
        <v/>
      </c>
      <c r="J2208" s="113"/>
      <c r="K2208" s="18"/>
      <c r="L2208" s="18"/>
      <c r="Z2208" s="152"/>
    </row>
    <row r="2209" spans="1:26" x14ac:dyDescent="0.25">
      <c r="A2209" s="26"/>
      <c r="B2209" s="27"/>
      <c r="C2209" s="28"/>
      <c r="D2209" s="28"/>
      <c r="E2209" s="28"/>
      <c r="F2209" s="28"/>
      <c r="G2209" s="29"/>
      <c r="H2209" s="39"/>
      <c r="I2209" s="150" t="str">
        <f t="shared" si="32"/>
        <v/>
      </c>
      <c r="J2209" s="113"/>
      <c r="K2209" s="18"/>
      <c r="L2209" s="18"/>
      <c r="Z2209" s="152"/>
    </row>
    <row r="2210" spans="1:26" x14ac:dyDescent="0.25">
      <c r="A2210" s="26"/>
      <c r="B2210" s="27"/>
      <c r="C2210" s="28"/>
      <c r="D2210" s="28"/>
      <c r="E2210" s="28"/>
      <c r="F2210" s="28"/>
      <c r="G2210" s="29"/>
      <c r="H2210" s="39"/>
      <c r="I2210" s="150" t="str">
        <f t="shared" si="32"/>
        <v/>
      </c>
      <c r="J2210" s="113"/>
      <c r="K2210" s="18"/>
      <c r="L2210" s="18"/>
      <c r="Z2210" s="152"/>
    </row>
    <row r="2211" spans="1:26" x14ac:dyDescent="0.25">
      <c r="A2211" s="26"/>
      <c r="B2211" s="27"/>
      <c r="C2211" s="28"/>
      <c r="D2211" s="28"/>
      <c r="E2211" s="28"/>
      <c r="F2211" s="28"/>
      <c r="G2211" s="29"/>
      <c r="H2211" s="39"/>
      <c r="I2211" s="150" t="str">
        <f t="shared" si="32"/>
        <v/>
      </c>
      <c r="J2211" s="113"/>
      <c r="K2211" s="18"/>
      <c r="L2211" s="18"/>
      <c r="Z2211" s="152"/>
    </row>
    <row r="2212" spans="1:26" x14ac:dyDescent="0.25">
      <c r="A2212" s="26"/>
      <c r="B2212" s="27"/>
      <c r="C2212" s="28"/>
      <c r="D2212" s="28"/>
      <c r="E2212" s="28"/>
      <c r="F2212" s="28"/>
      <c r="G2212" s="29"/>
      <c r="H2212" s="39"/>
      <c r="I2212" s="150" t="str">
        <f t="shared" si="32"/>
        <v/>
      </c>
      <c r="J2212" s="113"/>
      <c r="K2212" s="18"/>
      <c r="L2212" s="18"/>
      <c r="Z2212" s="152"/>
    </row>
    <row r="2213" spans="1:26" x14ac:dyDescent="0.25">
      <c r="A2213" s="26"/>
      <c r="B2213" s="27"/>
      <c r="C2213" s="28"/>
      <c r="D2213" s="28"/>
      <c r="E2213" s="28"/>
      <c r="F2213" s="28"/>
      <c r="G2213" s="29"/>
      <c r="H2213" s="39"/>
      <c r="I2213" s="150" t="str">
        <f t="shared" si="32"/>
        <v/>
      </c>
      <c r="J2213" s="113"/>
      <c r="K2213" s="18"/>
      <c r="L2213" s="18"/>
      <c r="Z2213" s="152"/>
    </row>
    <row r="2214" spans="1:26" x14ac:dyDescent="0.25">
      <c r="A2214" s="26"/>
      <c r="B2214" s="27"/>
      <c r="C2214" s="28"/>
      <c r="D2214" s="28"/>
      <c r="E2214" s="28"/>
      <c r="F2214" s="28"/>
      <c r="G2214" s="29"/>
      <c r="H2214" s="39"/>
      <c r="I2214" s="150" t="str">
        <f t="shared" si="32"/>
        <v/>
      </c>
      <c r="J2214" s="113"/>
      <c r="K2214" s="18"/>
      <c r="L2214" s="18"/>
      <c r="Z2214" s="152"/>
    </row>
    <row r="2215" spans="1:26" x14ac:dyDescent="0.25">
      <c r="A2215" s="26"/>
      <c r="B2215" s="27"/>
      <c r="C2215" s="28"/>
      <c r="D2215" s="28"/>
      <c r="E2215" s="28"/>
      <c r="F2215" s="28"/>
      <c r="G2215" s="29"/>
      <c r="H2215" s="39"/>
      <c r="I2215" s="150" t="str">
        <f t="shared" si="32"/>
        <v/>
      </c>
      <c r="J2215" s="113"/>
      <c r="K2215" s="18"/>
      <c r="L2215" s="18"/>
      <c r="Z2215" s="152"/>
    </row>
    <row r="2216" spans="1:26" x14ac:dyDescent="0.25">
      <c r="A2216" s="26"/>
      <c r="B2216" s="27"/>
      <c r="C2216" s="28"/>
      <c r="D2216" s="28"/>
      <c r="E2216" s="28"/>
      <c r="F2216" s="28"/>
      <c r="G2216" s="29"/>
      <c r="H2216" s="39"/>
      <c r="I2216" s="150" t="str">
        <f t="shared" si="32"/>
        <v/>
      </c>
      <c r="J2216" s="113"/>
      <c r="K2216" s="18"/>
      <c r="L2216" s="18"/>
      <c r="Z2216" s="152"/>
    </row>
    <row r="2217" spans="1:26" x14ac:dyDescent="0.25">
      <c r="A2217" s="26"/>
      <c r="B2217" s="27"/>
      <c r="C2217" s="28"/>
      <c r="D2217" s="28"/>
      <c r="E2217" s="28"/>
      <c r="F2217" s="28"/>
      <c r="G2217" s="29"/>
      <c r="H2217" s="39"/>
      <c r="I2217" s="150" t="str">
        <f t="shared" si="32"/>
        <v/>
      </c>
      <c r="J2217" s="113"/>
      <c r="K2217" s="18"/>
      <c r="L2217" s="18"/>
      <c r="Z2217" s="152"/>
    </row>
    <row r="2218" spans="1:26" x14ac:dyDescent="0.25">
      <c r="A2218" s="26"/>
      <c r="B2218" s="27"/>
      <c r="C2218" s="28"/>
      <c r="D2218" s="28"/>
      <c r="E2218" s="28"/>
      <c r="F2218" s="28"/>
      <c r="G2218" s="29"/>
      <c r="H2218" s="39"/>
      <c r="I2218" s="150" t="str">
        <f t="shared" si="32"/>
        <v/>
      </c>
      <c r="J2218" s="113"/>
      <c r="K2218" s="18"/>
      <c r="L2218" s="18"/>
      <c r="Z2218" s="152"/>
    </row>
    <row r="2219" spans="1:26" x14ac:dyDescent="0.25">
      <c r="A2219" s="26"/>
      <c r="B2219" s="27"/>
      <c r="C2219" s="28"/>
      <c r="D2219" s="28"/>
      <c r="E2219" s="28"/>
      <c r="F2219" s="28"/>
      <c r="G2219" s="29"/>
      <c r="H2219" s="39"/>
      <c r="I2219" s="150" t="str">
        <f t="shared" si="32"/>
        <v/>
      </c>
      <c r="J2219" s="113"/>
      <c r="K2219" s="18"/>
      <c r="L2219" s="18"/>
      <c r="Z2219" s="152"/>
    </row>
    <row r="2220" spans="1:26" x14ac:dyDescent="0.25">
      <c r="A2220" s="26"/>
      <c r="B2220" s="27"/>
      <c r="C2220" s="28"/>
      <c r="D2220" s="28"/>
      <c r="E2220" s="28"/>
      <c r="F2220" s="28"/>
      <c r="G2220" s="29"/>
      <c r="H2220" s="39"/>
      <c r="I2220" s="150" t="str">
        <f t="shared" si="32"/>
        <v/>
      </c>
      <c r="J2220" s="113"/>
      <c r="K2220" s="18"/>
      <c r="L2220" s="18"/>
      <c r="Z2220" s="152"/>
    </row>
    <row r="2221" spans="1:26" x14ac:dyDescent="0.25">
      <c r="A2221" s="26"/>
      <c r="B2221" s="27"/>
      <c r="C2221" s="28"/>
      <c r="D2221" s="28"/>
      <c r="E2221" s="28"/>
      <c r="F2221" s="28"/>
      <c r="G2221" s="29"/>
      <c r="H2221" s="39"/>
      <c r="I2221" s="150" t="str">
        <f t="shared" si="32"/>
        <v/>
      </c>
      <c r="J2221" s="113"/>
      <c r="K2221" s="18"/>
      <c r="L2221" s="18"/>
      <c r="Z2221" s="152"/>
    </row>
    <row r="2222" spans="1:26" x14ac:dyDescent="0.25">
      <c r="A2222" s="26"/>
      <c r="B2222" s="27"/>
      <c r="C2222" s="28"/>
      <c r="D2222" s="28"/>
      <c r="E2222" s="28"/>
      <c r="F2222" s="28"/>
      <c r="G2222" s="29"/>
      <c r="H2222" s="39"/>
      <c r="I2222" s="150" t="str">
        <f t="shared" si="32"/>
        <v/>
      </c>
      <c r="J2222" s="113"/>
      <c r="K2222" s="18"/>
      <c r="L2222" s="18"/>
      <c r="Z2222" s="152"/>
    </row>
    <row r="2223" spans="1:26" x14ac:dyDescent="0.25">
      <c r="A2223" s="26"/>
      <c r="B2223" s="27"/>
      <c r="C2223" s="28"/>
      <c r="D2223" s="28"/>
      <c r="E2223" s="28"/>
      <c r="F2223" s="28"/>
      <c r="G2223" s="29"/>
      <c r="H2223" s="39"/>
      <c r="I2223" s="150" t="str">
        <f t="shared" si="32"/>
        <v/>
      </c>
      <c r="J2223" s="113"/>
      <c r="K2223" s="18"/>
      <c r="L2223" s="18"/>
      <c r="Z2223" s="152"/>
    </row>
    <row r="2224" spans="1:26" x14ac:dyDescent="0.25">
      <c r="A2224" s="26"/>
      <c r="B2224" s="27"/>
      <c r="C2224" s="28"/>
      <c r="D2224" s="28"/>
      <c r="E2224" s="28"/>
      <c r="F2224" s="28"/>
      <c r="G2224" s="29"/>
      <c r="H2224" s="39"/>
      <c r="I2224" s="150" t="str">
        <f t="shared" si="32"/>
        <v/>
      </c>
      <c r="J2224" s="113"/>
      <c r="K2224" s="18"/>
      <c r="L2224" s="18"/>
      <c r="Z2224" s="152"/>
    </row>
    <row r="2225" spans="1:26" x14ac:dyDescent="0.25">
      <c r="A2225" s="26"/>
      <c r="B2225" s="27"/>
      <c r="C2225" s="28"/>
      <c r="D2225" s="28"/>
      <c r="E2225" s="28"/>
      <c r="F2225" s="28"/>
      <c r="G2225" s="29"/>
      <c r="H2225" s="39"/>
      <c r="I2225" s="150" t="str">
        <f t="shared" si="32"/>
        <v/>
      </c>
      <c r="J2225" s="113"/>
      <c r="K2225" s="18"/>
      <c r="L2225" s="18"/>
      <c r="Z2225" s="152"/>
    </row>
    <row r="2226" spans="1:26" x14ac:dyDescent="0.25">
      <c r="A2226" s="26"/>
      <c r="B2226" s="27"/>
      <c r="C2226" s="28"/>
      <c r="D2226" s="28"/>
      <c r="E2226" s="28"/>
      <c r="F2226" s="28"/>
      <c r="G2226" s="29"/>
      <c r="H2226" s="39"/>
      <c r="I2226" s="150" t="str">
        <f t="shared" si="32"/>
        <v/>
      </c>
      <c r="J2226" s="113"/>
      <c r="K2226" s="18"/>
      <c r="L2226" s="18"/>
      <c r="Z2226" s="152"/>
    </row>
    <row r="2227" spans="1:26" x14ac:dyDescent="0.25">
      <c r="A2227" s="26"/>
      <c r="B2227" s="27"/>
      <c r="C2227" s="28"/>
      <c r="D2227" s="28"/>
      <c r="E2227" s="28"/>
      <c r="F2227" s="28"/>
      <c r="G2227" s="29"/>
      <c r="H2227" s="39"/>
      <c r="I2227" s="150" t="str">
        <f t="shared" si="32"/>
        <v/>
      </c>
      <c r="J2227" s="113"/>
      <c r="K2227" s="18"/>
      <c r="L2227" s="18"/>
      <c r="Z2227" s="152"/>
    </row>
    <row r="2228" spans="1:26" x14ac:dyDescent="0.25">
      <c r="A2228" s="26"/>
      <c r="B2228" s="27"/>
      <c r="C2228" s="28"/>
      <c r="D2228" s="28"/>
      <c r="E2228" s="28"/>
      <c r="F2228" s="28"/>
      <c r="G2228" s="29"/>
      <c r="H2228" s="39"/>
      <c r="I2228" s="150" t="str">
        <f t="shared" si="32"/>
        <v/>
      </c>
      <c r="J2228" s="113"/>
      <c r="K2228" s="18"/>
      <c r="L2228" s="18"/>
      <c r="Z2228" s="152"/>
    </row>
    <row r="2229" spans="1:26" x14ac:dyDescent="0.25">
      <c r="A2229" s="26"/>
      <c r="B2229" s="27"/>
      <c r="C2229" s="28"/>
      <c r="D2229" s="28"/>
      <c r="E2229" s="28"/>
      <c r="F2229" s="28"/>
      <c r="G2229" s="29"/>
      <c r="H2229" s="39"/>
      <c r="I2229" s="150" t="str">
        <f t="shared" si="32"/>
        <v/>
      </c>
      <c r="J2229" s="113"/>
      <c r="K2229" s="18"/>
      <c r="L2229" s="18"/>
      <c r="Z2229" s="152"/>
    </row>
    <row r="2230" spans="1:26" x14ac:dyDescent="0.25">
      <c r="A2230" s="26"/>
      <c r="B2230" s="27"/>
      <c r="C2230" s="28"/>
      <c r="D2230" s="28"/>
      <c r="E2230" s="28"/>
      <c r="F2230" s="28"/>
      <c r="G2230" s="29"/>
      <c r="H2230" s="39"/>
      <c r="I2230" s="150" t="str">
        <f t="shared" si="32"/>
        <v/>
      </c>
      <c r="J2230" s="113"/>
      <c r="K2230" s="18"/>
      <c r="L2230" s="18"/>
      <c r="Z2230" s="152"/>
    </row>
    <row r="2231" spans="1:26" x14ac:dyDescent="0.25">
      <c r="A2231" s="26"/>
      <c r="B2231" s="27"/>
      <c r="C2231" s="28"/>
      <c r="D2231" s="28"/>
      <c r="E2231" s="28"/>
      <c r="F2231" s="28"/>
      <c r="G2231" s="29"/>
      <c r="H2231" s="39"/>
      <c r="I2231" s="150" t="str">
        <f t="shared" si="32"/>
        <v/>
      </c>
      <c r="J2231" s="113"/>
      <c r="K2231" s="18"/>
      <c r="L2231" s="18"/>
      <c r="Z2231" s="152"/>
    </row>
    <row r="2232" spans="1:26" x14ac:dyDescent="0.25">
      <c r="A2232" s="26"/>
      <c r="B2232" s="27"/>
      <c r="C2232" s="28"/>
      <c r="D2232" s="28"/>
      <c r="E2232" s="28"/>
      <c r="F2232" s="28"/>
      <c r="G2232" s="29"/>
      <c r="H2232" s="39"/>
      <c r="I2232" s="150" t="str">
        <f t="shared" si="32"/>
        <v/>
      </c>
      <c r="J2232" s="113"/>
      <c r="K2232" s="18"/>
      <c r="L2232" s="18"/>
      <c r="Z2232" s="152"/>
    </row>
    <row r="2233" spans="1:26" x14ac:dyDescent="0.25">
      <c r="A2233" s="26"/>
      <c r="B2233" s="27"/>
      <c r="C2233" s="28"/>
      <c r="D2233" s="28"/>
      <c r="E2233" s="28"/>
      <c r="F2233" s="28"/>
      <c r="G2233" s="29"/>
      <c r="H2233" s="39"/>
      <c r="I2233" s="150" t="str">
        <f t="shared" si="32"/>
        <v/>
      </c>
      <c r="J2233" s="113"/>
      <c r="K2233" s="18"/>
      <c r="L2233" s="18"/>
      <c r="Z2233" s="152"/>
    </row>
    <row r="2234" spans="1:26" x14ac:dyDescent="0.25">
      <c r="A2234" s="26"/>
      <c r="B2234" s="27"/>
      <c r="C2234" s="28"/>
      <c r="D2234" s="28"/>
      <c r="E2234" s="28"/>
      <c r="F2234" s="28"/>
      <c r="G2234" s="29"/>
      <c r="H2234" s="39"/>
      <c r="I2234" s="150" t="str">
        <f t="shared" si="32"/>
        <v/>
      </c>
      <c r="J2234" s="113"/>
      <c r="K2234" s="18"/>
      <c r="L2234" s="18"/>
      <c r="Z2234" s="152"/>
    </row>
    <row r="2235" spans="1:26" x14ac:dyDescent="0.25">
      <c r="A2235" s="26"/>
      <c r="B2235" s="27"/>
      <c r="C2235" s="28"/>
      <c r="D2235" s="28"/>
      <c r="E2235" s="28"/>
      <c r="F2235" s="28"/>
      <c r="G2235" s="29"/>
      <c r="H2235" s="39"/>
      <c r="I2235" s="150" t="str">
        <f t="shared" si="32"/>
        <v/>
      </c>
      <c r="J2235" s="113"/>
      <c r="K2235" s="18"/>
      <c r="L2235" s="18"/>
      <c r="Z2235" s="152"/>
    </row>
    <row r="2236" spans="1:26" x14ac:dyDescent="0.25">
      <c r="A2236" s="26"/>
      <c r="B2236" s="27"/>
      <c r="C2236" s="28"/>
      <c r="D2236" s="28"/>
      <c r="E2236" s="28"/>
      <c r="F2236" s="28"/>
      <c r="G2236" s="29"/>
      <c r="H2236" s="39"/>
      <c r="I2236" s="150" t="str">
        <f t="shared" si="32"/>
        <v/>
      </c>
      <c r="J2236" s="113"/>
      <c r="K2236" s="18"/>
      <c r="L2236" s="18"/>
      <c r="Z2236" s="152"/>
    </row>
    <row r="2237" spans="1:26" x14ac:dyDescent="0.25">
      <c r="A2237" s="26"/>
      <c r="B2237" s="27"/>
      <c r="C2237" s="28"/>
      <c r="D2237" s="28"/>
      <c r="E2237" s="28"/>
      <c r="F2237" s="28"/>
      <c r="G2237" s="29"/>
      <c r="H2237" s="39"/>
      <c r="I2237" s="150" t="str">
        <f t="shared" si="32"/>
        <v/>
      </c>
      <c r="J2237" s="113"/>
      <c r="K2237" s="18"/>
      <c r="L2237" s="18"/>
      <c r="Z2237" s="152"/>
    </row>
    <row r="2238" spans="1:26" x14ac:dyDescent="0.25">
      <c r="A2238" s="26"/>
      <c r="B2238" s="27"/>
      <c r="C2238" s="28"/>
      <c r="D2238" s="28"/>
      <c r="E2238" s="28"/>
      <c r="F2238" s="28"/>
      <c r="G2238" s="29"/>
      <c r="H2238" s="39"/>
      <c r="I2238" s="150" t="str">
        <f t="shared" si="32"/>
        <v/>
      </c>
      <c r="J2238" s="113"/>
      <c r="K2238" s="18"/>
      <c r="L2238" s="18"/>
      <c r="Z2238" s="152"/>
    </row>
    <row r="2239" spans="1:26" x14ac:dyDescent="0.25">
      <c r="A2239" s="26"/>
      <c r="B2239" s="27"/>
      <c r="C2239" s="28"/>
      <c r="D2239" s="28"/>
      <c r="E2239" s="28"/>
      <c r="F2239" s="28"/>
      <c r="G2239" s="29"/>
      <c r="H2239" s="39"/>
      <c r="I2239" s="150" t="str">
        <f t="shared" ref="I2239:I2302" si="33">IF(G2239="","",I2238+G2239)</f>
        <v/>
      </c>
      <c r="J2239" s="113"/>
      <c r="K2239" s="18"/>
      <c r="L2239" s="18"/>
      <c r="Z2239" s="152"/>
    </row>
    <row r="2240" spans="1:26" x14ac:dyDescent="0.25">
      <c r="A2240" s="26"/>
      <c r="B2240" s="27"/>
      <c r="C2240" s="28"/>
      <c r="D2240" s="28"/>
      <c r="E2240" s="28"/>
      <c r="F2240" s="28"/>
      <c r="G2240" s="29"/>
      <c r="H2240" s="39"/>
      <c r="I2240" s="150" t="str">
        <f t="shared" si="33"/>
        <v/>
      </c>
      <c r="J2240" s="113"/>
      <c r="K2240" s="18"/>
      <c r="L2240" s="18"/>
      <c r="Z2240" s="152"/>
    </row>
    <row r="2241" spans="1:26" x14ac:dyDescent="0.25">
      <c r="A2241" s="26"/>
      <c r="B2241" s="27"/>
      <c r="C2241" s="28"/>
      <c r="D2241" s="28"/>
      <c r="E2241" s="28"/>
      <c r="F2241" s="28"/>
      <c r="G2241" s="29"/>
      <c r="H2241" s="39"/>
      <c r="I2241" s="150" t="str">
        <f t="shared" si="33"/>
        <v/>
      </c>
      <c r="J2241" s="113"/>
      <c r="K2241" s="18"/>
      <c r="L2241" s="18"/>
      <c r="Z2241" s="152"/>
    </row>
    <row r="2242" spans="1:26" x14ac:dyDescent="0.25">
      <c r="A2242" s="26"/>
      <c r="B2242" s="27"/>
      <c r="C2242" s="28"/>
      <c r="D2242" s="28"/>
      <c r="E2242" s="28"/>
      <c r="F2242" s="28"/>
      <c r="G2242" s="29"/>
      <c r="H2242" s="39"/>
      <c r="I2242" s="150" t="str">
        <f t="shared" si="33"/>
        <v/>
      </c>
      <c r="J2242" s="113"/>
      <c r="K2242" s="18"/>
      <c r="L2242" s="18"/>
      <c r="Z2242" s="152"/>
    </row>
    <row r="2243" spans="1:26" x14ac:dyDescent="0.25">
      <c r="A2243" s="26"/>
      <c r="B2243" s="27"/>
      <c r="C2243" s="28"/>
      <c r="D2243" s="28"/>
      <c r="E2243" s="28"/>
      <c r="F2243" s="28"/>
      <c r="G2243" s="29"/>
      <c r="H2243" s="39"/>
      <c r="I2243" s="150" t="str">
        <f t="shared" si="33"/>
        <v/>
      </c>
      <c r="J2243" s="113"/>
      <c r="K2243" s="18"/>
      <c r="L2243" s="18"/>
      <c r="Z2243" s="152"/>
    </row>
    <row r="2244" spans="1:26" x14ac:dyDescent="0.25">
      <c r="A2244" s="26"/>
      <c r="B2244" s="27"/>
      <c r="C2244" s="28"/>
      <c r="D2244" s="28"/>
      <c r="E2244" s="28"/>
      <c r="F2244" s="28"/>
      <c r="G2244" s="29"/>
      <c r="H2244" s="39"/>
      <c r="I2244" s="150" t="str">
        <f t="shared" si="33"/>
        <v/>
      </c>
      <c r="J2244" s="113"/>
      <c r="K2244" s="18"/>
      <c r="L2244" s="18"/>
      <c r="Z2244" s="152"/>
    </row>
    <row r="2245" spans="1:26" x14ac:dyDescent="0.25">
      <c r="A2245" s="26"/>
      <c r="B2245" s="27"/>
      <c r="C2245" s="28"/>
      <c r="D2245" s="28"/>
      <c r="E2245" s="28"/>
      <c r="F2245" s="28"/>
      <c r="G2245" s="29"/>
      <c r="H2245" s="39"/>
      <c r="I2245" s="150" t="str">
        <f t="shared" si="33"/>
        <v/>
      </c>
      <c r="J2245" s="113"/>
      <c r="K2245" s="18"/>
      <c r="L2245" s="18"/>
      <c r="Z2245" s="152"/>
    </row>
    <row r="2246" spans="1:26" x14ac:dyDescent="0.25">
      <c r="A2246" s="26"/>
      <c r="B2246" s="27"/>
      <c r="C2246" s="28"/>
      <c r="D2246" s="28"/>
      <c r="E2246" s="28"/>
      <c r="F2246" s="28"/>
      <c r="G2246" s="29"/>
      <c r="H2246" s="39"/>
      <c r="I2246" s="150" t="str">
        <f t="shared" si="33"/>
        <v/>
      </c>
      <c r="J2246" s="113"/>
      <c r="K2246" s="18"/>
      <c r="L2246" s="18"/>
      <c r="Z2246" s="152"/>
    </row>
    <row r="2247" spans="1:26" x14ac:dyDescent="0.25">
      <c r="A2247" s="26"/>
      <c r="B2247" s="27"/>
      <c r="C2247" s="28"/>
      <c r="D2247" s="28"/>
      <c r="E2247" s="28"/>
      <c r="F2247" s="28"/>
      <c r="G2247" s="29"/>
      <c r="H2247" s="39"/>
      <c r="I2247" s="150" t="str">
        <f t="shared" si="33"/>
        <v/>
      </c>
      <c r="J2247" s="113"/>
      <c r="K2247" s="18"/>
      <c r="L2247" s="18"/>
      <c r="Z2247" s="152"/>
    </row>
    <row r="2248" spans="1:26" x14ac:dyDescent="0.25">
      <c r="A2248" s="26"/>
      <c r="B2248" s="27"/>
      <c r="C2248" s="28"/>
      <c r="D2248" s="28"/>
      <c r="E2248" s="28"/>
      <c r="F2248" s="28"/>
      <c r="G2248" s="29"/>
      <c r="H2248" s="39"/>
      <c r="I2248" s="150" t="str">
        <f t="shared" si="33"/>
        <v/>
      </c>
      <c r="J2248" s="113"/>
      <c r="K2248" s="18"/>
      <c r="L2248" s="18"/>
      <c r="Z2248" s="152"/>
    </row>
    <row r="2249" spans="1:26" x14ac:dyDescent="0.25">
      <c r="A2249" s="26"/>
      <c r="B2249" s="27"/>
      <c r="C2249" s="28"/>
      <c r="D2249" s="28"/>
      <c r="E2249" s="28"/>
      <c r="F2249" s="28"/>
      <c r="G2249" s="29"/>
      <c r="H2249" s="39"/>
      <c r="I2249" s="150" t="str">
        <f t="shared" si="33"/>
        <v/>
      </c>
      <c r="J2249" s="113"/>
      <c r="K2249" s="18"/>
      <c r="L2249" s="18"/>
      <c r="Z2249" s="152"/>
    </row>
    <row r="2250" spans="1:26" x14ac:dyDescent="0.25">
      <c r="A2250" s="26"/>
      <c r="B2250" s="27"/>
      <c r="C2250" s="28"/>
      <c r="D2250" s="28"/>
      <c r="E2250" s="28"/>
      <c r="F2250" s="28"/>
      <c r="G2250" s="29"/>
      <c r="H2250" s="39"/>
      <c r="I2250" s="150" t="str">
        <f t="shared" si="33"/>
        <v/>
      </c>
      <c r="J2250" s="113"/>
      <c r="K2250" s="18"/>
      <c r="L2250" s="18"/>
      <c r="Z2250" s="152"/>
    </row>
    <row r="2251" spans="1:26" x14ac:dyDescent="0.25">
      <c r="A2251" s="26"/>
      <c r="B2251" s="27"/>
      <c r="C2251" s="28"/>
      <c r="D2251" s="28"/>
      <c r="E2251" s="28"/>
      <c r="F2251" s="28"/>
      <c r="G2251" s="29"/>
      <c r="H2251" s="39"/>
      <c r="I2251" s="150" t="str">
        <f t="shared" si="33"/>
        <v/>
      </c>
      <c r="J2251" s="113"/>
      <c r="K2251" s="18"/>
      <c r="L2251" s="18"/>
      <c r="Z2251" s="152"/>
    </row>
    <row r="2252" spans="1:26" x14ac:dyDescent="0.25">
      <c r="A2252" s="26"/>
      <c r="B2252" s="27"/>
      <c r="C2252" s="28"/>
      <c r="D2252" s="28"/>
      <c r="E2252" s="28"/>
      <c r="F2252" s="28"/>
      <c r="G2252" s="29"/>
      <c r="H2252" s="39"/>
      <c r="I2252" s="150" t="str">
        <f t="shared" si="33"/>
        <v/>
      </c>
      <c r="J2252" s="113"/>
      <c r="K2252" s="18"/>
      <c r="L2252" s="18"/>
      <c r="Z2252" s="152"/>
    </row>
    <row r="2253" spans="1:26" x14ac:dyDescent="0.25">
      <c r="A2253" s="26"/>
      <c r="B2253" s="27"/>
      <c r="C2253" s="28"/>
      <c r="D2253" s="28"/>
      <c r="E2253" s="28"/>
      <c r="F2253" s="28"/>
      <c r="G2253" s="29"/>
      <c r="H2253" s="39"/>
      <c r="I2253" s="150" t="str">
        <f t="shared" si="33"/>
        <v/>
      </c>
      <c r="J2253" s="113"/>
      <c r="K2253" s="18"/>
      <c r="L2253" s="18"/>
      <c r="Z2253" s="152"/>
    </row>
    <row r="2254" spans="1:26" x14ac:dyDescent="0.25">
      <c r="A2254" s="26"/>
      <c r="B2254" s="27"/>
      <c r="C2254" s="28"/>
      <c r="D2254" s="28"/>
      <c r="E2254" s="28"/>
      <c r="F2254" s="28"/>
      <c r="G2254" s="29"/>
      <c r="H2254" s="39"/>
      <c r="I2254" s="150" t="str">
        <f t="shared" si="33"/>
        <v/>
      </c>
      <c r="J2254" s="113"/>
      <c r="K2254" s="18"/>
      <c r="L2254" s="18"/>
      <c r="Z2254" s="152"/>
    </row>
    <row r="2255" spans="1:26" x14ac:dyDescent="0.25">
      <c r="A2255" s="26"/>
      <c r="B2255" s="27"/>
      <c r="C2255" s="28"/>
      <c r="D2255" s="28"/>
      <c r="E2255" s="28"/>
      <c r="F2255" s="28"/>
      <c r="G2255" s="29"/>
      <c r="H2255" s="39"/>
      <c r="I2255" s="150" t="str">
        <f t="shared" si="33"/>
        <v/>
      </c>
      <c r="J2255" s="113"/>
      <c r="K2255" s="18"/>
      <c r="L2255" s="18"/>
      <c r="Z2255" s="152"/>
    </row>
    <row r="2256" spans="1:26" x14ac:dyDescent="0.25">
      <c r="A2256" s="26"/>
      <c r="B2256" s="27"/>
      <c r="C2256" s="28"/>
      <c r="D2256" s="28"/>
      <c r="E2256" s="28"/>
      <c r="F2256" s="28"/>
      <c r="G2256" s="29"/>
      <c r="H2256" s="39"/>
      <c r="I2256" s="150" t="str">
        <f t="shared" si="33"/>
        <v/>
      </c>
      <c r="J2256" s="113"/>
      <c r="K2256" s="18"/>
      <c r="L2256" s="18"/>
      <c r="Z2256" s="152"/>
    </row>
    <row r="2257" spans="1:26" x14ac:dyDescent="0.25">
      <c r="A2257" s="26"/>
      <c r="B2257" s="27"/>
      <c r="C2257" s="28"/>
      <c r="D2257" s="28"/>
      <c r="E2257" s="28"/>
      <c r="F2257" s="28"/>
      <c r="G2257" s="29"/>
      <c r="H2257" s="39"/>
      <c r="I2257" s="150" t="str">
        <f t="shared" si="33"/>
        <v/>
      </c>
      <c r="J2257" s="113"/>
      <c r="K2257" s="18"/>
      <c r="L2257" s="18"/>
      <c r="Z2257" s="152"/>
    </row>
    <row r="2258" spans="1:26" x14ac:dyDescent="0.25">
      <c r="A2258" s="26"/>
      <c r="B2258" s="27"/>
      <c r="C2258" s="28"/>
      <c r="D2258" s="28"/>
      <c r="E2258" s="28"/>
      <c r="F2258" s="28"/>
      <c r="G2258" s="29"/>
      <c r="H2258" s="39"/>
      <c r="I2258" s="150" t="str">
        <f t="shared" si="33"/>
        <v/>
      </c>
      <c r="J2258" s="113"/>
      <c r="K2258" s="18"/>
      <c r="L2258" s="18"/>
      <c r="Z2258" s="152"/>
    </row>
    <row r="2259" spans="1:26" x14ac:dyDescent="0.25">
      <c r="A2259" s="26"/>
      <c r="B2259" s="27"/>
      <c r="C2259" s="28"/>
      <c r="D2259" s="28"/>
      <c r="E2259" s="28"/>
      <c r="F2259" s="28"/>
      <c r="G2259" s="29"/>
      <c r="H2259" s="39"/>
      <c r="I2259" s="150" t="str">
        <f t="shared" si="33"/>
        <v/>
      </c>
      <c r="J2259" s="113"/>
      <c r="K2259" s="18"/>
      <c r="L2259" s="18"/>
      <c r="Z2259" s="152"/>
    </row>
    <row r="2260" spans="1:26" x14ac:dyDescent="0.25">
      <c r="A2260" s="26"/>
      <c r="B2260" s="27"/>
      <c r="C2260" s="28"/>
      <c r="D2260" s="28"/>
      <c r="E2260" s="28"/>
      <c r="F2260" s="28"/>
      <c r="G2260" s="29"/>
      <c r="H2260" s="39"/>
      <c r="I2260" s="150" t="str">
        <f t="shared" si="33"/>
        <v/>
      </c>
      <c r="J2260" s="113"/>
      <c r="K2260" s="18"/>
      <c r="L2260" s="18"/>
      <c r="Z2260" s="152"/>
    </row>
    <row r="2261" spans="1:26" x14ac:dyDescent="0.25">
      <c r="A2261" s="26"/>
      <c r="B2261" s="27"/>
      <c r="C2261" s="28"/>
      <c r="D2261" s="28"/>
      <c r="E2261" s="28"/>
      <c r="F2261" s="28"/>
      <c r="G2261" s="29"/>
      <c r="H2261" s="39"/>
      <c r="I2261" s="150" t="str">
        <f t="shared" si="33"/>
        <v/>
      </c>
      <c r="J2261" s="113"/>
      <c r="K2261" s="18"/>
      <c r="L2261" s="18"/>
      <c r="Z2261" s="152"/>
    </row>
    <row r="2262" spans="1:26" x14ac:dyDescent="0.25">
      <c r="A2262" s="26"/>
      <c r="B2262" s="27"/>
      <c r="C2262" s="28"/>
      <c r="D2262" s="28"/>
      <c r="E2262" s="28"/>
      <c r="F2262" s="28"/>
      <c r="G2262" s="29"/>
      <c r="H2262" s="39"/>
      <c r="I2262" s="150" t="str">
        <f t="shared" si="33"/>
        <v/>
      </c>
      <c r="J2262" s="113"/>
      <c r="K2262" s="18"/>
      <c r="L2262" s="18"/>
      <c r="Z2262" s="152"/>
    </row>
    <row r="2263" spans="1:26" x14ac:dyDescent="0.25">
      <c r="A2263" s="26"/>
      <c r="B2263" s="27"/>
      <c r="C2263" s="28"/>
      <c r="D2263" s="28"/>
      <c r="E2263" s="28"/>
      <c r="F2263" s="28"/>
      <c r="G2263" s="29"/>
      <c r="H2263" s="39"/>
      <c r="I2263" s="150" t="str">
        <f t="shared" si="33"/>
        <v/>
      </c>
      <c r="J2263" s="113"/>
      <c r="K2263" s="18"/>
      <c r="L2263" s="18"/>
      <c r="Z2263" s="152"/>
    </row>
    <row r="2264" spans="1:26" x14ac:dyDescent="0.25">
      <c r="A2264" s="26"/>
      <c r="B2264" s="27"/>
      <c r="C2264" s="28"/>
      <c r="D2264" s="28"/>
      <c r="E2264" s="28"/>
      <c r="F2264" s="28"/>
      <c r="G2264" s="29"/>
      <c r="H2264" s="39"/>
      <c r="I2264" s="150" t="str">
        <f t="shared" si="33"/>
        <v/>
      </c>
      <c r="J2264" s="113"/>
      <c r="K2264" s="18"/>
      <c r="L2264" s="18"/>
      <c r="Z2264" s="152"/>
    </row>
    <row r="2265" spans="1:26" x14ac:dyDescent="0.25">
      <c r="A2265" s="26"/>
      <c r="B2265" s="27"/>
      <c r="C2265" s="28"/>
      <c r="D2265" s="28"/>
      <c r="E2265" s="28"/>
      <c r="F2265" s="28"/>
      <c r="G2265" s="29"/>
      <c r="H2265" s="39"/>
      <c r="I2265" s="150" t="str">
        <f t="shared" si="33"/>
        <v/>
      </c>
      <c r="J2265" s="113"/>
      <c r="K2265" s="18"/>
      <c r="L2265" s="18"/>
      <c r="Z2265" s="152"/>
    </row>
    <row r="2266" spans="1:26" x14ac:dyDescent="0.25">
      <c r="A2266" s="26"/>
      <c r="B2266" s="27"/>
      <c r="C2266" s="28"/>
      <c r="D2266" s="28"/>
      <c r="E2266" s="28"/>
      <c r="F2266" s="28"/>
      <c r="G2266" s="29"/>
      <c r="H2266" s="39"/>
      <c r="I2266" s="150" t="str">
        <f t="shared" si="33"/>
        <v/>
      </c>
      <c r="J2266" s="113"/>
      <c r="K2266" s="18"/>
      <c r="L2266" s="18"/>
      <c r="Z2266" s="152"/>
    </row>
    <row r="2267" spans="1:26" x14ac:dyDescent="0.25">
      <c r="A2267" s="26"/>
      <c r="B2267" s="27"/>
      <c r="C2267" s="28"/>
      <c r="D2267" s="28"/>
      <c r="E2267" s="28"/>
      <c r="F2267" s="28"/>
      <c r="G2267" s="29"/>
      <c r="H2267" s="39"/>
      <c r="I2267" s="150" t="str">
        <f t="shared" si="33"/>
        <v/>
      </c>
      <c r="J2267" s="113"/>
      <c r="K2267" s="18"/>
      <c r="L2267" s="18"/>
      <c r="Z2267" s="152"/>
    </row>
    <row r="2268" spans="1:26" x14ac:dyDescent="0.25">
      <c r="A2268" s="26"/>
      <c r="B2268" s="27"/>
      <c r="C2268" s="28"/>
      <c r="D2268" s="28"/>
      <c r="E2268" s="28"/>
      <c r="F2268" s="28"/>
      <c r="G2268" s="29"/>
      <c r="H2268" s="39"/>
      <c r="I2268" s="150" t="str">
        <f t="shared" si="33"/>
        <v/>
      </c>
      <c r="J2268" s="113"/>
      <c r="K2268" s="18"/>
      <c r="L2268" s="18"/>
      <c r="Z2268" s="152"/>
    </row>
    <row r="2269" spans="1:26" x14ac:dyDescent="0.25">
      <c r="A2269" s="26"/>
      <c r="B2269" s="27"/>
      <c r="C2269" s="28"/>
      <c r="D2269" s="28"/>
      <c r="E2269" s="28"/>
      <c r="F2269" s="28"/>
      <c r="G2269" s="29"/>
      <c r="H2269" s="39"/>
      <c r="I2269" s="150" t="str">
        <f t="shared" si="33"/>
        <v/>
      </c>
      <c r="J2269" s="113"/>
      <c r="K2269" s="18"/>
      <c r="L2269" s="18"/>
      <c r="Z2269" s="152"/>
    </row>
    <row r="2270" spans="1:26" x14ac:dyDescent="0.25">
      <c r="A2270" s="26"/>
      <c r="B2270" s="27"/>
      <c r="C2270" s="28"/>
      <c r="D2270" s="28"/>
      <c r="E2270" s="28"/>
      <c r="F2270" s="28"/>
      <c r="G2270" s="29"/>
      <c r="H2270" s="39"/>
      <c r="I2270" s="150" t="str">
        <f t="shared" si="33"/>
        <v/>
      </c>
      <c r="J2270" s="113"/>
      <c r="K2270" s="18"/>
      <c r="L2270" s="18"/>
      <c r="Z2270" s="152"/>
    </row>
    <row r="2271" spans="1:26" x14ac:dyDescent="0.25">
      <c r="A2271" s="26"/>
      <c r="B2271" s="27"/>
      <c r="C2271" s="28"/>
      <c r="D2271" s="28"/>
      <c r="E2271" s="28"/>
      <c r="F2271" s="28"/>
      <c r="G2271" s="29"/>
      <c r="H2271" s="39"/>
      <c r="I2271" s="150" t="str">
        <f t="shared" si="33"/>
        <v/>
      </c>
      <c r="J2271" s="113"/>
      <c r="K2271" s="18"/>
      <c r="L2271" s="18"/>
      <c r="Z2271" s="152"/>
    </row>
    <row r="2272" spans="1:26" x14ac:dyDescent="0.25">
      <c r="A2272" s="26"/>
      <c r="B2272" s="27"/>
      <c r="C2272" s="28"/>
      <c r="D2272" s="28"/>
      <c r="E2272" s="28"/>
      <c r="F2272" s="28"/>
      <c r="G2272" s="29"/>
      <c r="H2272" s="39"/>
      <c r="I2272" s="150" t="str">
        <f t="shared" si="33"/>
        <v/>
      </c>
      <c r="J2272" s="113"/>
      <c r="K2272" s="18"/>
      <c r="L2272" s="18"/>
      <c r="Z2272" s="152"/>
    </row>
    <row r="2273" spans="1:26" x14ac:dyDescent="0.25">
      <c r="A2273" s="26"/>
      <c r="B2273" s="27"/>
      <c r="C2273" s="28"/>
      <c r="D2273" s="28"/>
      <c r="E2273" s="28"/>
      <c r="F2273" s="28"/>
      <c r="G2273" s="29"/>
      <c r="H2273" s="39"/>
      <c r="I2273" s="150" t="str">
        <f t="shared" si="33"/>
        <v/>
      </c>
      <c r="J2273" s="113"/>
      <c r="K2273" s="18"/>
      <c r="L2273" s="18"/>
      <c r="Z2273" s="152"/>
    </row>
    <row r="2274" spans="1:26" x14ac:dyDescent="0.25">
      <c r="A2274" s="26"/>
      <c r="B2274" s="27"/>
      <c r="C2274" s="28"/>
      <c r="D2274" s="28"/>
      <c r="E2274" s="28"/>
      <c r="F2274" s="28"/>
      <c r="G2274" s="29"/>
      <c r="H2274" s="39"/>
      <c r="I2274" s="150" t="str">
        <f t="shared" si="33"/>
        <v/>
      </c>
      <c r="J2274" s="113"/>
      <c r="K2274" s="18"/>
      <c r="L2274" s="18"/>
      <c r="Z2274" s="152"/>
    </row>
    <row r="2275" spans="1:26" x14ac:dyDescent="0.25">
      <c r="A2275" s="26"/>
      <c r="B2275" s="27"/>
      <c r="C2275" s="28"/>
      <c r="D2275" s="28"/>
      <c r="E2275" s="28"/>
      <c r="F2275" s="28"/>
      <c r="G2275" s="29"/>
      <c r="H2275" s="39"/>
      <c r="I2275" s="150" t="str">
        <f t="shared" si="33"/>
        <v/>
      </c>
      <c r="J2275" s="113"/>
      <c r="K2275" s="18"/>
      <c r="L2275" s="18"/>
      <c r="Z2275" s="152"/>
    </row>
    <row r="2276" spans="1:26" x14ac:dyDescent="0.25">
      <c r="A2276" s="26"/>
      <c r="B2276" s="27"/>
      <c r="C2276" s="28"/>
      <c r="D2276" s="28"/>
      <c r="E2276" s="28"/>
      <c r="F2276" s="28"/>
      <c r="G2276" s="29"/>
      <c r="H2276" s="39"/>
      <c r="I2276" s="150" t="str">
        <f t="shared" si="33"/>
        <v/>
      </c>
      <c r="J2276" s="113"/>
      <c r="K2276" s="18"/>
      <c r="L2276" s="18"/>
      <c r="Z2276" s="152"/>
    </row>
    <row r="2277" spans="1:26" x14ac:dyDescent="0.25">
      <c r="A2277" s="26"/>
      <c r="B2277" s="27"/>
      <c r="C2277" s="28"/>
      <c r="D2277" s="28"/>
      <c r="E2277" s="28"/>
      <c r="F2277" s="28"/>
      <c r="G2277" s="29"/>
      <c r="H2277" s="39"/>
      <c r="I2277" s="150" t="str">
        <f t="shared" si="33"/>
        <v/>
      </c>
      <c r="J2277" s="113"/>
      <c r="K2277" s="18"/>
      <c r="L2277" s="18"/>
      <c r="Z2277" s="152"/>
    </row>
    <row r="2278" spans="1:26" x14ac:dyDescent="0.25">
      <c r="A2278" s="26"/>
      <c r="B2278" s="27"/>
      <c r="C2278" s="28"/>
      <c r="D2278" s="28"/>
      <c r="E2278" s="28"/>
      <c r="F2278" s="28"/>
      <c r="G2278" s="29"/>
      <c r="H2278" s="39"/>
      <c r="I2278" s="150" t="str">
        <f t="shared" si="33"/>
        <v/>
      </c>
      <c r="J2278" s="113"/>
      <c r="K2278" s="18"/>
      <c r="L2278" s="18"/>
      <c r="Z2278" s="152"/>
    </row>
    <row r="2279" spans="1:26" x14ac:dyDescent="0.25">
      <c r="A2279" s="26"/>
      <c r="B2279" s="27"/>
      <c r="C2279" s="28"/>
      <c r="D2279" s="28"/>
      <c r="E2279" s="28"/>
      <c r="F2279" s="28"/>
      <c r="G2279" s="29"/>
      <c r="H2279" s="39"/>
      <c r="I2279" s="150" t="str">
        <f t="shared" si="33"/>
        <v/>
      </c>
      <c r="J2279" s="113"/>
      <c r="K2279" s="18"/>
      <c r="L2279" s="18"/>
      <c r="Z2279" s="152"/>
    </row>
    <row r="2280" spans="1:26" x14ac:dyDescent="0.25">
      <c r="A2280" s="26"/>
      <c r="B2280" s="27"/>
      <c r="C2280" s="28"/>
      <c r="D2280" s="28"/>
      <c r="E2280" s="28"/>
      <c r="F2280" s="28"/>
      <c r="G2280" s="29"/>
      <c r="H2280" s="39"/>
      <c r="I2280" s="150" t="str">
        <f t="shared" si="33"/>
        <v/>
      </c>
      <c r="J2280" s="113"/>
      <c r="K2280" s="18"/>
      <c r="L2280" s="18"/>
      <c r="Z2280" s="152"/>
    </row>
    <row r="2281" spans="1:26" x14ac:dyDescent="0.25">
      <c r="A2281" s="26"/>
      <c r="B2281" s="27"/>
      <c r="C2281" s="28"/>
      <c r="D2281" s="28"/>
      <c r="E2281" s="28"/>
      <c r="F2281" s="28"/>
      <c r="G2281" s="29"/>
      <c r="H2281" s="39"/>
      <c r="I2281" s="150" t="str">
        <f t="shared" si="33"/>
        <v/>
      </c>
      <c r="J2281" s="113"/>
      <c r="K2281" s="18"/>
      <c r="L2281" s="18"/>
      <c r="Z2281" s="152"/>
    </row>
    <row r="2282" spans="1:26" x14ac:dyDescent="0.25">
      <c r="A2282" s="26"/>
      <c r="B2282" s="27"/>
      <c r="C2282" s="28"/>
      <c r="D2282" s="28"/>
      <c r="E2282" s="28"/>
      <c r="F2282" s="28"/>
      <c r="G2282" s="29"/>
      <c r="H2282" s="39"/>
      <c r="I2282" s="150" t="str">
        <f t="shared" si="33"/>
        <v/>
      </c>
      <c r="J2282" s="113"/>
      <c r="K2282" s="18"/>
      <c r="L2282" s="18"/>
      <c r="Z2282" s="152"/>
    </row>
    <row r="2283" spans="1:26" x14ac:dyDescent="0.25">
      <c r="A2283" s="26"/>
      <c r="B2283" s="27"/>
      <c r="C2283" s="28"/>
      <c r="D2283" s="28"/>
      <c r="E2283" s="28"/>
      <c r="F2283" s="28"/>
      <c r="G2283" s="29"/>
      <c r="H2283" s="39"/>
      <c r="I2283" s="150" t="str">
        <f t="shared" si="33"/>
        <v/>
      </c>
      <c r="J2283" s="113"/>
      <c r="K2283" s="18"/>
      <c r="L2283" s="18"/>
      <c r="Z2283" s="152"/>
    </row>
    <row r="2284" spans="1:26" x14ac:dyDescent="0.25">
      <c r="A2284" s="26"/>
      <c r="B2284" s="27"/>
      <c r="C2284" s="28"/>
      <c r="D2284" s="28"/>
      <c r="E2284" s="28"/>
      <c r="F2284" s="28"/>
      <c r="G2284" s="29"/>
      <c r="H2284" s="39"/>
      <c r="I2284" s="150" t="str">
        <f t="shared" si="33"/>
        <v/>
      </c>
      <c r="J2284" s="113"/>
      <c r="K2284" s="18"/>
      <c r="L2284" s="18"/>
      <c r="Z2284" s="152"/>
    </row>
    <row r="2285" spans="1:26" x14ac:dyDescent="0.25">
      <c r="A2285" s="26"/>
      <c r="B2285" s="27"/>
      <c r="C2285" s="28"/>
      <c r="D2285" s="28"/>
      <c r="E2285" s="28"/>
      <c r="F2285" s="28"/>
      <c r="G2285" s="29"/>
      <c r="H2285" s="39"/>
      <c r="I2285" s="150" t="str">
        <f t="shared" si="33"/>
        <v/>
      </c>
      <c r="J2285" s="113"/>
      <c r="K2285" s="18"/>
      <c r="L2285" s="18"/>
      <c r="Z2285" s="152"/>
    </row>
    <row r="2286" spans="1:26" x14ac:dyDescent="0.25">
      <c r="A2286" s="26"/>
      <c r="B2286" s="27"/>
      <c r="C2286" s="28"/>
      <c r="D2286" s="28"/>
      <c r="E2286" s="28"/>
      <c r="F2286" s="28"/>
      <c r="G2286" s="29"/>
      <c r="H2286" s="39"/>
      <c r="I2286" s="150" t="str">
        <f t="shared" si="33"/>
        <v/>
      </c>
      <c r="J2286" s="113"/>
      <c r="K2286" s="18"/>
      <c r="L2286" s="18"/>
      <c r="Z2286" s="152"/>
    </row>
    <row r="2287" spans="1:26" x14ac:dyDescent="0.25">
      <c r="A2287" s="26"/>
      <c r="B2287" s="27"/>
      <c r="C2287" s="28"/>
      <c r="D2287" s="28"/>
      <c r="E2287" s="28"/>
      <c r="F2287" s="28"/>
      <c r="G2287" s="29"/>
      <c r="H2287" s="39"/>
      <c r="I2287" s="150" t="str">
        <f t="shared" si="33"/>
        <v/>
      </c>
      <c r="J2287" s="113"/>
      <c r="K2287" s="18"/>
      <c r="L2287" s="18"/>
      <c r="Z2287" s="152"/>
    </row>
    <row r="2288" spans="1:26" x14ac:dyDescent="0.25">
      <c r="A2288" s="26"/>
      <c r="B2288" s="27"/>
      <c r="C2288" s="28"/>
      <c r="D2288" s="28"/>
      <c r="E2288" s="28"/>
      <c r="F2288" s="28"/>
      <c r="G2288" s="29"/>
      <c r="H2288" s="39"/>
      <c r="I2288" s="150" t="str">
        <f t="shared" si="33"/>
        <v/>
      </c>
      <c r="J2288" s="113"/>
      <c r="K2288" s="18"/>
      <c r="L2288" s="18"/>
      <c r="Z2288" s="152"/>
    </row>
    <row r="2289" spans="1:26" x14ac:dyDescent="0.25">
      <c r="A2289" s="26"/>
      <c r="B2289" s="27"/>
      <c r="C2289" s="28"/>
      <c r="D2289" s="28"/>
      <c r="E2289" s="28"/>
      <c r="F2289" s="28"/>
      <c r="G2289" s="29"/>
      <c r="H2289" s="39"/>
      <c r="I2289" s="150" t="str">
        <f t="shared" si="33"/>
        <v/>
      </c>
      <c r="J2289" s="113"/>
      <c r="K2289" s="18"/>
      <c r="L2289" s="18"/>
      <c r="Z2289" s="152"/>
    </row>
    <row r="2290" spans="1:26" x14ac:dyDescent="0.25">
      <c r="A2290" s="26"/>
      <c r="B2290" s="27"/>
      <c r="C2290" s="28"/>
      <c r="D2290" s="28"/>
      <c r="E2290" s="28"/>
      <c r="F2290" s="28"/>
      <c r="G2290" s="29"/>
      <c r="H2290" s="39"/>
      <c r="I2290" s="150" t="str">
        <f t="shared" si="33"/>
        <v/>
      </c>
      <c r="J2290" s="113"/>
      <c r="K2290" s="18"/>
      <c r="L2290" s="18"/>
      <c r="Z2290" s="152"/>
    </row>
    <row r="2291" spans="1:26" x14ac:dyDescent="0.25">
      <c r="A2291" s="26"/>
      <c r="B2291" s="27"/>
      <c r="C2291" s="28"/>
      <c r="D2291" s="28"/>
      <c r="E2291" s="28"/>
      <c r="F2291" s="28"/>
      <c r="G2291" s="29"/>
      <c r="H2291" s="39"/>
      <c r="I2291" s="150" t="str">
        <f t="shared" si="33"/>
        <v/>
      </c>
      <c r="J2291" s="113"/>
      <c r="K2291" s="18"/>
      <c r="L2291" s="18"/>
      <c r="Z2291" s="152"/>
    </row>
    <row r="2292" spans="1:26" x14ac:dyDescent="0.25">
      <c r="A2292" s="26"/>
      <c r="B2292" s="27"/>
      <c r="C2292" s="28"/>
      <c r="D2292" s="28"/>
      <c r="E2292" s="28"/>
      <c r="F2292" s="28"/>
      <c r="G2292" s="29"/>
      <c r="H2292" s="39"/>
      <c r="I2292" s="150" t="str">
        <f t="shared" si="33"/>
        <v/>
      </c>
      <c r="J2292" s="113"/>
      <c r="K2292" s="18"/>
      <c r="L2292" s="18"/>
      <c r="Z2292" s="152"/>
    </row>
    <row r="2293" spans="1:26" x14ac:dyDescent="0.25">
      <c r="A2293" s="26"/>
      <c r="B2293" s="27"/>
      <c r="C2293" s="28"/>
      <c r="D2293" s="28"/>
      <c r="E2293" s="28"/>
      <c r="F2293" s="28"/>
      <c r="G2293" s="29"/>
      <c r="H2293" s="39"/>
      <c r="I2293" s="150" t="str">
        <f t="shared" si="33"/>
        <v/>
      </c>
      <c r="J2293" s="113"/>
      <c r="K2293" s="18"/>
      <c r="L2293" s="18"/>
      <c r="Z2293" s="152"/>
    </row>
    <row r="2294" spans="1:26" x14ac:dyDescent="0.25">
      <c r="A2294" s="26"/>
      <c r="B2294" s="27"/>
      <c r="C2294" s="28"/>
      <c r="D2294" s="28"/>
      <c r="E2294" s="28"/>
      <c r="F2294" s="28"/>
      <c r="G2294" s="29"/>
      <c r="H2294" s="39"/>
      <c r="I2294" s="150" t="str">
        <f t="shared" si="33"/>
        <v/>
      </c>
      <c r="J2294" s="113"/>
      <c r="K2294" s="18"/>
      <c r="L2294" s="18"/>
      <c r="Z2294" s="152"/>
    </row>
    <row r="2295" spans="1:26" x14ac:dyDescent="0.25">
      <c r="A2295" s="26"/>
      <c r="B2295" s="27"/>
      <c r="C2295" s="28"/>
      <c r="D2295" s="28"/>
      <c r="E2295" s="28"/>
      <c r="F2295" s="28"/>
      <c r="G2295" s="29"/>
      <c r="H2295" s="39"/>
      <c r="I2295" s="150" t="str">
        <f t="shared" si="33"/>
        <v/>
      </c>
      <c r="J2295" s="113"/>
      <c r="K2295" s="18"/>
      <c r="L2295" s="18"/>
      <c r="Z2295" s="152"/>
    </row>
    <row r="2296" spans="1:26" x14ac:dyDescent="0.25">
      <c r="A2296" s="26"/>
      <c r="B2296" s="27"/>
      <c r="C2296" s="28"/>
      <c r="D2296" s="28"/>
      <c r="E2296" s="28"/>
      <c r="F2296" s="28"/>
      <c r="G2296" s="29"/>
      <c r="H2296" s="39"/>
      <c r="I2296" s="150" t="str">
        <f t="shared" si="33"/>
        <v/>
      </c>
      <c r="J2296" s="113"/>
      <c r="K2296" s="18"/>
      <c r="L2296" s="18"/>
      <c r="Z2296" s="152"/>
    </row>
    <row r="2297" spans="1:26" x14ac:dyDescent="0.25">
      <c r="A2297" s="26"/>
      <c r="B2297" s="27"/>
      <c r="C2297" s="28"/>
      <c r="D2297" s="28"/>
      <c r="E2297" s="28"/>
      <c r="F2297" s="28"/>
      <c r="G2297" s="29"/>
      <c r="H2297" s="39"/>
      <c r="I2297" s="150" t="str">
        <f t="shared" si="33"/>
        <v/>
      </c>
      <c r="J2297" s="113"/>
      <c r="K2297" s="18"/>
      <c r="L2297" s="18"/>
      <c r="Z2297" s="152"/>
    </row>
    <row r="2298" spans="1:26" x14ac:dyDescent="0.25">
      <c r="A2298" s="26"/>
      <c r="B2298" s="27"/>
      <c r="C2298" s="28"/>
      <c r="D2298" s="28"/>
      <c r="E2298" s="28"/>
      <c r="F2298" s="28"/>
      <c r="G2298" s="29"/>
      <c r="H2298" s="39"/>
      <c r="I2298" s="150" t="str">
        <f t="shared" si="33"/>
        <v/>
      </c>
      <c r="J2298" s="113"/>
      <c r="K2298" s="18"/>
      <c r="L2298" s="18"/>
      <c r="Z2298" s="152"/>
    </row>
    <row r="2299" spans="1:26" x14ac:dyDescent="0.25">
      <c r="A2299" s="26"/>
      <c r="B2299" s="27"/>
      <c r="C2299" s="28"/>
      <c r="D2299" s="28"/>
      <c r="E2299" s="28"/>
      <c r="F2299" s="28"/>
      <c r="G2299" s="29"/>
      <c r="H2299" s="39"/>
      <c r="I2299" s="150" t="str">
        <f t="shared" si="33"/>
        <v/>
      </c>
      <c r="J2299" s="113"/>
      <c r="K2299" s="18"/>
      <c r="L2299" s="18"/>
      <c r="Z2299" s="152"/>
    </row>
    <row r="2300" spans="1:26" x14ac:dyDescent="0.25">
      <c r="A2300" s="26"/>
      <c r="B2300" s="27"/>
      <c r="C2300" s="28"/>
      <c r="D2300" s="28"/>
      <c r="E2300" s="28"/>
      <c r="F2300" s="28"/>
      <c r="G2300" s="29"/>
      <c r="H2300" s="39"/>
      <c r="I2300" s="150" t="str">
        <f t="shared" si="33"/>
        <v/>
      </c>
      <c r="J2300" s="113"/>
      <c r="K2300" s="18"/>
      <c r="L2300" s="18"/>
      <c r="Z2300" s="152"/>
    </row>
    <row r="2301" spans="1:26" x14ac:dyDescent="0.25">
      <c r="A2301" s="26"/>
      <c r="B2301" s="27"/>
      <c r="C2301" s="28"/>
      <c r="D2301" s="28"/>
      <c r="E2301" s="28"/>
      <c r="F2301" s="28"/>
      <c r="G2301" s="29"/>
      <c r="H2301" s="39"/>
      <c r="I2301" s="150" t="str">
        <f t="shared" si="33"/>
        <v/>
      </c>
      <c r="J2301" s="113"/>
      <c r="K2301" s="18"/>
      <c r="L2301" s="18"/>
      <c r="Z2301" s="152"/>
    </row>
    <row r="2302" spans="1:26" x14ac:dyDescent="0.25">
      <c r="A2302" s="26"/>
      <c r="B2302" s="27"/>
      <c r="C2302" s="28"/>
      <c r="D2302" s="28"/>
      <c r="E2302" s="28"/>
      <c r="F2302" s="28"/>
      <c r="G2302" s="29"/>
      <c r="H2302" s="39"/>
      <c r="I2302" s="150" t="str">
        <f t="shared" si="33"/>
        <v/>
      </c>
      <c r="J2302" s="113"/>
      <c r="K2302" s="18"/>
      <c r="L2302" s="18"/>
      <c r="Z2302" s="152"/>
    </row>
    <row r="2303" spans="1:26" x14ac:dyDescent="0.25">
      <c r="A2303" s="26"/>
      <c r="B2303" s="27"/>
      <c r="C2303" s="28"/>
      <c r="D2303" s="28"/>
      <c r="E2303" s="28"/>
      <c r="F2303" s="28"/>
      <c r="G2303" s="29"/>
      <c r="H2303" s="39"/>
      <c r="I2303" s="150" t="str">
        <f t="shared" ref="I2303:I2366" si="34">IF(G2303="","",I2302+G2303)</f>
        <v/>
      </c>
      <c r="J2303" s="113"/>
      <c r="K2303" s="18"/>
      <c r="L2303" s="18"/>
      <c r="Z2303" s="152"/>
    </row>
    <row r="2304" spans="1:26" x14ac:dyDescent="0.25">
      <c r="A2304" s="26"/>
      <c r="B2304" s="27"/>
      <c r="C2304" s="28"/>
      <c r="D2304" s="28"/>
      <c r="E2304" s="28"/>
      <c r="F2304" s="28"/>
      <c r="G2304" s="29"/>
      <c r="H2304" s="39"/>
      <c r="I2304" s="150" t="str">
        <f t="shared" si="34"/>
        <v/>
      </c>
      <c r="J2304" s="113"/>
      <c r="K2304" s="18"/>
      <c r="L2304" s="18"/>
      <c r="Z2304" s="152"/>
    </row>
    <row r="2305" spans="1:26" x14ac:dyDescent="0.25">
      <c r="A2305" s="26"/>
      <c r="B2305" s="27"/>
      <c r="C2305" s="28"/>
      <c r="D2305" s="28"/>
      <c r="E2305" s="28"/>
      <c r="F2305" s="28"/>
      <c r="G2305" s="29"/>
      <c r="H2305" s="39"/>
      <c r="I2305" s="150" t="str">
        <f t="shared" si="34"/>
        <v/>
      </c>
      <c r="J2305" s="113"/>
      <c r="K2305" s="18"/>
      <c r="L2305" s="18"/>
      <c r="Z2305" s="152"/>
    </row>
    <row r="2306" spans="1:26" x14ac:dyDescent="0.25">
      <c r="A2306" s="26"/>
      <c r="B2306" s="27"/>
      <c r="C2306" s="28"/>
      <c r="D2306" s="28"/>
      <c r="E2306" s="28"/>
      <c r="F2306" s="28"/>
      <c r="G2306" s="29"/>
      <c r="H2306" s="39"/>
      <c r="I2306" s="150" t="str">
        <f t="shared" si="34"/>
        <v/>
      </c>
      <c r="J2306" s="113"/>
      <c r="K2306" s="18"/>
      <c r="L2306" s="18"/>
      <c r="Z2306" s="152"/>
    </row>
    <row r="2307" spans="1:26" x14ac:dyDescent="0.25">
      <c r="A2307" s="26"/>
      <c r="B2307" s="27"/>
      <c r="C2307" s="28"/>
      <c r="D2307" s="28"/>
      <c r="E2307" s="28"/>
      <c r="F2307" s="28"/>
      <c r="G2307" s="29"/>
      <c r="H2307" s="39"/>
      <c r="I2307" s="150" t="str">
        <f t="shared" si="34"/>
        <v/>
      </c>
      <c r="J2307" s="113"/>
      <c r="K2307" s="18"/>
      <c r="L2307" s="18"/>
      <c r="Z2307" s="152"/>
    </row>
    <row r="2308" spans="1:26" x14ac:dyDescent="0.25">
      <c r="A2308" s="26"/>
      <c r="B2308" s="27"/>
      <c r="C2308" s="28"/>
      <c r="D2308" s="28"/>
      <c r="E2308" s="28"/>
      <c r="F2308" s="28"/>
      <c r="G2308" s="29"/>
      <c r="H2308" s="39"/>
      <c r="I2308" s="150" t="str">
        <f t="shared" si="34"/>
        <v/>
      </c>
      <c r="J2308" s="113"/>
      <c r="K2308" s="18"/>
      <c r="L2308" s="18"/>
      <c r="Z2308" s="152"/>
    </row>
    <row r="2309" spans="1:26" x14ac:dyDescent="0.25">
      <c r="A2309" s="26"/>
      <c r="B2309" s="27"/>
      <c r="C2309" s="28"/>
      <c r="D2309" s="28"/>
      <c r="E2309" s="28"/>
      <c r="F2309" s="28"/>
      <c r="G2309" s="29"/>
      <c r="H2309" s="39"/>
      <c r="I2309" s="150" t="str">
        <f t="shared" si="34"/>
        <v/>
      </c>
      <c r="J2309" s="113"/>
      <c r="K2309" s="18"/>
      <c r="L2309" s="18"/>
      <c r="Z2309" s="152"/>
    </row>
    <row r="2310" spans="1:26" x14ac:dyDescent="0.25">
      <c r="A2310" s="26"/>
      <c r="B2310" s="27"/>
      <c r="C2310" s="28"/>
      <c r="D2310" s="28"/>
      <c r="E2310" s="28"/>
      <c r="F2310" s="28"/>
      <c r="G2310" s="29"/>
      <c r="H2310" s="39"/>
      <c r="I2310" s="150" t="str">
        <f t="shared" si="34"/>
        <v/>
      </c>
      <c r="J2310" s="113"/>
      <c r="K2310" s="18"/>
      <c r="L2310" s="18"/>
      <c r="Z2310" s="152"/>
    </row>
    <row r="2311" spans="1:26" x14ac:dyDescent="0.25">
      <c r="A2311" s="26"/>
      <c r="B2311" s="27"/>
      <c r="C2311" s="28"/>
      <c r="D2311" s="28"/>
      <c r="E2311" s="28"/>
      <c r="F2311" s="28"/>
      <c r="G2311" s="29"/>
      <c r="H2311" s="39"/>
      <c r="I2311" s="150" t="str">
        <f t="shared" si="34"/>
        <v/>
      </c>
      <c r="J2311" s="113"/>
      <c r="K2311" s="18"/>
      <c r="L2311" s="18"/>
      <c r="Z2311" s="152"/>
    </row>
    <row r="2312" spans="1:26" x14ac:dyDescent="0.25">
      <c r="A2312" s="26"/>
      <c r="B2312" s="27"/>
      <c r="C2312" s="28"/>
      <c r="D2312" s="28"/>
      <c r="E2312" s="28"/>
      <c r="F2312" s="28"/>
      <c r="G2312" s="29"/>
      <c r="H2312" s="39"/>
      <c r="I2312" s="150" t="str">
        <f t="shared" si="34"/>
        <v/>
      </c>
      <c r="J2312" s="113"/>
      <c r="K2312" s="18"/>
      <c r="L2312" s="18"/>
      <c r="Z2312" s="152"/>
    </row>
    <row r="2313" spans="1:26" x14ac:dyDescent="0.25">
      <c r="A2313" s="26"/>
      <c r="B2313" s="27"/>
      <c r="C2313" s="28"/>
      <c r="D2313" s="28"/>
      <c r="E2313" s="28"/>
      <c r="F2313" s="28"/>
      <c r="G2313" s="29"/>
      <c r="H2313" s="39"/>
      <c r="I2313" s="150" t="str">
        <f t="shared" si="34"/>
        <v/>
      </c>
      <c r="J2313" s="113"/>
      <c r="K2313" s="18"/>
      <c r="L2313" s="18"/>
      <c r="Z2313" s="152"/>
    </row>
    <row r="2314" spans="1:26" x14ac:dyDescent="0.25">
      <c r="A2314" s="26"/>
      <c r="B2314" s="27"/>
      <c r="C2314" s="28"/>
      <c r="D2314" s="28"/>
      <c r="E2314" s="28"/>
      <c r="F2314" s="28"/>
      <c r="G2314" s="29"/>
      <c r="H2314" s="39"/>
      <c r="I2314" s="150" t="str">
        <f t="shared" si="34"/>
        <v/>
      </c>
      <c r="J2314" s="113"/>
      <c r="K2314" s="18"/>
      <c r="L2314" s="18"/>
      <c r="Z2314" s="152"/>
    </row>
    <row r="2315" spans="1:26" x14ac:dyDescent="0.25">
      <c r="A2315" s="26"/>
      <c r="B2315" s="27"/>
      <c r="C2315" s="28"/>
      <c r="D2315" s="28"/>
      <c r="E2315" s="28"/>
      <c r="F2315" s="28"/>
      <c r="G2315" s="29"/>
      <c r="H2315" s="39"/>
      <c r="I2315" s="150" t="str">
        <f t="shared" si="34"/>
        <v/>
      </c>
      <c r="J2315" s="113"/>
      <c r="K2315" s="18"/>
      <c r="L2315" s="18"/>
      <c r="Z2315" s="152"/>
    </row>
    <row r="2316" spans="1:26" x14ac:dyDescent="0.25">
      <c r="A2316" s="26"/>
      <c r="B2316" s="27"/>
      <c r="C2316" s="28"/>
      <c r="D2316" s="28"/>
      <c r="E2316" s="28"/>
      <c r="F2316" s="28"/>
      <c r="G2316" s="29"/>
      <c r="H2316" s="39"/>
      <c r="I2316" s="150" t="str">
        <f t="shared" si="34"/>
        <v/>
      </c>
      <c r="J2316" s="113"/>
      <c r="K2316" s="18"/>
      <c r="L2316" s="18"/>
      <c r="Z2316" s="152"/>
    </row>
    <row r="2317" spans="1:26" x14ac:dyDescent="0.25">
      <c r="A2317" s="26"/>
      <c r="B2317" s="27"/>
      <c r="C2317" s="28"/>
      <c r="D2317" s="28"/>
      <c r="E2317" s="28"/>
      <c r="F2317" s="28"/>
      <c r="G2317" s="29"/>
      <c r="H2317" s="39"/>
      <c r="I2317" s="150" t="str">
        <f t="shared" si="34"/>
        <v/>
      </c>
      <c r="J2317" s="113"/>
      <c r="K2317" s="18"/>
      <c r="L2317" s="18"/>
      <c r="Z2317" s="152"/>
    </row>
    <row r="2318" spans="1:26" x14ac:dyDescent="0.25">
      <c r="A2318" s="26"/>
      <c r="B2318" s="27"/>
      <c r="C2318" s="28"/>
      <c r="D2318" s="28"/>
      <c r="E2318" s="28"/>
      <c r="F2318" s="28"/>
      <c r="G2318" s="29"/>
      <c r="H2318" s="39"/>
      <c r="I2318" s="150" t="str">
        <f t="shared" si="34"/>
        <v/>
      </c>
      <c r="J2318" s="113"/>
      <c r="K2318" s="18"/>
      <c r="L2318" s="18"/>
      <c r="Z2318" s="152"/>
    </row>
    <row r="2319" spans="1:26" x14ac:dyDescent="0.25">
      <c r="A2319" s="26"/>
      <c r="B2319" s="27"/>
      <c r="C2319" s="28"/>
      <c r="D2319" s="28"/>
      <c r="E2319" s="28"/>
      <c r="F2319" s="28"/>
      <c r="G2319" s="29"/>
      <c r="H2319" s="39"/>
      <c r="I2319" s="150" t="str">
        <f t="shared" si="34"/>
        <v/>
      </c>
      <c r="J2319" s="113"/>
      <c r="K2319" s="18"/>
      <c r="L2319" s="18"/>
      <c r="Z2319" s="152"/>
    </row>
    <row r="2320" spans="1:26" x14ac:dyDescent="0.25">
      <c r="A2320" s="26"/>
      <c r="B2320" s="27"/>
      <c r="C2320" s="28"/>
      <c r="D2320" s="28"/>
      <c r="E2320" s="28"/>
      <c r="F2320" s="28"/>
      <c r="G2320" s="29"/>
      <c r="H2320" s="39"/>
      <c r="I2320" s="150" t="str">
        <f t="shared" si="34"/>
        <v/>
      </c>
      <c r="J2320" s="113"/>
      <c r="K2320" s="18"/>
      <c r="L2320" s="18"/>
      <c r="Z2320" s="152"/>
    </row>
    <row r="2321" spans="1:26" x14ac:dyDescent="0.25">
      <c r="A2321" s="26"/>
      <c r="B2321" s="27"/>
      <c r="C2321" s="28"/>
      <c r="D2321" s="28"/>
      <c r="E2321" s="28"/>
      <c r="F2321" s="28"/>
      <c r="G2321" s="29"/>
      <c r="H2321" s="39"/>
      <c r="I2321" s="150" t="str">
        <f t="shared" si="34"/>
        <v/>
      </c>
      <c r="J2321" s="113"/>
      <c r="K2321" s="18"/>
      <c r="L2321" s="18"/>
      <c r="Z2321" s="152"/>
    </row>
    <row r="2322" spans="1:26" x14ac:dyDescent="0.25">
      <c r="A2322" s="26"/>
      <c r="B2322" s="27"/>
      <c r="C2322" s="28"/>
      <c r="D2322" s="28"/>
      <c r="E2322" s="28"/>
      <c r="F2322" s="28"/>
      <c r="G2322" s="29"/>
      <c r="H2322" s="39"/>
      <c r="I2322" s="150" t="str">
        <f t="shared" si="34"/>
        <v/>
      </c>
      <c r="J2322" s="113"/>
      <c r="K2322" s="18"/>
      <c r="L2322" s="18"/>
      <c r="Z2322" s="152"/>
    </row>
    <row r="2323" spans="1:26" x14ac:dyDescent="0.25">
      <c r="A2323" s="26"/>
      <c r="B2323" s="27"/>
      <c r="C2323" s="28"/>
      <c r="D2323" s="28"/>
      <c r="E2323" s="28"/>
      <c r="F2323" s="28"/>
      <c r="G2323" s="29"/>
      <c r="H2323" s="39"/>
      <c r="I2323" s="150" t="str">
        <f t="shared" si="34"/>
        <v/>
      </c>
      <c r="J2323" s="113"/>
      <c r="K2323" s="18"/>
      <c r="L2323" s="18"/>
      <c r="Z2323" s="152"/>
    </row>
    <row r="2324" spans="1:26" x14ac:dyDescent="0.25">
      <c r="A2324" s="26"/>
      <c r="B2324" s="27"/>
      <c r="C2324" s="28"/>
      <c r="D2324" s="28"/>
      <c r="E2324" s="28"/>
      <c r="F2324" s="28"/>
      <c r="G2324" s="29"/>
      <c r="H2324" s="39"/>
      <c r="I2324" s="150" t="str">
        <f t="shared" si="34"/>
        <v/>
      </c>
      <c r="J2324" s="113"/>
      <c r="K2324" s="18"/>
      <c r="L2324" s="18"/>
      <c r="Z2324" s="152"/>
    </row>
    <row r="2325" spans="1:26" x14ac:dyDescent="0.25">
      <c r="A2325" s="26"/>
      <c r="B2325" s="27"/>
      <c r="C2325" s="28"/>
      <c r="D2325" s="28"/>
      <c r="E2325" s="28"/>
      <c r="F2325" s="28"/>
      <c r="G2325" s="29"/>
      <c r="H2325" s="39"/>
      <c r="I2325" s="150" t="str">
        <f t="shared" si="34"/>
        <v/>
      </c>
      <c r="J2325" s="113"/>
      <c r="K2325" s="18"/>
      <c r="L2325" s="18"/>
      <c r="Z2325" s="152"/>
    </row>
    <row r="2326" spans="1:26" x14ac:dyDescent="0.25">
      <c r="A2326" s="26"/>
      <c r="B2326" s="27"/>
      <c r="C2326" s="28"/>
      <c r="D2326" s="28"/>
      <c r="E2326" s="28"/>
      <c r="F2326" s="28"/>
      <c r="G2326" s="29"/>
      <c r="H2326" s="39"/>
      <c r="I2326" s="150" t="str">
        <f t="shared" si="34"/>
        <v/>
      </c>
      <c r="J2326" s="113"/>
      <c r="K2326" s="18"/>
      <c r="L2326" s="18"/>
      <c r="Z2326" s="152"/>
    </row>
    <row r="2327" spans="1:26" x14ac:dyDescent="0.25">
      <c r="A2327" s="26"/>
      <c r="B2327" s="27"/>
      <c r="C2327" s="28"/>
      <c r="D2327" s="28"/>
      <c r="E2327" s="28"/>
      <c r="F2327" s="28"/>
      <c r="G2327" s="29"/>
      <c r="H2327" s="39"/>
      <c r="I2327" s="150" t="str">
        <f t="shared" si="34"/>
        <v/>
      </c>
      <c r="J2327" s="113"/>
      <c r="K2327" s="18"/>
      <c r="L2327" s="18"/>
      <c r="Z2327" s="152"/>
    </row>
    <row r="2328" spans="1:26" x14ac:dyDescent="0.25">
      <c r="A2328" s="26"/>
      <c r="B2328" s="27"/>
      <c r="C2328" s="28"/>
      <c r="D2328" s="28"/>
      <c r="E2328" s="28"/>
      <c r="F2328" s="28"/>
      <c r="G2328" s="29"/>
      <c r="H2328" s="39"/>
      <c r="I2328" s="150" t="str">
        <f t="shared" si="34"/>
        <v/>
      </c>
      <c r="J2328" s="113"/>
      <c r="K2328" s="18"/>
      <c r="L2328" s="18"/>
      <c r="Z2328" s="152"/>
    </row>
    <row r="2329" spans="1:26" x14ac:dyDescent="0.25">
      <c r="A2329" s="26"/>
      <c r="B2329" s="27"/>
      <c r="C2329" s="28"/>
      <c r="D2329" s="28"/>
      <c r="E2329" s="28"/>
      <c r="F2329" s="28"/>
      <c r="G2329" s="29"/>
      <c r="H2329" s="39"/>
      <c r="I2329" s="150" t="str">
        <f t="shared" si="34"/>
        <v/>
      </c>
      <c r="J2329" s="113"/>
      <c r="K2329" s="18"/>
      <c r="L2329" s="18"/>
      <c r="Z2329" s="152"/>
    </row>
    <row r="2330" spans="1:26" x14ac:dyDescent="0.25">
      <c r="A2330" s="26"/>
      <c r="B2330" s="27"/>
      <c r="C2330" s="28"/>
      <c r="D2330" s="28"/>
      <c r="E2330" s="28"/>
      <c r="F2330" s="28"/>
      <c r="G2330" s="29"/>
      <c r="H2330" s="39"/>
      <c r="I2330" s="150" t="str">
        <f t="shared" si="34"/>
        <v/>
      </c>
      <c r="J2330" s="113"/>
      <c r="K2330" s="18"/>
      <c r="L2330" s="18"/>
      <c r="Z2330" s="152"/>
    </row>
    <row r="2331" spans="1:26" x14ac:dyDescent="0.25">
      <c r="A2331" s="26"/>
      <c r="B2331" s="27"/>
      <c r="C2331" s="28"/>
      <c r="D2331" s="28"/>
      <c r="E2331" s="28"/>
      <c r="F2331" s="28"/>
      <c r="G2331" s="29"/>
      <c r="H2331" s="39"/>
      <c r="I2331" s="150" t="str">
        <f t="shared" si="34"/>
        <v/>
      </c>
      <c r="J2331" s="113"/>
      <c r="K2331" s="18"/>
      <c r="L2331" s="18"/>
      <c r="Z2331" s="152"/>
    </row>
    <row r="2332" spans="1:26" x14ac:dyDescent="0.25">
      <c r="A2332" s="26"/>
      <c r="B2332" s="27"/>
      <c r="C2332" s="28"/>
      <c r="D2332" s="28"/>
      <c r="E2332" s="28"/>
      <c r="F2332" s="28"/>
      <c r="G2332" s="29"/>
      <c r="H2332" s="39"/>
      <c r="I2332" s="150" t="str">
        <f t="shared" si="34"/>
        <v/>
      </c>
      <c r="J2332" s="113"/>
      <c r="K2332" s="18"/>
      <c r="L2332" s="18"/>
      <c r="Z2332" s="152"/>
    </row>
    <row r="2333" spans="1:26" x14ac:dyDescent="0.25">
      <c r="A2333" s="26"/>
      <c r="B2333" s="27"/>
      <c r="C2333" s="28"/>
      <c r="D2333" s="28"/>
      <c r="E2333" s="28"/>
      <c r="F2333" s="28"/>
      <c r="G2333" s="29"/>
      <c r="H2333" s="39"/>
      <c r="I2333" s="150" t="str">
        <f t="shared" si="34"/>
        <v/>
      </c>
      <c r="J2333" s="113"/>
      <c r="K2333" s="18"/>
      <c r="L2333" s="18"/>
      <c r="Z2333" s="152"/>
    </row>
    <row r="2334" spans="1:26" x14ac:dyDescent="0.25">
      <c r="A2334" s="26"/>
      <c r="B2334" s="27"/>
      <c r="C2334" s="28"/>
      <c r="D2334" s="28"/>
      <c r="E2334" s="28"/>
      <c r="F2334" s="28"/>
      <c r="G2334" s="29"/>
      <c r="H2334" s="39"/>
      <c r="I2334" s="150" t="str">
        <f t="shared" si="34"/>
        <v/>
      </c>
      <c r="J2334" s="113"/>
      <c r="K2334" s="18"/>
      <c r="L2334" s="18"/>
      <c r="Z2334" s="152"/>
    </row>
    <row r="2335" spans="1:26" x14ac:dyDescent="0.25">
      <c r="A2335" s="26"/>
      <c r="B2335" s="27"/>
      <c r="C2335" s="28"/>
      <c r="D2335" s="28"/>
      <c r="E2335" s="28"/>
      <c r="F2335" s="28"/>
      <c r="G2335" s="29"/>
      <c r="H2335" s="39"/>
      <c r="I2335" s="150" t="str">
        <f t="shared" si="34"/>
        <v/>
      </c>
      <c r="J2335" s="113"/>
      <c r="K2335" s="18"/>
      <c r="L2335" s="18"/>
      <c r="Z2335" s="152"/>
    </row>
    <row r="2336" spans="1:26" x14ac:dyDescent="0.25">
      <c r="A2336" s="26"/>
      <c r="B2336" s="27"/>
      <c r="C2336" s="28"/>
      <c r="D2336" s="28"/>
      <c r="E2336" s="28"/>
      <c r="F2336" s="28"/>
      <c r="G2336" s="29"/>
      <c r="H2336" s="39"/>
      <c r="I2336" s="150" t="str">
        <f t="shared" si="34"/>
        <v/>
      </c>
      <c r="J2336" s="113"/>
      <c r="K2336" s="18"/>
      <c r="L2336" s="18"/>
      <c r="Z2336" s="152"/>
    </row>
    <row r="2337" spans="1:26" x14ac:dyDescent="0.25">
      <c r="A2337" s="26"/>
      <c r="B2337" s="27"/>
      <c r="C2337" s="28"/>
      <c r="D2337" s="28"/>
      <c r="E2337" s="28"/>
      <c r="F2337" s="28"/>
      <c r="G2337" s="29"/>
      <c r="H2337" s="39"/>
      <c r="I2337" s="150" t="str">
        <f t="shared" si="34"/>
        <v/>
      </c>
      <c r="J2337" s="113"/>
      <c r="K2337" s="18"/>
      <c r="L2337" s="18"/>
      <c r="Z2337" s="152"/>
    </row>
    <row r="2338" spans="1:26" x14ac:dyDescent="0.25">
      <c r="A2338" s="26"/>
      <c r="B2338" s="27"/>
      <c r="C2338" s="28"/>
      <c r="D2338" s="28"/>
      <c r="E2338" s="28"/>
      <c r="F2338" s="28"/>
      <c r="G2338" s="29"/>
      <c r="H2338" s="39"/>
      <c r="I2338" s="150" t="str">
        <f t="shared" si="34"/>
        <v/>
      </c>
      <c r="J2338" s="113"/>
      <c r="K2338" s="18"/>
      <c r="L2338" s="18"/>
      <c r="Z2338" s="152"/>
    </row>
    <row r="2339" spans="1:26" x14ac:dyDescent="0.25">
      <c r="A2339" s="26"/>
      <c r="B2339" s="27"/>
      <c r="C2339" s="28"/>
      <c r="D2339" s="28"/>
      <c r="E2339" s="28"/>
      <c r="F2339" s="28"/>
      <c r="G2339" s="29"/>
      <c r="H2339" s="39"/>
      <c r="I2339" s="150" t="str">
        <f t="shared" si="34"/>
        <v/>
      </c>
      <c r="J2339" s="113"/>
      <c r="K2339" s="18"/>
      <c r="L2339" s="18"/>
      <c r="Z2339" s="152"/>
    </row>
    <row r="2340" spans="1:26" x14ac:dyDescent="0.25">
      <c r="A2340" s="26"/>
      <c r="B2340" s="27"/>
      <c r="C2340" s="28"/>
      <c r="D2340" s="28"/>
      <c r="E2340" s="28"/>
      <c r="F2340" s="28"/>
      <c r="G2340" s="29"/>
      <c r="H2340" s="39"/>
      <c r="I2340" s="150" t="str">
        <f t="shared" si="34"/>
        <v/>
      </c>
      <c r="J2340" s="113"/>
      <c r="K2340" s="18"/>
      <c r="L2340" s="18"/>
      <c r="Z2340" s="152"/>
    </row>
    <row r="2341" spans="1:26" x14ac:dyDescent="0.25">
      <c r="A2341" s="26"/>
      <c r="B2341" s="27"/>
      <c r="C2341" s="28"/>
      <c r="D2341" s="28"/>
      <c r="E2341" s="28"/>
      <c r="F2341" s="28"/>
      <c r="G2341" s="29"/>
      <c r="H2341" s="39"/>
      <c r="I2341" s="150" t="str">
        <f t="shared" si="34"/>
        <v/>
      </c>
      <c r="J2341" s="113"/>
      <c r="K2341" s="18"/>
      <c r="L2341" s="18"/>
      <c r="Z2341" s="152"/>
    </row>
    <row r="2342" spans="1:26" x14ac:dyDescent="0.25">
      <c r="A2342" s="26"/>
      <c r="B2342" s="27"/>
      <c r="C2342" s="28"/>
      <c r="D2342" s="28"/>
      <c r="E2342" s="28"/>
      <c r="F2342" s="28"/>
      <c r="G2342" s="29"/>
      <c r="H2342" s="39"/>
      <c r="I2342" s="150" t="str">
        <f t="shared" si="34"/>
        <v/>
      </c>
      <c r="J2342" s="113"/>
      <c r="K2342" s="18"/>
      <c r="L2342" s="18"/>
      <c r="Z2342" s="152"/>
    </row>
    <row r="2343" spans="1:26" x14ac:dyDescent="0.25">
      <c r="A2343" s="26"/>
      <c r="B2343" s="27"/>
      <c r="C2343" s="28"/>
      <c r="D2343" s="28"/>
      <c r="E2343" s="28"/>
      <c r="F2343" s="28"/>
      <c r="G2343" s="29"/>
      <c r="H2343" s="39"/>
      <c r="I2343" s="150" t="str">
        <f t="shared" si="34"/>
        <v/>
      </c>
      <c r="J2343" s="113"/>
      <c r="K2343" s="18"/>
      <c r="L2343" s="18"/>
      <c r="Z2343" s="152"/>
    </row>
    <row r="2344" spans="1:26" x14ac:dyDescent="0.25">
      <c r="A2344" s="26"/>
      <c r="B2344" s="27"/>
      <c r="C2344" s="28"/>
      <c r="D2344" s="28"/>
      <c r="E2344" s="28"/>
      <c r="F2344" s="28"/>
      <c r="G2344" s="29"/>
      <c r="H2344" s="39"/>
      <c r="I2344" s="150" t="str">
        <f t="shared" si="34"/>
        <v/>
      </c>
      <c r="J2344" s="113"/>
      <c r="K2344" s="18"/>
      <c r="L2344" s="18"/>
      <c r="Z2344" s="152"/>
    </row>
    <row r="2345" spans="1:26" x14ac:dyDescent="0.25">
      <c r="A2345" s="26"/>
      <c r="B2345" s="27"/>
      <c r="C2345" s="28"/>
      <c r="D2345" s="28"/>
      <c r="E2345" s="28"/>
      <c r="F2345" s="28"/>
      <c r="G2345" s="29"/>
      <c r="H2345" s="39"/>
      <c r="I2345" s="150" t="str">
        <f t="shared" si="34"/>
        <v/>
      </c>
      <c r="J2345" s="113"/>
      <c r="K2345" s="18"/>
      <c r="L2345" s="18"/>
      <c r="Z2345" s="152"/>
    </row>
    <row r="2346" spans="1:26" x14ac:dyDescent="0.25">
      <c r="A2346" s="26"/>
      <c r="B2346" s="27"/>
      <c r="C2346" s="28"/>
      <c r="D2346" s="28"/>
      <c r="E2346" s="28"/>
      <c r="F2346" s="28"/>
      <c r="G2346" s="29"/>
      <c r="H2346" s="39"/>
      <c r="I2346" s="150" t="str">
        <f t="shared" si="34"/>
        <v/>
      </c>
      <c r="J2346" s="113"/>
      <c r="K2346" s="18"/>
      <c r="L2346" s="18"/>
      <c r="Z2346" s="152"/>
    </row>
    <row r="2347" spans="1:26" x14ac:dyDescent="0.25">
      <c r="A2347" s="26"/>
      <c r="B2347" s="27"/>
      <c r="C2347" s="28"/>
      <c r="D2347" s="28"/>
      <c r="E2347" s="28"/>
      <c r="F2347" s="28"/>
      <c r="G2347" s="29"/>
      <c r="H2347" s="39"/>
      <c r="I2347" s="150" t="str">
        <f t="shared" si="34"/>
        <v/>
      </c>
      <c r="J2347" s="113"/>
      <c r="K2347" s="18"/>
      <c r="L2347" s="18"/>
      <c r="Z2347" s="152"/>
    </row>
    <row r="2348" spans="1:26" x14ac:dyDescent="0.25">
      <c r="A2348" s="26"/>
      <c r="B2348" s="27"/>
      <c r="C2348" s="28"/>
      <c r="D2348" s="28"/>
      <c r="E2348" s="28"/>
      <c r="F2348" s="28"/>
      <c r="G2348" s="29"/>
      <c r="H2348" s="39"/>
      <c r="I2348" s="150" t="str">
        <f t="shared" si="34"/>
        <v/>
      </c>
      <c r="J2348" s="113"/>
      <c r="K2348" s="18"/>
      <c r="L2348" s="18"/>
      <c r="Z2348" s="152"/>
    </row>
    <row r="2349" spans="1:26" x14ac:dyDescent="0.25">
      <c r="A2349" s="26"/>
      <c r="B2349" s="27"/>
      <c r="C2349" s="28"/>
      <c r="D2349" s="28"/>
      <c r="E2349" s="28"/>
      <c r="F2349" s="28"/>
      <c r="G2349" s="29"/>
      <c r="H2349" s="39"/>
      <c r="I2349" s="150" t="str">
        <f t="shared" si="34"/>
        <v/>
      </c>
      <c r="J2349" s="113"/>
      <c r="K2349" s="18"/>
      <c r="L2349" s="18"/>
      <c r="Z2349" s="152"/>
    </row>
    <row r="2350" spans="1:26" x14ac:dyDescent="0.25">
      <c r="A2350" s="26"/>
      <c r="B2350" s="27"/>
      <c r="C2350" s="28"/>
      <c r="D2350" s="28"/>
      <c r="E2350" s="28"/>
      <c r="F2350" s="28"/>
      <c r="G2350" s="29"/>
      <c r="H2350" s="39"/>
      <c r="I2350" s="150" t="str">
        <f t="shared" si="34"/>
        <v/>
      </c>
      <c r="J2350" s="113"/>
      <c r="K2350" s="18"/>
      <c r="L2350" s="18"/>
      <c r="Z2350" s="152"/>
    </row>
    <row r="2351" spans="1:26" x14ac:dyDescent="0.25">
      <c r="A2351" s="26"/>
      <c r="B2351" s="27"/>
      <c r="C2351" s="28"/>
      <c r="D2351" s="28"/>
      <c r="E2351" s="28"/>
      <c r="F2351" s="28"/>
      <c r="G2351" s="29"/>
      <c r="H2351" s="39"/>
      <c r="I2351" s="150" t="str">
        <f t="shared" si="34"/>
        <v/>
      </c>
      <c r="J2351" s="113"/>
      <c r="K2351" s="18"/>
      <c r="L2351" s="18"/>
      <c r="Z2351" s="152"/>
    </row>
    <row r="2352" spans="1:26" x14ac:dyDescent="0.25">
      <c r="A2352" s="26"/>
      <c r="B2352" s="27"/>
      <c r="C2352" s="28"/>
      <c r="D2352" s="28"/>
      <c r="E2352" s="28"/>
      <c r="F2352" s="28"/>
      <c r="G2352" s="29"/>
      <c r="H2352" s="39"/>
      <c r="I2352" s="150" t="str">
        <f t="shared" si="34"/>
        <v/>
      </c>
      <c r="J2352" s="113"/>
      <c r="K2352" s="18"/>
      <c r="L2352" s="18"/>
      <c r="Z2352" s="152"/>
    </row>
    <row r="2353" spans="1:26" x14ac:dyDescent="0.25">
      <c r="A2353" s="26"/>
      <c r="B2353" s="27"/>
      <c r="C2353" s="28"/>
      <c r="D2353" s="28"/>
      <c r="E2353" s="28"/>
      <c r="F2353" s="28"/>
      <c r="G2353" s="29"/>
      <c r="H2353" s="39"/>
      <c r="I2353" s="150" t="str">
        <f t="shared" si="34"/>
        <v/>
      </c>
      <c r="J2353" s="113"/>
      <c r="K2353" s="18"/>
      <c r="L2353" s="18"/>
      <c r="Z2353" s="152"/>
    </row>
    <row r="2354" spans="1:26" x14ac:dyDescent="0.25">
      <c r="A2354" s="26"/>
      <c r="B2354" s="27"/>
      <c r="C2354" s="28"/>
      <c r="D2354" s="28"/>
      <c r="E2354" s="28"/>
      <c r="F2354" s="28"/>
      <c r="G2354" s="29"/>
      <c r="H2354" s="39"/>
      <c r="I2354" s="150" t="str">
        <f t="shared" si="34"/>
        <v/>
      </c>
      <c r="J2354" s="113"/>
      <c r="K2354" s="18"/>
      <c r="L2354" s="18"/>
      <c r="Z2354" s="152"/>
    </row>
    <row r="2355" spans="1:26" x14ac:dyDescent="0.25">
      <c r="A2355" s="26"/>
      <c r="B2355" s="27"/>
      <c r="C2355" s="28"/>
      <c r="D2355" s="28"/>
      <c r="E2355" s="28"/>
      <c r="F2355" s="28"/>
      <c r="G2355" s="29"/>
      <c r="H2355" s="39"/>
      <c r="I2355" s="150" t="str">
        <f t="shared" si="34"/>
        <v/>
      </c>
      <c r="J2355" s="113"/>
      <c r="K2355" s="18"/>
      <c r="L2355" s="18"/>
      <c r="Z2355" s="152"/>
    </row>
    <row r="2356" spans="1:26" x14ac:dyDescent="0.25">
      <c r="A2356" s="26"/>
      <c r="B2356" s="27"/>
      <c r="C2356" s="28"/>
      <c r="D2356" s="28"/>
      <c r="E2356" s="28"/>
      <c r="F2356" s="28"/>
      <c r="G2356" s="29"/>
      <c r="H2356" s="39"/>
      <c r="I2356" s="150" t="str">
        <f t="shared" si="34"/>
        <v/>
      </c>
      <c r="J2356" s="113"/>
      <c r="K2356" s="18"/>
      <c r="L2356" s="18"/>
      <c r="Z2356" s="152"/>
    </row>
    <row r="2357" spans="1:26" x14ac:dyDescent="0.25">
      <c r="A2357" s="26"/>
      <c r="B2357" s="27"/>
      <c r="C2357" s="28"/>
      <c r="D2357" s="28"/>
      <c r="E2357" s="28"/>
      <c r="F2357" s="28"/>
      <c r="G2357" s="29"/>
      <c r="H2357" s="39"/>
      <c r="I2357" s="150" t="str">
        <f t="shared" si="34"/>
        <v/>
      </c>
      <c r="J2357" s="113"/>
      <c r="K2357" s="18"/>
      <c r="L2357" s="18"/>
      <c r="Z2357" s="152"/>
    </row>
    <row r="2358" spans="1:26" x14ac:dyDescent="0.25">
      <c r="A2358" s="26"/>
      <c r="B2358" s="27"/>
      <c r="C2358" s="28"/>
      <c r="D2358" s="28"/>
      <c r="E2358" s="28"/>
      <c r="F2358" s="28"/>
      <c r="G2358" s="29"/>
      <c r="H2358" s="39"/>
      <c r="I2358" s="150" t="str">
        <f t="shared" si="34"/>
        <v/>
      </c>
      <c r="J2358" s="113"/>
      <c r="K2358" s="18"/>
      <c r="L2358" s="18"/>
      <c r="Z2358" s="152"/>
    </row>
    <row r="2359" spans="1:26" x14ac:dyDescent="0.25">
      <c r="A2359" s="26"/>
      <c r="B2359" s="27"/>
      <c r="C2359" s="28"/>
      <c r="D2359" s="28"/>
      <c r="E2359" s="28"/>
      <c r="F2359" s="28"/>
      <c r="G2359" s="29"/>
      <c r="H2359" s="39"/>
      <c r="I2359" s="150" t="str">
        <f t="shared" si="34"/>
        <v/>
      </c>
      <c r="J2359" s="113"/>
      <c r="K2359" s="18"/>
      <c r="L2359" s="18"/>
      <c r="Z2359" s="152"/>
    </row>
    <row r="2360" spans="1:26" x14ac:dyDescent="0.25">
      <c r="A2360" s="26"/>
      <c r="B2360" s="27"/>
      <c r="C2360" s="28"/>
      <c r="D2360" s="28"/>
      <c r="E2360" s="28"/>
      <c r="F2360" s="28"/>
      <c r="G2360" s="29"/>
      <c r="H2360" s="39"/>
      <c r="I2360" s="150" t="str">
        <f t="shared" si="34"/>
        <v/>
      </c>
      <c r="J2360" s="113"/>
      <c r="K2360" s="18"/>
      <c r="L2360" s="18"/>
      <c r="Z2360" s="152"/>
    </row>
    <row r="2361" spans="1:26" x14ac:dyDescent="0.25">
      <c r="A2361" s="26"/>
      <c r="B2361" s="27"/>
      <c r="C2361" s="28"/>
      <c r="D2361" s="28"/>
      <c r="E2361" s="28"/>
      <c r="F2361" s="28"/>
      <c r="G2361" s="29"/>
      <c r="H2361" s="39"/>
      <c r="I2361" s="150" t="str">
        <f t="shared" si="34"/>
        <v/>
      </c>
      <c r="J2361" s="113"/>
      <c r="K2361" s="18"/>
      <c r="L2361" s="18"/>
      <c r="Z2361" s="152"/>
    </row>
    <row r="2362" spans="1:26" x14ac:dyDescent="0.25">
      <c r="A2362" s="26"/>
      <c r="B2362" s="27"/>
      <c r="C2362" s="28"/>
      <c r="D2362" s="28"/>
      <c r="E2362" s="28"/>
      <c r="F2362" s="28"/>
      <c r="G2362" s="29"/>
      <c r="H2362" s="39"/>
      <c r="I2362" s="150" t="str">
        <f t="shared" si="34"/>
        <v/>
      </c>
      <c r="J2362" s="113"/>
      <c r="K2362" s="18"/>
      <c r="L2362" s="18"/>
      <c r="Z2362" s="152"/>
    </row>
    <row r="2363" spans="1:26" x14ac:dyDescent="0.25">
      <c r="A2363" s="26"/>
      <c r="B2363" s="27"/>
      <c r="C2363" s="28"/>
      <c r="D2363" s="28"/>
      <c r="E2363" s="28"/>
      <c r="F2363" s="28"/>
      <c r="G2363" s="29"/>
      <c r="H2363" s="39"/>
      <c r="I2363" s="150" t="str">
        <f t="shared" si="34"/>
        <v/>
      </c>
      <c r="J2363" s="113"/>
      <c r="K2363" s="18"/>
      <c r="L2363" s="18"/>
      <c r="Z2363" s="152"/>
    </row>
    <row r="2364" spans="1:26" x14ac:dyDescent="0.25">
      <c r="A2364" s="26"/>
      <c r="B2364" s="27"/>
      <c r="C2364" s="28"/>
      <c r="D2364" s="28"/>
      <c r="E2364" s="28"/>
      <c r="F2364" s="28"/>
      <c r="G2364" s="29"/>
      <c r="H2364" s="39"/>
      <c r="I2364" s="150" t="str">
        <f t="shared" si="34"/>
        <v/>
      </c>
      <c r="J2364" s="113"/>
      <c r="K2364" s="18"/>
      <c r="L2364" s="18"/>
      <c r="Z2364" s="152"/>
    </row>
    <row r="2365" spans="1:26" x14ac:dyDescent="0.25">
      <c r="A2365" s="26"/>
      <c r="B2365" s="27"/>
      <c r="C2365" s="28"/>
      <c r="D2365" s="28"/>
      <c r="E2365" s="28"/>
      <c r="F2365" s="28"/>
      <c r="G2365" s="29"/>
      <c r="H2365" s="39"/>
      <c r="I2365" s="150" t="str">
        <f t="shared" si="34"/>
        <v/>
      </c>
      <c r="J2365" s="113"/>
      <c r="K2365" s="18"/>
      <c r="L2365" s="18"/>
      <c r="Z2365" s="152"/>
    </row>
    <row r="2366" spans="1:26" x14ac:dyDescent="0.25">
      <c r="A2366" s="26"/>
      <c r="B2366" s="27"/>
      <c r="C2366" s="28"/>
      <c r="D2366" s="28"/>
      <c r="E2366" s="28"/>
      <c r="F2366" s="28"/>
      <c r="G2366" s="29"/>
      <c r="H2366" s="39"/>
      <c r="I2366" s="150" t="str">
        <f t="shared" si="34"/>
        <v/>
      </c>
      <c r="J2366" s="113"/>
      <c r="K2366" s="18"/>
      <c r="L2366" s="18"/>
      <c r="Z2366" s="152"/>
    </row>
    <row r="2367" spans="1:26" x14ac:dyDescent="0.25">
      <c r="A2367" s="26"/>
      <c r="B2367" s="27"/>
      <c r="C2367" s="28"/>
      <c r="D2367" s="28"/>
      <c r="E2367" s="28"/>
      <c r="F2367" s="28"/>
      <c r="G2367" s="29"/>
      <c r="H2367" s="39"/>
      <c r="I2367" s="150" t="str">
        <f t="shared" ref="I2367:I2430" si="35">IF(G2367="","",I2366+G2367)</f>
        <v/>
      </c>
      <c r="J2367" s="113"/>
      <c r="K2367" s="18"/>
      <c r="L2367" s="18"/>
      <c r="Z2367" s="152"/>
    </row>
    <row r="2368" spans="1:26" x14ac:dyDescent="0.25">
      <c r="A2368" s="26"/>
      <c r="B2368" s="27"/>
      <c r="C2368" s="28"/>
      <c r="D2368" s="28"/>
      <c r="E2368" s="28"/>
      <c r="F2368" s="28"/>
      <c r="G2368" s="29"/>
      <c r="H2368" s="39"/>
      <c r="I2368" s="150" t="str">
        <f t="shared" si="35"/>
        <v/>
      </c>
      <c r="J2368" s="113"/>
      <c r="K2368" s="18"/>
      <c r="L2368" s="18"/>
      <c r="Z2368" s="152"/>
    </row>
    <row r="2369" spans="1:26" x14ac:dyDescent="0.25">
      <c r="A2369" s="26"/>
      <c r="B2369" s="27"/>
      <c r="C2369" s="28"/>
      <c r="D2369" s="28"/>
      <c r="E2369" s="28"/>
      <c r="F2369" s="28"/>
      <c r="G2369" s="29"/>
      <c r="H2369" s="39"/>
      <c r="I2369" s="150" t="str">
        <f t="shared" si="35"/>
        <v/>
      </c>
      <c r="J2369" s="113"/>
      <c r="K2369" s="18"/>
      <c r="L2369" s="18"/>
      <c r="Z2369" s="152"/>
    </row>
    <row r="2370" spans="1:26" x14ac:dyDescent="0.25">
      <c r="A2370" s="26"/>
      <c r="B2370" s="27"/>
      <c r="C2370" s="28"/>
      <c r="D2370" s="28"/>
      <c r="E2370" s="28"/>
      <c r="F2370" s="28"/>
      <c r="G2370" s="29"/>
      <c r="H2370" s="39"/>
      <c r="I2370" s="150" t="str">
        <f t="shared" si="35"/>
        <v/>
      </c>
      <c r="J2370" s="113"/>
      <c r="K2370" s="18"/>
      <c r="L2370" s="18"/>
      <c r="Z2370" s="152"/>
    </row>
    <row r="2371" spans="1:26" x14ac:dyDescent="0.25">
      <c r="A2371" s="26"/>
      <c r="B2371" s="27"/>
      <c r="C2371" s="28"/>
      <c r="D2371" s="28"/>
      <c r="E2371" s="28"/>
      <c r="F2371" s="28"/>
      <c r="G2371" s="29"/>
      <c r="H2371" s="39"/>
      <c r="I2371" s="150" t="str">
        <f t="shared" si="35"/>
        <v/>
      </c>
      <c r="J2371" s="113"/>
      <c r="K2371" s="18"/>
      <c r="L2371" s="18"/>
      <c r="Z2371" s="152"/>
    </row>
    <row r="2372" spans="1:26" x14ac:dyDescent="0.25">
      <c r="A2372" s="26"/>
      <c r="B2372" s="27"/>
      <c r="C2372" s="28"/>
      <c r="D2372" s="28"/>
      <c r="E2372" s="28"/>
      <c r="F2372" s="28"/>
      <c r="G2372" s="29"/>
      <c r="H2372" s="39"/>
      <c r="I2372" s="150" t="str">
        <f t="shared" si="35"/>
        <v/>
      </c>
      <c r="J2372" s="113"/>
      <c r="K2372" s="18"/>
      <c r="L2372" s="18"/>
      <c r="Z2372" s="152"/>
    </row>
    <row r="2373" spans="1:26" x14ac:dyDescent="0.25">
      <c r="A2373" s="26"/>
      <c r="B2373" s="27"/>
      <c r="C2373" s="28"/>
      <c r="D2373" s="28"/>
      <c r="E2373" s="28"/>
      <c r="F2373" s="28"/>
      <c r="G2373" s="29"/>
      <c r="H2373" s="39"/>
      <c r="I2373" s="150" t="str">
        <f t="shared" si="35"/>
        <v/>
      </c>
      <c r="J2373" s="113"/>
      <c r="K2373" s="18"/>
      <c r="L2373" s="18"/>
      <c r="Z2373" s="152"/>
    </row>
    <row r="2374" spans="1:26" x14ac:dyDescent="0.25">
      <c r="A2374" s="26"/>
      <c r="B2374" s="27"/>
      <c r="C2374" s="28"/>
      <c r="D2374" s="28"/>
      <c r="E2374" s="28"/>
      <c r="F2374" s="28"/>
      <c r="G2374" s="29"/>
      <c r="H2374" s="39"/>
      <c r="I2374" s="150" t="str">
        <f t="shared" si="35"/>
        <v/>
      </c>
      <c r="J2374" s="113"/>
      <c r="K2374" s="18"/>
      <c r="L2374" s="18"/>
      <c r="Z2374" s="152"/>
    </row>
    <row r="2375" spans="1:26" x14ac:dyDescent="0.25">
      <c r="A2375" s="26"/>
      <c r="B2375" s="27"/>
      <c r="C2375" s="28"/>
      <c r="D2375" s="28"/>
      <c r="E2375" s="28"/>
      <c r="F2375" s="28"/>
      <c r="G2375" s="29"/>
      <c r="H2375" s="39"/>
      <c r="I2375" s="150" t="str">
        <f t="shared" si="35"/>
        <v/>
      </c>
      <c r="J2375" s="113"/>
      <c r="K2375" s="18"/>
      <c r="L2375" s="18"/>
      <c r="Z2375" s="152"/>
    </row>
    <row r="2376" spans="1:26" x14ac:dyDescent="0.25">
      <c r="A2376" s="26"/>
      <c r="B2376" s="27"/>
      <c r="C2376" s="28"/>
      <c r="D2376" s="28"/>
      <c r="E2376" s="28"/>
      <c r="F2376" s="28"/>
      <c r="G2376" s="29"/>
      <c r="H2376" s="39"/>
      <c r="I2376" s="150" t="str">
        <f t="shared" si="35"/>
        <v/>
      </c>
      <c r="J2376" s="113"/>
      <c r="K2376" s="18"/>
      <c r="L2376" s="18"/>
      <c r="Z2376" s="152"/>
    </row>
    <row r="2377" spans="1:26" x14ac:dyDescent="0.25">
      <c r="A2377" s="26"/>
      <c r="B2377" s="27"/>
      <c r="C2377" s="28"/>
      <c r="D2377" s="28"/>
      <c r="E2377" s="28"/>
      <c r="F2377" s="28"/>
      <c r="G2377" s="29"/>
      <c r="H2377" s="39"/>
      <c r="I2377" s="150" t="str">
        <f t="shared" si="35"/>
        <v/>
      </c>
      <c r="J2377" s="113"/>
      <c r="K2377" s="18"/>
      <c r="L2377" s="18"/>
      <c r="Z2377" s="152"/>
    </row>
    <row r="2378" spans="1:26" x14ac:dyDescent="0.25">
      <c r="A2378" s="26"/>
      <c r="B2378" s="27"/>
      <c r="C2378" s="28"/>
      <c r="D2378" s="28"/>
      <c r="E2378" s="28"/>
      <c r="F2378" s="28"/>
      <c r="G2378" s="29"/>
      <c r="H2378" s="39"/>
      <c r="I2378" s="150" t="str">
        <f t="shared" si="35"/>
        <v/>
      </c>
      <c r="J2378" s="113"/>
      <c r="K2378" s="18"/>
      <c r="L2378" s="18"/>
      <c r="Z2378" s="152"/>
    </row>
    <row r="2379" spans="1:26" x14ac:dyDescent="0.25">
      <c r="A2379" s="26"/>
      <c r="B2379" s="27"/>
      <c r="C2379" s="28"/>
      <c r="D2379" s="28"/>
      <c r="E2379" s="28"/>
      <c r="F2379" s="28"/>
      <c r="G2379" s="29"/>
      <c r="H2379" s="39"/>
      <c r="I2379" s="150" t="str">
        <f t="shared" si="35"/>
        <v/>
      </c>
      <c r="J2379" s="113"/>
      <c r="K2379" s="18"/>
      <c r="L2379" s="18"/>
      <c r="Z2379" s="152"/>
    </row>
    <row r="2380" spans="1:26" x14ac:dyDescent="0.25">
      <c r="A2380" s="26"/>
      <c r="B2380" s="27"/>
      <c r="C2380" s="28"/>
      <c r="D2380" s="28"/>
      <c r="E2380" s="28"/>
      <c r="F2380" s="28"/>
      <c r="G2380" s="29"/>
      <c r="H2380" s="39"/>
      <c r="I2380" s="150" t="str">
        <f t="shared" si="35"/>
        <v/>
      </c>
      <c r="J2380" s="113"/>
      <c r="K2380" s="18"/>
      <c r="L2380" s="18"/>
      <c r="Z2380" s="152"/>
    </row>
    <row r="2381" spans="1:26" x14ac:dyDescent="0.25">
      <c r="A2381" s="26"/>
      <c r="B2381" s="27"/>
      <c r="C2381" s="28"/>
      <c r="D2381" s="28"/>
      <c r="E2381" s="28"/>
      <c r="F2381" s="28"/>
      <c r="G2381" s="29"/>
      <c r="H2381" s="39"/>
      <c r="I2381" s="150" t="str">
        <f t="shared" si="35"/>
        <v/>
      </c>
      <c r="J2381" s="113"/>
      <c r="K2381" s="18"/>
      <c r="L2381" s="18"/>
      <c r="Z2381" s="152"/>
    </row>
    <row r="2382" spans="1:26" x14ac:dyDescent="0.25">
      <c r="A2382" s="26"/>
      <c r="B2382" s="27"/>
      <c r="C2382" s="28"/>
      <c r="D2382" s="28"/>
      <c r="E2382" s="28"/>
      <c r="F2382" s="28"/>
      <c r="G2382" s="29"/>
      <c r="H2382" s="39"/>
      <c r="I2382" s="150" t="str">
        <f t="shared" si="35"/>
        <v/>
      </c>
      <c r="J2382" s="113"/>
      <c r="K2382" s="18"/>
      <c r="L2382" s="18"/>
      <c r="Z2382" s="152"/>
    </row>
    <row r="2383" spans="1:26" x14ac:dyDescent="0.25">
      <c r="A2383" s="26"/>
      <c r="B2383" s="27"/>
      <c r="C2383" s="28"/>
      <c r="D2383" s="28"/>
      <c r="E2383" s="28"/>
      <c r="F2383" s="28"/>
      <c r="G2383" s="29"/>
      <c r="H2383" s="39"/>
      <c r="I2383" s="150" t="str">
        <f t="shared" si="35"/>
        <v/>
      </c>
      <c r="J2383" s="113"/>
      <c r="K2383" s="18"/>
      <c r="L2383" s="18"/>
      <c r="Z2383" s="152"/>
    </row>
    <row r="2384" spans="1:26" x14ac:dyDescent="0.25">
      <c r="A2384" s="26"/>
      <c r="B2384" s="27"/>
      <c r="C2384" s="28"/>
      <c r="D2384" s="28"/>
      <c r="E2384" s="28"/>
      <c r="F2384" s="28"/>
      <c r="G2384" s="29"/>
      <c r="H2384" s="39"/>
      <c r="I2384" s="150" t="str">
        <f t="shared" si="35"/>
        <v/>
      </c>
      <c r="J2384" s="113"/>
      <c r="K2384" s="18"/>
      <c r="L2384" s="18"/>
      <c r="Z2384" s="152"/>
    </row>
    <row r="2385" spans="1:26" x14ac:dyDescent="0.25">
      <c r="A2385" s="26"/>
      <c r="B2385" s="27"/>
      <c r="C2385" s="28"/>
      <c r="D2385" s="28"/>
      <c r="E2385" s="28"/>
      <c r="F2385" s="28"/>
      <c r="G2385" s="29"/>
      <c r="H2385" s="39"/>
      <c r="I2385" s="150" t="str">
        <f t="shared" si="35"/>
        <v/>
      </c>
      <c r="J2385" s="113"/>
      <c r="K2385" s="18"/>
      <c r="L2385" s="18"/>
      <c r="Z2385" s="152"/>
    </row>
    <row r="2386" spans="1:26" x14ac:dyDescent="0.25">
      <c r="A2386" s="26"/>
      <c r="B2386" s="27"/>
      <c r="C2386" s="28"/>
      <c r="D2386" s="28"/>
      <c r="E2386" s="28"/>
      <c r="F2386" s="28"/>
      <c r="G2386" s="29"/>
      <c r="H2386" s="39"/>
      <c r="I2386" s="150" t="str">
        <f t="shared" si="35"/>
        <v/>
      </c>
      <c r="J2386" s="113"/>
      <c r="K2386" s="18"/>
      <c r="L2386" s="18"/>
      <c r="Z2386" s="152"/>
    </row>
    <row r="2387" spans="1:26" x14ac:dyDescent="0.25">
      <c r="A2387" s="26"/>
      <c r="B2387" s="27"/>
      <c r="C2387" s="28"/>
      <c r="D2387" s="28"/>
      <c r="E2387" s="28"/>
      <c r="F2387" s="28"/>
      <c r="G2387" s="29"/>
      <c r="H2387" s="39"/>
      <c r="I2387" s="150" t="str">
        <f t="shared" si="35"/>
        <v/>
      </c>
      <c r="J2387" s="113"/>
      <c r="K2387" s="18"/>
      <c r="L2387" s="18"/>
      <c r="Z2387" s="152"/>
    </row>
    <row r="2388" spans="1:26" x14ac:dyDescent="0.25">
      <c r="A2388" s="26"/>
      <c r="B2388" s="27"/>
      <c r="C2388" s="28"/>
      <c r="D2388" s="28"/>
      <c r="E2388" s="28"/>
      <c r="F2388" s="28"/>
      <c r="G2388" s="29"/>
      <c r="H2388" s="39"/>
      <c r="I2388" s="150" t="str">
        <f t="shared" si="35"/>
        <v/>
      </c>
      <c r="J2388" s="113"/>
      <c r="K2388" s="18"/>
      <c r="L2388" s="18"/>
      <c r="Z2388" s="152"/>
    </row>
    <row r="2389" spans="1:26" x14ac:dyDescent="0.25">
      <c r="A2389" s="26"/>
      <c r="B2389" s="27"/>
      <c r="C2389" s="28"/>
      <c r="D2389" s="28"/>
      <c r="E2389" s="28"/>
      <c r="F2389" s="28"/>
      <c r="G2389" s="29"/>
      <c r="H2389" s="39"/>
      <c r="I2389" s="150" t="str">
        <f t="shared" si="35"/>
        <v/>
      </c>
      <c r="J2389" s="113"/>
      <c r="K2389" s="18"/>
      <c r="L2389" s="18"/>
      <c r="Z2389" s="152"/>
    </row>
    <row r="2390" spans="1:26" x14ac:dyDescent="0.25">
      <c r="A2390" s="26"/>
      <c r="B2390" s="27"/>
      <c r="C2390" s="28"/>
      <c r="D2390" s="28"/>
      <c r="E2390" s="28"/>
      <c r="F2390" s="28"/>
      <c r="G2390" s="29"/>
      <c r="H2390" s="39"/>
      <c r="I2390" s="150" t="str">
        <f t="shared" si="35"/>
        <v/>
      </c>
      <c r="J2390" s="113"/>
      <c r="K2390" s="18"/>
      <c r="L2390" s="18"/>
      <c r="Z2390" s="152"/>
    </row>
    <row r="2391" spans="1:26" x14ac:dyDescent="0.25">
      <c r="A2391" s="26"/>
      <c r="B2391" s="27"/>
      <c r="C2391" s="28"/>
      <c r="D2391" s="28"/>
      <c r="E2391" s="28"/>
      <c r="F2391" s="28"/>
      <c r="G2391" s="29"/>
      <c r="H2391" s="39"/>
      <c r="I2391" s="150" t="str">
        <f t="shared" si="35"/>
        <v/>
      </c>
      <c r="J2391" s="113"/>
      <c r="K2391" s="18"/>
      <c r="L2391" s="18"/>
      <c r="Z2391" s="152"/>
    </row>
    <row r="2392" spans="1:26" x14ac:dyDescent="0.25">
      <c r="A2392" s="26"/>
      <c r="B2392" s="27"/>
      <c r="C2392" s="28"/>
      <c r="D2392" s="28"/>
      <c r="E2392" s="28"/>
      <c r="F2392" s="28"/>
      <c r="G2392" s="29"/>
      <c r="H2392" s="39"/>
      <c r="I2392" s="150" t="str">
        <f t="shared" si="35"/>
        <v/>
      </c>
      <c r="J2392" s="113"/>
      <c r="K2392" s="18"/>
      <c r="L2392" s="18"/>
      <c r="Z2392" s="152"/>
    </row>
    <row r="2393" spans="1:26" x14ac:dyDescent="0.25">
      <c r="A2393" s="26"/>
      <c r="B2393" s="27"/>
      <c r="C2393" s="28"/>
      <c r="D2393" s="28"/>
      <c r="E2393" s="28"/>
      <c r="F2393" s="28"/>
      <c r="G2393" s="29"/>
      <c r="H2393" s="39"/>
      <c r="I2393" s="150" t="str">
        <f t="shared" si="35"/>
        <v/>
      </c>
      <c r="J2393" s="113"/>
      <c r="K2393" s="18"/>
      <c r="L2393" s="18"/>
      <c r="Z2393" s="152"/>
    </row>
    <row r="2394" spans="1:26" x14ac:dyDescent="0.25">
      <c r="A2394" s="26"/>
      <c r="B2394" s="27"/>
      <c r="C2394" s="28"/>
      <c r="D2394" s="28"/>
      <c r="E2394" s="28"/>
      <c r="F2394" s="28"/>
      <c r="G2394" s="29"/>
      <c r="H2394" s="39"/>
      <c r="I2394" s="150" t="str">
        <f t="shared" si="35"/>
        <v/>
      </c>
      <c r="J2394" s="113"/>
      <c r="K2394" s="18"/>
      <c r="L2394" s="18"/>
      <c r="Z2394" s="152"/>
    </row>
    <row r="2395" spans="1:26" x14ac:dyDescent="0.25">
      <c r="A2395" s="26"/>
      <c r="B2395" s="27"/>
      <c r="C2395" s="28"/>
      <c r="D2395" s="28"/>
      <c r="E2395" s="28"/>
      <c r="F2395" s="28"/>
      <c r="G2395" s="29"/>
      <c r="H2395" s="39"/>
      <c r="I2395" s="150" t="str">
        <f t="shared" si="35"/>
        <v/>
      </c>
      <c r="J2395" s="113"/>
      <c r="K2395" s="18"/>
      <c r="L2395" s="18"/>
      <c r="Z2395" s="152"/>
    </row>
    <row r="2396" spans="1:26" x14ac:dyDescent="0.25">
      <c r="A2396" s="26"/>
      <c r="B2396" s="27"/>
      <c r="C2396" s="28"/>
      <c r="D2396" s="28"/>
      <c r="E2396" s="28"/>
      <c r="F2396" s="28"/>
      <c r="G2396" s="29"/>
      <c r="H2396" s="39"/>
      <c r="I2396" s="150" t="str">
        <f t="shared" si="35"/>
        <v/>
      </c>
      <c r="J2396" s="113"/>
      <c r="K2396" s="18"/>
      <c r="L2396" s="18"/>
      <c r="Z2396" s="152"/>
    </row>
    <row r="2397" spans="1:26" x14ac:dyDescent="0.25">
      <c r="A2397" s="26"/>
      <c r="B2397" s="27"/>
      <c r="C2397" s="28"/>
      <c r="D2397" s="28"/>
      <c r="E2397" s="28"/>
      <c r="F2397" s="28"/>
      <c r="G2397" s="29"/>
      <c r="H2397" s="39"/>
      <c r="I2397" s="150" t="str">
        <f t="shared" si="35"/>
        <v/>
      </c>
      <c r="J2397" s="113"/>
      <c r="K2397" s="18"/>
      <c r="L2397" s="18"/>
      <c r="Z2397" s="152"/>
    </row>
    <row r="2398" spans="1:26" x14ac:dyDescent="0.25">
      <c r="A2398" s="26"/>
      <c r="B2398" s="27"/>
      <c r="C2398" s="28"/>
      <c r="D2398" s="28"/>
      <c r="E2398" s="28"/>
      <c r="F2398" s="28"/>
      <c r="G2398" s="29"/>
      <c r="H2398" s="39"/>
      <c r="I2398" s="150" t="str">
        <f t="shared" si="35"/>
        <v/>
      </c>
      <c r="J2398" s="113"/>
      <c r="K2398" s="18"/>
      <c r="L2398" s="18"/>
      <c r="Z2398" s="152"/>
    </row>
    <row r="2399" spans="1:26" x14ac:dyDescent="0.25">
      <c r="A2399" s="26"/>
      <c r="B2399" s="27"/>
      <c r="C2399" s="28"/>
      <c r="D2399" s="28"/>
      <c r="E2399" s="28"/>
      <c r="F2399" s="28"/>
      <c r="G2399" s="29"/>
      <c r="H2399" s="39"/>
      <c r="I2399" s="150" t="str">
        <f t="shared" si="35"/>
        <v/>
      </c>
      <c r="J2399" s="113"/>
      <c r="K2399" s="18"/>
      <c r="L2399" s="18"/>
      <c r="Z2399" s="152"/>
    </row>
    <row r="2400" spans="1:26" x14ac:dyDescent="0.25">
      <c r="A2400" s="26"/>
      <c r="B2400" s="27"/>
      <c r="C2400" s="28"/>
      <c r="D2400" s="28"/>
      <c r="E2400" s="28"/>
      <c r="F2400" s="28"/>
      <c r="G2400" s="29"/>
      <c r="H2400" s="39"/>
      <c r="I2400" s="150" t="str">
        <f t="shared" si="35"/>
        <v/>
      </c>
      <c r="J2400" s="113"/>
      <c r="K2400" s="18"/>
      <c r="L2400" s="18"/>
      <c r="Z2400" s="152"/>
    </row>
    <row r="2401" spans="1:26" x14ac:dyDescent="0.25">
      <c r="A2401" s="26"/>
      <c r="B2401" s="27"/>
      <c r="C2401" s="28"/>
      <c r="D2401" s="28"/>
      <c r="E2401" s="28"/>
      <c r="F2401" s="28"/>
      <c r="G2401" s="29"/>
      <c r="H2401" s="39"/>
      <c r="I2401" s="150" t="str">
        <f t="shared" si="35"/>
        <v/>
      </c>
      <c r="J2401" s="113"/>
      <c r="K2401" s="18"/>
      <c r="L2401" s="18"/>
      <c r="Z2401" s="152"/>
    </row>
    <row r="2402" spans="1:26" x14ac:dyDescent="0.25">
      <c r="A2402" s="26"/>
      <c r="B2402" s="27"/>
      <c r="C2402" s="28"/>
      <c r="D2402" s="28"/>
      <c r="E2402" s="28"/>
      <c r="F2402" s="28"/>
      <c r="G2402" s="29"/>
      <c r="H2402" s="39"/>
      <c r="I2402" s="150" t="str">
        <f t="shared" si="35"/>
        <v/>
      </c>
      <c r="J2402" s="113"/>
      <c r="K2402" s="18"/>
      <c r="L2402" s="18"/>
      <c r="Z2402" s="152"/>
    </row>
    <row r="2403" spans="1:26" x14ac:dyDescent="0.25">
      <c r="A2403" s="26"/>
      <c r="B2403" s="27"/>
      <c r="C2403" s="28"/>
      <c r="D2403" s="28"/>
      <c r="E2403" s="28"/>
      <c r="F2403" s="28"/>
      <c r="G2403" s="29"/>
      <c r="H2403" s="39"/>
      <c r="I2403" s="150" t="str">
        <f t="shared" si="35"/>
        <v/>
      </c>
      <c r="J2403" s="113"/>
      <c r="K2403" s="18"/>
      <c r="L2403" s="18"/>
      <c r="Z2403" s="152"/>
    </row>
    <row r="2404" spans="1:26" x14ac:dyDescent="0.25">
      <c r="A2404" s="26"/>
      <c r="B2404" s="27"/>
      <c r="C2404" s="28"/>
      <c r="D2404" s="28"/>
      <c r="E2404" s="28"/>
      <c r="F2404" s="28"/>
      <c r="G2404" s="29"/>
      <c r="H2404" s="39"/>
      <c r="I2404" s="150" t="str">
        <f t="shared" si="35"/>
        <v/>
      </c>
      <c r="J2404" s="113"/>
      <c r="K2404" s="18"/>
      <c r="L2404" s="18"/>
      <c r="Z2404" s="152"/>
    </row>
    <row r="2405" spans="1:26" x14ac:dyDescent="0.25">
      <c r="A2405" s="26"/>
      <c r="B2405" s="27"/>
      <c r="C2405" s="28"/>
      <c r="D2405" s="28"/>
      <c r="E2405" s="28"/>
      <c r="F2405" s="28"/>
      <c r="G2405" s="29"/>
      <c r="H2405" s="39"/>
      <c r="I2405" s="150" t="str">
        <f t="shared" si="35"/>
        <v/>
      </c>
      <c r="J2405" s="113"/>
      <c r="K2405" s="18"/>
      <c r="L2405" s="18"/>
      <c r="Z2405" s="152"/>
    </row>
    <row r="2406" spans="1:26" x14ac:dyDescent="0.25">
      <c r="A2406" s="26"/>
      <c r="B2406" s="27"/>
      <c r="C2406" s="28"/>
      <c r="D2406" s="28"/>
      <c r="E2406" s="28"/>
      <c r="F2406" s="28"/>
      <c r="G2406" s="29"/>
      <c r="H2406" s="39"/>
      <c r="I2406" s="150" t="str">
        <f t="shared" si="35"/>
        <v/>
      </c>
      <c r="J2406" s="113"/>
      <c r="K2406" s="18"/>
      <c r="L2406" s="18"/>
      <c r="Z2406" s="152"/>
    </row>
    <row r="2407" spans="1:26" x14ac:dyDescent="0.25">
      <c r="A2407" s="26"/>
      <c r="B2407" s="27"/>
      <c r="C2407" s="28"/>
      <c r="D2407" s="28"/>
      <c r="E2407" s="28"/>
      <c r="F2407" s="28"/>
      <c r="G2407" s="29"/>
      <c r="H2407" s="39"/>
      <c r="I2407" s="150" t="str">
        <f t="shared" si="35"/>
        <v/>
      </c>
      <c r="J2407" s="113"/>
      <c r="K2407" s="18"/>
      <c r="L2407" s="18"/>
      <c r="Z2407" s="152"/>
    </row>
    <row r="2408" spans="1:26" x14ac:dyDescent="0.25">
      <c r="A2408" s="26"/>
      <c r="B2408" s="27"/>
      <c r="C2408" s="28"/>
      <c r="D2408" s="28"/>
      <c r="E2408" s="28"/>
      <c r="F2408" s="28"/>
      <c r="G2408" s="29"/>
      <c r="H2408" s="39"/>
      <c r="I2408" s="150" t="str">
        <f t="shared" si="35"/>
        <v/>
      </c>
      <c r="J2408" s="113"/>
      <c r="K2408" s="18"/>
      <c r="L2408" s="18"/>
      <c r="Z2408" s="152"/>
    </row>
    <row r="2409" spans="1:26" x14ac:dyDescent="0.25">
      <c r="A2409" s="26"/>
      <c r="B2409" s="27"/>
      <c r="C2409" s="28"/>
      <c r="D2409" s="28"/>
      <c r="E2409" s="28"/>
      <c r="F2409" s="28"/>
      <c r="G2409" s="29"/>
      <c r="H2409" s="39"/>
      <c r="I2409" s="150" t="str">
        <f t="shared" si="35"/>
        <v/>
      </c>
      <c r="J2409" s="113"/>
      <c r="K2409" s="18"/>
      <c r="L2409" s="18"/>
      <c r="Z2409" s="152"/>
    </row>
    <row r="2410" spans="1:26" x14ac:dyDescent="0.25">
      <c r="A2410" s="26"/>
      <c r="B2410" s="27"/>
      <c r="C2410" s="28"/>
      <c r="D2410" s="28"/>
      <c r="E2410" s="28"/>
      <c r="F2410" s="28"/>
      <c r="G2410" s="29"/>
      <c r="H2410" s="39"/>
      <c r="I2410" s="150" t="str">
        <f t="shared" si="35"/>
        <v/>
      </c>
      <c r="J2410" s="113"/>
      <c r="K2410" s="18"/>
      <c r="L2410" s="18"/>
      <c r="Z2410" s="152"/>
    </row>
    <row r="2411" spans="1:26" x14ac:dyDescent="0.25">
      <c r="A2411" s="26"/>
      <c r="B2411" s="27"/>
      <c r="C2411" s="28"/>
      <c r="D2411" s="28"/>
      <c r="E2411" s="28"/>
      <c r="F2411" s="28"/>
      <c r="G2411" s="29"/>
      <c r="H2411" s="39"/>
      <c r="I2411" s="150" t="str">
        <f t="shared" si="35"/>
        <v/>
      </c>
      <c r="J2411" s="113"/>
      <c r="K2411" s="18"/>
      <c r="L2411" s="18"/>
      <c r="Z2411" s="152"/>
    </row>
    <row r="2412" spans="1:26" x14ac:dyDescent="0.25">
      <c r="A2412" s="26"/>
      <c r="B2412" s="27"/>
      <c r="C2412" s="28"/>
      <c r="D2412" s="28"/>
      <c r="E2412" s="28"/>
      <c r="F2412" s="28"/>
      <c r="G2412" s="29"/>
      <c r="H2412" s="39"/>
      <c r="I2412" s="150" t="str">
        <f t="shared" si="35"/>
        <v/>
      </c>
      <c r="J2412" s="113"/>
      <c r="K2412" s="18"/>
      <c r="L2412" s="18"/>
      <c r="Z2412" s="152"/>
    </row>
    <row r="2413" spans="1:26" x14ac:dyDescent="0.25">
      <c r="A2413" s="26"/>
      <c r="B2413" s="27"/>
      <c r="C2413" s="28"/>
      <c r="D2413" s="28"/>
      <c r="E2413" s="28"/>
      <c r="F2413" s="28"/>
      <c r="G2413" s="29"/>
      <c r="H2413" s="39"/>
      <c r="I2413" s="150" t="str">
        <f t="shared" si="35"/>
        <v/>
      </c>
      <c r="J2413" s="113"/>
      <c r="K2413" s="18"/>
      <c r="L2413" s="18"/>
      <c r="Z2413" s="152"/>
    </row>
    <row r="2414" spans="1:26" x14ac:dyDescent="0.25">
      <c r="A2414" s="26"/>
      <c r="B2414" s="27"/>
      <c r="C2414" s="28"/>
      <c r="D2414" s="28"/>
      <c r="E2414" s="28"/>
      <c r="F2414" s="28"/>
      <c r="G2414" s="29"/>
      <c r="H2414" s="39"/>
      <c r="I2414" s="150" t="str">
        <f t="shared" si="35"/>
        <v/>
      </c>
      <c r="J2414" s="113"/>
      <c r="K2414" s="18"/>
      <c r="L2414" s="18"/>
      <c r="Z2414" s="152"/>
    </row>
    <row r="2415" spans="1:26" x14ac:dyDescent="0.25">
      <c r="A2415" s="26"/>
      <c r="B2415" s="27"/>
      <c r="C2415" s="28"/>
      <c r="D2415" s="28"/>
      <c r="E2415" s="28"/>
      <c r="F2415" s="28"/>
      <c r="G2415" s="29"/>
      <c r="H2415" s="39"/>
      <c r="I2415" s="150" t="str">
        <f t="shared" si="35"/>
        <v/>
      </c>
      <c r="J2415" s="113"/>
      <c r="K2415" s="18"/>
      <c r="L2415" s="18"/>
      <c r="Z2415" s="152"/>
    </row>
    <row r="2416" spans="1:26" x14ac:dyDescent="0.25">
      <c r="A2416" s="26"/>
      <c r="B2416" s="27"/>
      <c r="C2416" s="28"/>
      <c r="D2416" s="28"/>
      <c r="E2416" s="28"/>
      <c r="F2416" s="28"/>
      <c r="G2416" s="29"/>
      <c r="H2416" s="39"/>
      <c r="I2416" s="150" t="str">
        <f t="shared" si="35"/>
        <v/>
      </c>
      <c r="J2416" s="113"/>
      <c r="K2416" s="18"/>
      <c r="L2416" s="18"/>
      <c r="Z2416" s="152"/>
    </row>
    <row r="2417" spans="1:26" x14ac:dyDescent="0.25">
      <c r="A2417" s="26"/>
      <c r="B2417" s="27"/>
      <c r="C2417" s="28"/>
      <c r="D2417" s="28"/>
      <c r="E2417" s="28"/>
      <c r="F2417" s="28"/>
      <c r="G2417" s="29"/>
      <c r="H2417" s="39"/>
      <c r="I2417" s="150" t="str">
        <f t="shared" si="35"/>
        <v/>
      </c>
      <c r="J2417" s="113"/>
      <c r="K2417" s="18"/>
      <c r="L2417" s="18"/>
      <c r="Z2417" s="152"/>
    </row>
    <row r="2418" spans="1:26" x14ac:dyDescent="0.25">
      <c r="A2418" s="26"/>
      <c r="B2418" s="27"/>
      <c r="C2418" s="28"/>
      <c r="D2418" s="28"/>
      <c r="E2418" s="28"/>
      <c r="F2418" s="28"/>
      <c r="G2418" s="29"/>
      <c r="H2418" s="39"/>
      <c r="I2418" s="150" t="str">
        <f t="shared" si="35"/>
        <v/>
      </c>
      <c r="J2418" s="113"/>
      <c r="K2418" s="18"/>
      <c r="L2418" s="18"/>
      <c r="Z2418" s="152"/>
    </row>
    <row r="2419" spans="1:26" x14ac:dyDescent="0.25">
      <c r="A2419" s="26"/>
      <c r="B2419" s="27"/>
      <c r="C2419" s="28"/>
      <c r="D2419" s="28"/>
      <c r="E2419" s="28"/>
      <c r="F2419" s="28"/>
      <c r="G2419" s="29"/>
      <c r="H2419" s="39"/>
      <c r="I2419" s="150" t="str">
        <f t="shared" si="35"/>
        <v/>
      </c>
      <c r="J2419" s="113"/>
      <c r="K2419" s="18"/>
      <c r="L2419" s="18"/>
      <c r="Z2419" s="152"/>
    </row>
    <row r="2420" spans="1:26" x14ac:dyDescent="0.25">
      <c r="A2420" s="26"/>
      <c r="B2420" s="27"/>
      <c r="C2420" s="28"/>
      <c r="D2420" s="28"/>
      <c r="E2420" s="28"/>
      <c r="F2420" s="28"/>
      <c r="G2420" s="29"/>
      <c r="H2420" s="39"/>
      <c r="I2420" s="150" t="str">
        <f t="shared" si="35"/>
        <v/>
      </c>
      <c r="J2420" s="113"/>
      <c r="K2420" s="18"/>
      <c r="L2420" s="18"/>
      <c r="Z2420" s="152"/>
    </row>
    <row r="2421" spans="1:26" x14ac:dyDescent="0.25">
      <c r="A2421" s="26"/>
      <c r="B2421" s="27"/>
      <c r="C2421" s="28"/>
      <c r="D2421" s="28"/>
      <c r="E2421" s="28"/>
      <c r="F2421" s="28"/>
      <c r="G2421" s="29"/>
      <c r="H2421" s="39"/>
      <c r="I2421" s="150" t="str">
        <f t="shared" si="35"/>
        <v/>
      </c>
      <c r="J2421" s="113"/>
      <c r="K2421" s="18"/>
      <c r="L2421" s="18"/>
      <c r="Z2421" s="152"/>
    </row>
    <row r="2422" spans="1:26" x14ac:dyDescent="0.25">
      <c r="A2422" s="26"/>
      <c r="B2422" s="27"/>
      <c r="C2422" s="28"/>
      <c r="D2422" s="28"/>
      <c r="E2422" s="28"/>
      <c r="F2422" s="28"/>
      <c r="G2422" s="29"/>
      <c r="H2422" s="39"/>
      <c r="I2422" s="150" t="str">
        <f t="shared" si="35"/>
        <v/>
      </c>
      <c r="J2422" s="113"/>
      <c r="K2422" s="18"/>
      <c r="L2422" s="18"/>
      <c r="Z2422" s="152"/>
    </row>
    <row r="2423" spans="1:26" x14ac:dyDescent="0.25">
      <c r="A2423" s="26"/>
      <c r="B2423" s="27"/>
      <c r="C2423" s="28"/>
      <c r="D2423" s="28"/>
      <c r="E2423" s="28"/>
      <c r="F2423" s="28"/>
      <c r="G2423" s="29"/>
      <c r="H2423" s="39"/>
      <c r="I2423" s="150" t="str">
        <f t="shared" si="35"/>
        <v/>
      </c>
      <c r="J2423" s="113"/>
      <c r="K2423" s="18"/>
      <c r="L2423" s="18"/>
      <c r="Z2423" s="152"/>
    </row>
    <row r="2424" spans="1:26" x14ac:dyDescent="0.25">
      <c r="A2424" s="26"/>
      <c r="B2424" s="27"/>
      <c r="C2424" s="28"/>
      <c r="D2424" s="28"/>
      <c r="E2424" s="28"/>
      <c r="F2424" s="28"/>
      <c r="G2424" s="29"/>
      <c r="H2424" s="39"/>
      <c r="I2424" s="150" t="str">
        <f t="shared" si="35"/>
        <v/>
      </c>
      <c r="J2424" s="113"/>
      <c r="K2424" s="18"/>
      <c r="L2424" s="18"/>
      <c r="Z2424" s="152"/>
    </row>
    <row r="2425" spans="1:26" x14ac:dyDescent="0.25">
      <c r="A2425" s="26"/>
      <c r="B2425" s="27"/>
      <c r="C2425" s="28"/>
      <c r="D2425" s="28"/>
      <c r="E2425" s="28"/>
      <c r="F2425" s="28"/>
      <c r="G2425" s="29"/>
      <c r="H2425" s="39"/>
      <c r="I2425" s="150" t="str">
        <f t="shared" si="35"/>
        <v/>
      </c>
      <c r="J2425" s="113"/>
      <c r="K2425" s="18"/>
      <c r="L2425" s="18"/>
      <c r="Z2425" s="152"/>
    </row>
    <row r="2426" spans="1:26" x14ac:dyDescent="0.25">
      <c r="A2426" s="26"/>
      <c r="B2426" s="27"/>
      <c r="C2426" s="28"/>
      <c r="D2426" s="28"/>
      <c r="E2426" s="28"/>
      <c r="F2426" s="28"/>
      <c r="G2426" s="29"/>
      <c r="H2426" s="39"/>
      <c r="I2426" s="150" t="str">
        <f t="shared" si="35"/>
        <v/>
      </c>
      <c r="J2426" s="113"/>
      <c r="K2426" s="18"/>
      <c r="L2426" s="18"/>
      <c r="Z2426" s="152"/>
    </row>
    <row r="2427" spans="1:26" x14ac:dyDescent="0.25">
      <c r="A2427" s="26"/>
      <c r="B2427" s="27"/>
      <c r="C2427" s="28"/>
      <c r="D2427" s="28"/>
      <c r="E2427" s="28"/>
      <c r="F2427" s="28"/>
      <c r="G2427" s="29"/>
      <c r="H2427" s="39"/>
      <c r="I2427" s="150" t="str">
        <f t="shared" si="35"/>
        <v/>
      </c>
      <c r="J2427" s="113"/>
      <c r="K2427" s="18"/>
      <c r="L2427" s="18"/>
      <c r="Z2427" s="152"/>
    </row>
    <row r="2428" spans="1:26" x14ac:dyDescent="0.25">
      <c r="A2428" s="26"/>
      <c r="B2428" s="27"/>
      <c r="C2428" s="28"/>
      <c r="D2428" s="28"/>
      <c r="E2428" s="28"/>
      <c r="F2428" s="28"/>
      <c r="G2428" s="29"/>
      <c r="H2428" s="39"/>
      <c r="I2428" s="150" t="str">
        <f t="shared" si="35"/>
        <v/>
      </c>
      <c r="J2428" s="113"/>
      <c r="K2428" s="18"/>
      <c r="L2428" s="18"/>
      <c r="Z2428" s="152"/>
    </row>
    <row r="2429" spans="1:26" x14ac:dyDescent="0.25">
      <c r="A2429" s="26"/>
      <c r="B2429" s="27"/>
      <c r="C2429" s="28"/>
      <c r="D2429" s="28"/>
      <c r="E2429" s="28"/>
      <c r="F2429" s="28"/>
      <c r="G2429" s="29"/>
      <c r="H2429" s="39"/>
      <c r="I2429" s="150" t="str">
        <f t="shared" si="35"/>
        <v/>
      </c>
      <c r="J2429" s="113"/>
      <c r="K2429" s="18"/>
      <c r="L2429" s="18"/>
      <c r="Z2429" s="152"/>
    </row>
    <row r="2430" spans="1:26" x14ac:dyDescent="0.25">
      <c r="A2430" s="26"/>
      <c r="B2430" s="27"/>
      <c r="C2430" s="28"/>
      <c r="D2430" s="28"/>
      <c r="E2430" s="28"/>
      <c r="F2430" s="28"/>
      <c r="G2430" s="29"/>
      <c r="H2430" s="39"/>
      <c r="I2430" s="150" t="str">
        <f t="shared" si="35"/>
        <v/>
      </c>
      <c r="J2430" s="113"/>
      <c r="K2430" s="18"/>
      <c r="L2430" s="18"/>
      <c r="Z2430" s="152"/>
    </row>
    <row r="2431" spans="1:26" x14ac:dyDescent="0.25">
      <c r="A2431" s="26"/>
      <c r="B2431" s="27"/>
      <c r="C2431" s="28"/>
      <c r="D2431" s="28"/>
      <c r="E2431" s="28"/>
      <c r="F2431" s="28"/>
      <c r="G2431" s="29"/>
      <c r="H2431" s="39"/>
      <c r="I2431" s="150" t="str">
        <f t="shared" ref="I2431:I2494" si="36">IF(G2431="","",I2430+G2431)</f>
        <v/>
      </c>
      <c r="J2431" s="113"/>
      <c r="K2431" s="18"/>
      <c r="L2431" s="18"/>
      <c r="Z2431" s="152"/>
    </row>
    <row r="2432" spans="1:26" x14ac:dyDescent="0.25">
      <c r="A2432" s="26"/>
      <c r="B2432" s="27"/>
      <c r="C2432" s="28"/>
      <c r="D2432" s="28"/>
      <c r="E2432" s="28"/>
      <c r="F2432" s="28"/>
      <c r="G2432" s="29"/>
      <c r="H2432" s="39"/>
      <c r="I2432" s="150" t="str">
        <f t="shared" si="36"/>
        <v/>
      </c>
      <c r="J2432" s="113"/>
      <c r="K2432" s="18"/>
      <c r="L2432" s="18"/>
      <c r="Z2432" s="152"/>
    </row>
    <row r="2433" spans="1:26" x14ac:dyDescent="0.25">
      <c r="A2433" s="26"/>
      <c r="B2433" s="27"/>
      <c r="C2433" s="28"/>
      <c r="D2433" s="28"/>
      <c r="E2433" s="28"/>
      <c r="F2433" s="28"/>
      <c r="G2433" s="29"/>
      <c r="H2433" s="39"/>
      <c r="I2433" s="150" t="str">
        <f t="shared" si="36"/>
        <v/>
      </c>
      <c r="J2433" s="113"/>
      <c r="K2433" s="18"/>
      <c r="L2433" s="18"/>
      <c r="Z2433" s="152"/>
    </row>
    <row r="2434" spans="1:26" x14ac:dyDescent="0.25">
      <c r="A2434" s="26"/>
      <c r="B2434" s="27"/>
      <c r="C2434" s="28"/>
      <c r="D2434" s="28"/>
      <c r="E2434" s="28"/>
      <c r="F2434" s="28"/>
      <c r="G2434" s="29"/>
      <c r="H2434" s="39"/>
      <c r="I2434" s="150" t="str">
        <f t="shared" si="36"/>
        <v/>
      </c>
      <c r="J2434" s="113"/>
      <c r="K2434" s="18"/>
      <c r="L2434" s="18"/>
      <c r="Z2434" s="152"/>
    </row>
    <row r="2435" spans="1:26" x14ac:dyDescent="0.25">
      <c r="A2435" s="26"/>
      <c r="B2435" s="27"/>
      <c r="C2435" s="28"/>
      <c r="D2435" s="28"/>
      <c r="E2435" s="28"/>
      <c r="F2435" s="28"/>
      <c r="G2435" s="29"/>
      <c r="H2435" s="39"/>
      <c r="I2435" s="150" t="str">
        <f t="shared" si="36"/>
        <v/>
      </c>
      <c r="J2435" s="113"/>
      <c r="K2435" s="18"/>
      <c r="L2435" s="18"/>
      <c r="Z2435" s="152"/>
    </row>
    <row r="2436" spans="1:26" x14ac:dyDescent="0.25">
      <c r="A2436" s="26"/>
      <c r="B2436" s="27"/>
      <c r="C2436" s="28"/>
      <c r="D2436" s="28"/>
      <c r="E2436" s="28"/>
      <c r="F2436" s="28"/>
      <c r="G2436" s="29"/>
      <c r="H2436" s="39"/>
      <c r="I2436" s="150" t="str">
        <f t="shared" si="36"/>
        <v/>
      </c>
      <c r="J2436" s="113"/>
      <c r="K2436" s="18"/>
      <c r="L2436" s="18"/>
      <c r="Z2436" s="152"/>
    </row>
    <row r="2437" spans="1:26" x14ac:dyDescent="0.25">
      <c r="A2437" s="26"/>
      <c r="B2437" s="27"/>
      <c r="C2437" s="28"/>
      <c r="D2437" s="28"/>
      <c r="E2437" s="28"/>
      <c r="F2437" s="28"/>
      <c r="G2437" s="29"/>
      <c r="H2437" s="39"/>
      <c r="I2437" s="150" t="str">
        <f t="shared" si="36"/>
        <v/>
      </c>
      <c r="J2437" s="113"/>
      <c r="K2437" s="18"/>
      <c r="L2437" s="18"/>
      <c r="Z2437" s="152"/>
    </row>
    <row r="2438" spans="1:26" x14ac:dyDescent="0.25">
      <c r="A2438" s="26"/>
      <c r="B2438" s="27"/>
      <c r="C2438" s="28"/>
      <c r="D2438" s="28"/>
      <c r="E2438" s="28"/>
      <c r="F2438" s="28"/>
      <c r="G2438" s="29"/>
      <c r="H2438" s="39"/>
      <c r="I2438" s="150" t="str">
        <f t="shared" si="36"/>
        <v/>
      </c>
      <c r="J2438" s="113"/>
      <c r="K2438" s="18"/>
      <c r="L2438" s="18"/>
      <c r="Z2438" s="152"/>
    </row>
    <row r="2439" spans="1:26" x14ac:dyDescent="0.25">
      <c r="A2439" s="26"/>
      <c r="B2439" s="27"/>
      <c r="C2439" s="28"/>
      <c r="D2439" s="28"/>
      <c r="E2439" s="28"/>
      <c r="F2439" s="28"/>
      <c r="G2439" s="29"/>
      <c r="H2439" s="39"/>
      <c r="I2439" s="150" t="str">
        <f t="shared" si="36"/>
        <v/>
      </c>
      <c r="J2439" s="113"/>
      <c r="K2439" s="18"/>
      <c r="L2439" s="18"/>
      <c r="Z2439" s="152"/>
    </row>
    <row r="2440" spans="1:26" x14ac:dyDescent="0.25">
      <c r="A2440" s="26"/>
      <c r="B2440" s="27"/>
      <c r="C2440" s="28"/>
      <c r="D2440" s="28"/>
      <c r="E2440" s="28"/>
      <c r="F2440" s="28"/>
      <c r="G2440" s="29"/>
      <c r="H2440" s="39"/>
      <c r="I2440" s="150" t="str">
        <f t="shared" si="36"/>
        <v/>
      </c>
      <c r="J2440" s="113"/>
      <c r="K2440" s="18"/>
      <c r="L2440" s="18"/>
      <c r="Z2440" s="152"/>
    </row>
    <row r="2441" spans="1:26" x14ac:dyDescent="0.25">
      <c r="A2441" s="26"/>
      <c r="B2441" s="27"/>
      <c r="C2441" s="28"/>
      <c r="D2441" s="28"/>
      <c r="E2441" s="28"/>
      <c r="F2441" s="28"/>
      <c r="G2441" s="29"/>
      <c r="H2441" s="39"/>
      <c r="I2441" s="150" t="str">
        <f t="shared" si="36"/>
        <v/>
      </c>
      <c r="J2441" s="113"/>
      <c r="K2441" s="18"/>
      <c r="L2441" s="18"/>
      <c r="Z2441" s="152"/>
    </row>
    <row r="2442" spans="1:26" x14ac:dyDescent="0.25">
      <c r="A2442" s="26"/>
      <c r="B2442" s="27"/>
      <c r="C2442" s="28"/>
      <c r="D2442" s="28"/>
      <c r="E2442" s="28"/>
      <c r="F2442" s="28"/>
      <c r="G2442" s="29"/>
      <c r="H2442" s="39"/>
      <c r="I2442" s="150" t="str">
        <f t="shared" si="36"/>
        <v/>
      </c>
      <c r="J2442" s="113"/>
      <c r="K2442" s="18"/>
      <c r="L2442" s="18"/>
      <c r="Z2442" s="152"/>
    </row>
    <row r="2443" spans="1:26" x14ac:dyDescent="0.25">
      <c r="A2443" s="26"/>
      <c r="B2443" s="27"/>
      <c r="C2443" s="28"/>
      <c r="D2443" s="28"/>
      <c r="E2443" s="28"/>
      <c r="F2443" s="28"/>
      <c r="G2443" s="29"/>
      <c r="H2443" s="39"/>
      <c r="I2443" s="150" t="str">
        <f t="shared" si="36"/>
        <v/>
      </c>
      <c r="J2443" s="113"/>
      <c r="K2443" s="18"/>
      <c r="L2443" s="18"/>
      <c r="Z2443" s="152"/>
    </row>
    <row r="2444" spans="1:26" x14ac:dyDescent="0.25">
      <c r="A2444" s="26"/>
      <c r="B2444" s="27"/>
      <c r="C2444" s="28"/>
      <c r="D2444" s="28"/>
      <c r="E2444" s="28"/>
      <c r="F2444" s="28"/>
      <c r="G2444" s="29"/>
      <c r="H2444" s="39"/>
      <c r="I2444" s="150" t="str">
        <f t="shared" si="36"/>
        <v/>
      </c>
      <c r="J2444" s="113"/>
      <c r="K2444" s="18"/>
      <c r="L2444" s="18"/>
      <c r="Z2444" s="152"/>
    </row>
    <row r="2445" spans="1:26" x14ac:dyDescent="0.25">
      <c r="A2445" s="26"/>
      <c r="B2445" s="27"/>
      <c r="C2445" s="28"/>
      <c r="D2445" s="28"/>
      <c r="E2445" s="28"/>
      <c r="F2445" s="28"/>
      <c r="G2445" s="29"/>
      <c r="H2445" s="39"/>
      <c r="I2445" s="150" t="str">
        <f t="shared" si="36"/>
        <v/>
      </c>
      <c r="J2445" s="113"/>
      <c r="K2445" s="18"/>
      <c r="L2445" s="18"/>
      <c r="Z2445" s="152"/>
    </row>
    <row r="2446" spans="1:26" x14ac:dyDescent="0.25">
      <c r="A2446" s="26"/>
      <c r="B2446" s="27"/>
      <c r="C2446" s="28"/>
      <c r="D2446" s="28"/>
      <c r="E2446" s="28"/>
      <c r="F2446" s="28"/>
      <c r="G2446" s="29"/>
      <c r="H2446" s="39"/>
      <c r="I2446" s="150" t="str">
        <f t="shared" si="36"/>
        <v/>
      </c>
      <c r="J2446" s="113"/>
      <c r="K2446" s="18"/>
      <c r="L2446" s="18"/>
      <c r="Z2446" s="152"/>
    </row>
    <row r="2447" spans="1:26" x14ac:dyDescent="0.25">
      <c r="A2447" s="26"/>
      <c r="B2447" s="27"/>
      <c r="C2447" s="28"/>
      <c r="D2447" s="28"/>
      <c r="E2447" s="28"/>
      <c r="F2447" s="28"/>
      <c r="G2447" s="29"/>
      <c r="H2447" s="39"/>
      <c r="I2447" s="150" t="str">
        <f t="shared" si="36"/>
        <v/>
      </c>
      <c r="J2447" s="113"/>
      <c r="K2447" s="18"/>
      <c r="L2447" s="18"/>
      <c r="Z2447" s="152"/>
    </row>
    <row r="2448" spans="1:26" x14ac:dyDescent="0.25">
      <c r="A2448" s="26"/>
      <c r="B2448" s="27"/>
      <c r="C2448" s="28"/>
      <c r="D2448" s="28"/>
      <c r="E2448" s="28"/>
      <c r="F2448" s="28"/>
      <c r="G2448" s="29"/>
      <c r="H2448" s="39"/>
      <c r="I2448" s="150" t="str">
        <f t="shared" si="36"/>
        <v/>
      </c>
      <c r="J2448" s="113"/>
      <c r="K2448" s="18"/>
      <c r="L2448" s="18"/>
      <c r="Z2448" s="152"/>
    </row>
    <row r="2449" spans="1:26" x14ac:dyDescent="0.25">
      <c r="A2449" s="26"/>
      <c r="B2449" s="27"/>
      <c r="C2449" s="28"/>
      <c r="D2449" s="28"/>
      <c r="E2449" s="28"/>
      <c r="F2449" s="28"/>
      <c r="G2449" s="29"/>
      <c r="H2449" s="39"/>
      <c r="I2449" s="150" t="str">
        <f t="shared" si="36"/>
        <v/>
      </c>
      <c r="J2449" s="113"/>
      <c r="K2449" s="18"/>
      <c r="L2449" s="18"/>
      <c r="Z2449" s="152"/>
    </row>
    <row r="2450" spans="1:26" x14ac:dyDescent="0.25">
      <c r="A2450" s="26"/>
      <c r="B2450" s="27"/>
      <c r="C2450" s="28"/>
      <c r="D2450" s="28"/>
      <c r="E2450" s="28"/>
      <c r="F2450" s="28"/>
      <c r="G2450" s="29"/>
      <c r="H2450" s="39"/>
      <c r="I2450" s="150" t="str">
        <f t="shared" si="36"/>
        <v/>
      </c>
      <c r="J2450" s="113"/>
      <c r="K2450" s="18"/>
      <c r="L2450" s="18"/>
      <c r="Z2450" s="152"/>
    </row>
    <row r="2451" spans="1:26" x14ac:dyDescent="0.25">
      <c r="A2451" s="26"/>
      <c r="B2451" s="27"/>
      <c r="C2451" s="28"/>
      <c r="D2451" s="28"/>
      <c r="E2451" s="28"/>
      <c r="F2451" s="28"/>
      <c r="G2451" s="29"/>
      <c r="H2451" s="39"/>
      <c r="I2451" s="150" t="str">
        <f t="shared" si="36"/>
        <v/>
      </c>
      <c r="J2451" s="113"/>
      <c r="K2451" s="18"/>
      <c r="L2451" s="18"/>
      <c r="Z2451" s="152"/>
    </row>
    <row r="2452" spans="1:26" x14ac:dyDescent="0.25">
      <c r="A2452" s="26"/>
      <c r="B2452" s="27"/>
      <c r="C2452" s="28"/>
      <c r="D2452" s="28"/>
      <c r="E2452" s="28"/>
      <c r="F2452" s="28"/>
      <c r="G2452" s="29"/>
      <c r="H2452" s="39"/>
      <c r="I2452" s="150" t="str">
        <f t="shared" si="36"/>
        <v/>
      </c>
      <c r="J2452" s="113"/>
      <c r="K2452" s="18"/>
      <c r="L2452" s="18"/>
      <c r="Z2452" s="152"/>
    </row>
    <row r="2453" spans="1:26" x14ac:dyDescent="0.25">
      <c r="A2453" s="26"/>
      <c r="B2453" s="27"/>
      <c r="C2453" s="28"/>
      <c r="D2453" s="28"/>
      <c r="E2453" s="28"/>
      <c r="F2453" s="28"/>
      <c r="G2453" s="29"/>
      <c r="H2453" s="39"/>
      <c r="I2453" s="150" t="str">
        <f t="shared" si="36"/>
        <v/>
      </c>
      <c r="J2453" s="113"/>
      <c r="K2453" s="18"/>
      <c r="L2453" s="18"/>
      <c r="Z2453" s="152"/>
    </row>
    <row r="2454" spans="1:26" x14ac:dyDescent="0.25">
      <c r="A2454" s="26"/>
      <c r="B2454" s="27"/>
      <c r="C2454" s="28"/>
      <c r="D2454" s="28"/>
      <c r="E2454" s="28"/>
      <c r="F2454" s="28"/>
      <c r="G2454" s="29"/>
      <c r="H2454" s="39"/>
      <c r="I2454" s="150" t="str">
        <f t="shared" si="36"/>
        <v/>
      </c>
      <c r="J2454" s="113"/>
      <c r="K2454" s="18"/>
      <c r="L2454" s="18"/>
      <c r="Z2454" s="152"/>
    </row>
    <row r="2455" spans="1:26" x14ac:dyDescent="0.25">
      <c r="A2455" s="26"/>
      <c r="B2455" s="27"/>
      <c r="C2455" s="28"/>
      <c r="D2455" s="28"/>
      <c r="E2455" s="28"/>
      <c r="F2455" s="28"/>
      <c r="G2455" s="29"/>
      <c r="H2455" s="39"/>
      <c r="I2455" s="150" t="str">
        <f t="shared" si="36"/>
        <v/>
      </c>
      <c r="J2455" s="113"/>
      <c r="K2455" s="18"/>
      <c r="L2455" s="18"/>
      <c r="Z2455" s="152"/>
    </row>
    <row r="2456" spans="1:26" x14ac:dyDescent="0.25">
      <c r="A2456" s="26"/>
      <c r="B2456" s="27"/>
      <c r="C2456" s="28"/>
      <c r="D2456" s="28"/>
      <c r="E2456" s="28"/>
      <c r="F2456" s="28"/>
      <c r="G2456" s="29"/>
      <c r="H2456" s="39"/>
      <c r="I2456" s="150" t="str">
        <f t="shared" si="36"/>
        <v/>
      </c>
      <c r="J2456" s="113"/>
      <c r="K2456" s="18"/>
      <c r="L2456" s="18"/>
      <c r="Z2456" s="152"/>
    </row>
    <row r="2457" spans="1:26" x14ac:dyDescent="0.25">
      <c r="A2457" s="26"/>
      <c r="B2457" s="27"/>
      <c r="C2457" s="28"/>
      <c r="D2457" s="28"/>
      <c r="E2457" s="28"/>
      <c r="F2457" s="28"/>
      <c r="G2457" s="29"/>
      <c r="H2457" s="39"/>
      <c r="I2457" s="150" t="str">
        <f t="shared" si="36"/>
        <v/>
      </c>
      <c r="J2457" s="113"/>
      <c r="K2457" s="18"/>
      <c r="L2457" s="18"/>
      <c r="Z2457" s="152"/>
    </row>
    <row r="2458" spans="1:26" x14ac:dyDescent="0.25">
      <c r="A2458" s="26"/>
      <c r="B2458" s="27"/>
      <c r="C2458" s="28"/>
      <c r="D2458" s="28"/>
      <c r="E2458" s="28"/>
      <c r="F2458" s="28"/>
      <c r="G2458" s="29"/>
      <c r="H2458" s="39"/>
      <c r="I2458" s="150" t="str">
        <f t="shared" si="36"/>
        <v/>
      </c>
      <c r="J2458" s="113"/>
      <c r="K2458" s="18"/>
      <c r="L2458" s="18"/>
      <c r="Z2458" s="152"/>
    </row>
    <row r="2459" spans="1:26" x14ac:dyDescent="0.25">
      <c r="A2459" s="26"/>
      <c r="B2459" s="27"/>
      <c r="C2459" s="28"/>
      <c r="D2459" s="28"/>
      <c r="E2459" s="28"/>
      <c r="F2459" s="28"/>
      <c r="G2459" s="29"/>
      <c r="H2459" s="39"/>
      <c r="I2459" s="150" t="str">
        <f t="shared" si="36"/>
        <v/>
      </c>
      <c r="J2459" s="113"/>
      <c r="K2459" s="18"/>
      <c r="L2459" s="18"/>
      <c r="Z2459" s="152"/>
    </row>
    <row r="2460" spans="1:26" x14ac:dyDescent="0.25">
      <c r="A2460" s="26"/>
      <c r="B2460" s="27"/>
      <c r="C2460" s="28"/>
      <c r="D2460" s="28"/>
      <c r="E2460" s="28"/>
      <c r="F2460" s="28"/>
      <c r="G2460" s="29"/>
      <c r="H2460" s="39"/>
      <c r="I2460" s="150" t="str">
        <f t="shared" si="36"/>
        <v/>
      </c>
      <c r="J2460" s="113"/>
      <c r="K2460" s="18"/>
      <c r="L2460" s="18"/>
      <c r="Z2460" s="152"/>
    </row>
    <row r="2461" spans="1:26" x14ac:dyDescent="0.25">
      <c r="A2461" s="26"/>
      <c r="B2461" s="27"/>
      <c r="C2461" s="28"/>
      <c r="D2461" s="28"/>
      <c r="E2461" s="28"/>
      <c r="F2461" s="28"/>
      <c r="G2461" s="29"/>
      <c r="H2461" s="39"/>
      <c r="I2461" s="150" t="str">
        <f t="shared" si="36"/>
        <v/>
      </c>
      <c r="J2461" s="113"/>
      <c r="K2461" s="18"/>
      <c r="L2461" s="18"/>
      <c r="Z2461" s="152"/>
    </row>
    <row r="2462" spans="1:26" x14ac:dyDescent="0.25">
      <c r="A2462" s="26"/>
      <c r="B2462" s="27"/>
      <c r="C2462" s="28"/>
      <c r="D2462" s="28"/>
      <c r="E2462" s="28"/>
      <c r="F2462" s="28"/>
      <c r="G2462" s="29"/>
      <c r="H2462" s="39"/>
      <c r="I2462" s="150" t="str">
        <f t="shared" si="36"/>
        <v/>
      </c>
      <c r="J2462" s="113"/>
      <c r="K2462" s="18"/>
      <c r="L2462" s="18"/>
      <c r="Z2462" s="152"/>
    </row>
    <row r="2463" spans="1:26" x14ac:dyDescent="0.25">
      <c r="A2463" s="26"/>
      <c r="B2463" s="27"/>
      <c r="C2463" s="28"/>
      <c r="D2463" s="28"/>
      <c r="E2463" s="28"/>
      <c r="F2463" s="28"/>
      <c r="G2463" s="29"/>
      <c r="H2463" s="39"/>
      <c r="I2463" s="150" t="str">
        <f t="shared" si="36"/>
        <v/>
      </c>
      <c r="J2463" s="113"/>
      <c r="K2463" s="18"/>
      <c r="L2463" s="18"/>
      <c r="Z2463" s="152"/>
    </row>
    <row r="2464" spans="1:26" x14ac:dyDescent="0.25">
      <c r="A2464" s="26"/>
      <c r="B2464" s="27"/>
      <c r="C2464" s="28"/>
      <c r="D2464" s="28"/>
      <c r="E2464" s="28"/>
      <c r="F2464" s="28"/>
      <c r="G2464" s="29"/>
      <c r="H2464" s="39"/>
      <c r="I2464" s="150" t="str">
        <f t="shared" si="36"/>
        <v/>
      </c>
      <c r="J2464" s="113"/>
      <c r="K2464" s="18"/>
      <c r="L2464" s="18"/>
      <c r="Z2464" s="152"/>
    </row>
    <row r="2465" spans="1:26" x14ac:dyDescent="0.25">
      <c r="A2465" s="26"/>
      <c r="B2465" s="27"/>
      <c r="C2465" s="28"/>
      <c r="D2465" s="28"/>
      <c r="E2465" s="28"/>
      <c r="F2465" s="28"/>
      <c r="G2465" s="29"/>
      <c r="H2465" s="39"/>
      <c r="I2465" s="150" t="str">
        <f t="shared" si="36"/>
        <v/>
      </c>
      <c r="J2465" s="113"/>
      <c r="K2465" s="18"/>
      <c r="L2465" s="18"/>
      <c r="Z2465" s="152"/>
    </row>
    <row r="2466" spans="1:26" x14ac:dyDescent="0.25">
      <c r="A2466" s="26"/>
      <c r="B2466" s="27"/>
      <c r="C2466" s="28"/>
      <c r="D2466" s="28"/>
      <c r="E2466" s="28"/>
      <c r="F2466" s="28"/>
      <c r="G2466" s="29"/>
      <c r="H2466" s="39"/>
      <c r="I2466" s="150" t="str">
        <f t="shared" si="36"/>
        <v/>
      </c>
      <c r="J2466" s="113"/>
      <c r="K2466" s="18"/>
      <c r="L2466" s="18"/>
      <c r="Z2466" s="152"/>
    </row>
    <row r="2467" spans="1:26" x14ac:dyDescent="0.25">
      <c r="A2467" s="26"/>
      <c r="B2467" s="27"/>
      <c r="C2467" s="28"/>
      <c r="D2467" s="28"/>
      <c r="E2467" s="28"/>
      <c r="F2467" s="28"/>
      <c r="G2467" s="29"/>
      <c r="H2467" s="39"/>
      <c r="I2467" s="150" t="str">
        <f t="shared" si="36"/>
        <v/>
      </c>
      <c r="J2467" s="113"/>
      <c r="K2467" s="18"/>
      <c r="L2467" s="18"/>
      <c r="Z2467" s="152"/>
    </row>
    <row r="2468" spans="1:26" x14ac:dyDescent="0.25">
      <c r="A2468" s="26"/>
      <c r="B2468" s="27"/>
      <c r="C2468" s="28"/>
      <c r="D2468" s="28"/>
      <c r="E2468" s="28"/>
      <c r="F2468" s="28"/>
      <c r="G2468" s="29"/>
      <c r="H2468" s="39"/>
      <c r="I2468" s="150" t="str">
        <f t="shared" si="36"/>
        <v/>
      </c>
      <c r="J2468" s="113"/>
      <c r="K2468" s="18"/>
      <c r="L2468" s="18"/>
      <c r="Z2468" s="152"/>
    </row>
    <row r="2469" spans="1:26" x14ac:dyDescent="0.25">
      <c r="A2469" s="26"/>
      <c r="B2469" s="27"/>
      <c r="C2469" s="28"/>
      <c r="D2469" s="28"/>
      <c r="E2469" s="28"/>
      <c r="F2469" s="28"/>
      <c r="G2469" s="29"/>
      <c r="H2469" s="39"/>
      <c r="I2469" s="150" t="str">
        <f t="shared" si="36"/>
        <v/>
      </c>
      <c r="J2469" s="113"/>
      <c r="K2469" s="18"/>
      <c r="L2469" s="18"/>
      <c r="Z2469" s="152"/>
    </row>
    <row r="2470" spans="1:26" x14ac:dyDescent="0.25">
      <c r="A2470" s="26"/>
      <c r="B2470" s="27"/>
      <c r="C2470" s="28"/>
      <c r="D2470" s="28"/>
      <c r="E2470" s="28"/>
      <c r="F2470" s="28"/>
      <c r="G2470" s="29"/>
      <c r="H2470" s="39"/>
      <c r="I2470" s="150" t="str">
        <f t="shared" si="36"/>
        <v/>
      </c>
      <c r="J2470" s="113"/>
      <c r="K2470" s="18"/>
      <c r="L2470" s="18"/>
      <c r="Z2470" s="152"/>
    </row>
    <row r="2471" spans="1:26" x14ac:dyDescent="0.25">
      <c r="A2471" s="26"/>
      <c r="B2471" s="27"/>
      <c r="C2471" s="28"/>
      <c r="D2471" s="28"/>
      <c r="E2471" s="28"/>
      <c r="F2471" s="28"/>
      <c r="G2471" s="29"/>
      <c r="H2471" s="39"/>
      <c r="I2471" s="150" t="str">
        <f t="shared" si="36"/>
        <v/>
      </c>
      <c r="J2471" s="113"/>
      <c r="K2471" s="18"/>
      <c r="L2471" s="18"/>
      <c r="Z2471" s="152"/>
    </row>
    <row r="2472" spans="1:26" x14ac:dyDescent="0.25">
      <c r="A2472" s="26"/>
      <c r="B2472" s="27"/>
      <c r="C2472" s="28"/>
      <c r="D2472" s="28"/>
      <c r="E2472" s="28"/>
      <c r="F2472" s="28"/>
      <c r="G2472" s="29"/>
      <c r="H2472" s="39"/>
      <c r="I2472" s="150" t="str">
        <f t="shared" si="36"/>
        <v/>
      </c>
      <c r="J2472" s="113"/>
      <c r="K2472" s="18"/>
      <c r="L2472" s="18"/>
      <c r="Z2472" s="152"/>
    </row>
    <row r="2473" spans="1:26" x14ac:dyDescent="0.25">
      <c r="A2473" s="26"/>
      <c r="B2473" s="27"/>
      <c r="C2473" s="28"/>
      <c r="D2473" s="28"/>
      <c r="E2473" s="28"/>
      <c r="F2473" s="28"/>
      <c r="G2473" s="29"/>
      <c r="H2473" s="39"/>
      <c r="I2473" s="150" t="str">
        <f t="shared" si="36"/>
        <v/>
      </c>
      <c r="J2473" s="113"/>
      <c r="K2473" s="18"/>
      <c r="L2473" s="18"/>
      <c r="Z2473" s="152"/>
    </row>
    <row r="2474" spans="1:26" x14ac:dyDescent="0.25">
      <c r="A2474" s="26"/>
      <c r="B2474" s="27"/>
      <c r="C2474" s="28"/>
      <c r="D2474" s="28"/>
      <c r="E2474" s="28"/>
      <c r="F2474" s="28"/>
      <c r="G2474" s="29"/>
      <c r="H2474" s="39"/>
      <c r="I2474" s="150" t="str">
        <f t="shared" si="36"/>
        <v/>
      </c>
      <c r="J2474" s="113"/>
      <c r="K2474" s="18"/>
      <c r="L2474" s="18"/>
      <c r="Z2474" s="152"/>
    </row>
    <row r="2475" spans="1:26" x14ac:dyDescent="0.25">
      <c r="A2475" s="26"/>
      <c r="B2475" s="27"/>
      <c r="C2475" s="28"/>
      <c r="D2475" s="28"/>
      <c r="E2475" s="28"/>
      <c r="F2475" s="28"/>
      <c r="G2475" s="29"/>
      <c r="H2475" s="39"/>
      <c r="I2475" s="150" t="str">
        <f t="shared" si="36"/>
        <v/>
      </c>
      <c r="J2475" s="113"/>
      <c r="K2475" s="18"/>
      <c r="L2475" s="18"/>
      <c r="Z2475" s="152"/>
    </row>
    <row r="2476" spans="1:26" x14ac:dyDescent="0.25">
      <c r="A2476" s="26"/>
      <c r="B2476" s="27"/>
      <c r="C2476" s="28"/>
      <c r="D2476" s="28"/>
      <c r="E2476" s="28"/>
      <c r="F2476" s="28"/>
      <c r="G2476" s="29"/>
      <c r="H2476" s="39"/>
      <c r="I2476" s="150" t="str">
        <f t="shared" si="36"/>
        <v/>
      </c>
      <c r="J2476" s="113"/>
      <c r="K2476" s="18"/>
      <c r="L2476" s="18"/>
      <c r="Z2476" s="152"/>
    </row>
    <row r="2477" spans="1:26" x14ac:dyDescent="0.25">
      <c r="A2477" s="26"/>
      <c r="B2477" s="27"/>
      <c r="C2477" s="28"/>
      <c r="D2477" s="28"/>
      <c r="E2477" s="28"/>
      <c r="F2477" s="28"/>
      <c r="G2477" s="29"/>
      <c r="H2477" s="39"/>
      <c r="I2477" s="150" t="str">
        <f t="shared" si="36"/>
        <v/>
      </c>
      <c r="J2477" s="113"/>
      <c r="K2477" s="18"/>
      <c r="L2477" s="18"/>
      <c r="Z2477" s="152"/>
    </row>
    <row r="2478" spans="1:26" x14ac:dyDescent="0.25">
      <c r="A2478" s="26"/>
      <c r="B2478" s="27"/>
      <c r="C2478" s="28"/>
      <c r="D2478" s="28"/>
      <c r="E2478" s="28"/>
      <c r="F2478" s="28"/>
      <c r="G2478" s="29"/>
      <c r="H2478" s="39"/>
      <c r="I2478" s="150" t="str">
        <f t="shared" si="36"/>
        <v/>
      </c>
      <c r="J2478" s="113"/>
      <c r="K2478" s="18"/>
      <c r="L2478" s="18"/>
      <c r="Z2478" s="152"/>
    </row>
    <row r="2479" spans="1:26" x14ac:dyDescent="0.25">
      <c r="A2479" s="26"/>
      <c r="B2479" s="27"/>
      <c r="C2479" s="28"/>
      <c r="D2479" s="28"/>
      <c r="E2479" s="28"/>
      <c r="F2479" s="28"/>
      <c r="G2479" s="29"/>
      <c r="H2479" s="39"/>
      <c r="I2479" s="150" t="str">
        <f t="shared" si="36"/>
        <v/>
      </c>
      <c r="J2479" s="113"/>
      <c r="K2479" s="18"/>
      <c r="L2479" s="18"/>
      <c r="Z2479" s="152"/>
    </row>
    <row r="2480" spans="1:26" x14ac:dyDescent="0.25">
      <c r="A2480" s="26"/>
      <c r="B2480" s="27"/>
      <c r="C2480" s="28"/>
      <c r="D2480" s="28"/>
      <c r="E2480" s="28"/>
      <c r="F2480" s="28"/>
      <c r="G2480" s="29"/>
      <c r="H2480" s="39"/>
      <c r="I2480" s="150" t="str">
        <f t="shared" si="36"/>
        <v/>
      </c>
      <c r="J2480" s="113"/>
      <c r="K2480" s="18"/>
      <c r="L2480" s="18"/>
      <c r="Z2480" s="152"/>
    </row>
    <row r="2481" spans="1:26" x14ac:dyDescent="0.25">
      <c r="A2481" s="26"/>
      <c r="B2481" s="27"/>
      <c r="C2481" s="28"/>
      <c r="D2481" s="28"/>
      <c r="E2481" s="28"/>
      <c r="F2481" s="28"/>
      <c r="G2481" s="29"/>
      <c r="H2481" s="39"/>
      <c r="I2481" s="150" t="str">
        <f t="shared" si="36"/>
        <v/>
      </c>
      <c r="J2481" s="113"/>
      <c r="K2481" s="18"/>
      <c r="L2481" s="18"/>
      <c r="Z2481" s="152"/>
    </row>
    <row r="2482" spans="1:26" x14ac:dyDescent="0.25">
      <c r="A2482" s="26"/>
      <c r="B2482" s="27"/>
      <c r="C2482" s="28"/>
      <c r="D2482" s="28"/>
      <c r="E2482" s="28"/>
      <c r="F2482" s="28"/>
      <c r="G2482" s="29"/>
      <c r="H2482" s="39"/>
      <c r="I2482" s="150" t="str">
        <f t="shared" si="36"/>
        <v/>
      </c>
      <c r="J2482" s="113"/>
      <c r="K2482" s="18"/>
      <c r="L2482" s="18"/>
      <c r="Z2482" s="152"/>
    </row>
    <row r="2483" spans="1:26" x14ac:dyDescent="0.25">
      <c r="A2483" s="26"/>
      <c r="B2483" s="27"/>
      <c r="C2483" s="28"/>
      <c r="D2483" s="28"/>
      <c r="E2483" s="28"/>
      <c r="F2483" s="28"/>
      <c r="G2483" s="29"/>
      <c r="H2483" s="39"/>
      <c r="I2483" s="150" t="str">
        <f t="shared" si="36"/>
        <v/>
      </c>
      <c r="J2483" s="113"/>
      <c r="K2483" s="18"/>
      <c r="L2483" s="18"/>
      <c r="Z2483" s="152"/>
    </row>
    <row r="2484" spans="1:26" x14ac:dyDescent="0.25">
      <c r="A2484" s="26"/>
      <c r="B2484" s="27"/>
      <c r="C2484" s="28"/>
      <c r="D2484" s="28"/>
      <c r="E2484" s="28"/>
      <c r="F2484" s="28"/>
      <c r="G2484" s="29"/>
      <c r="H2484" s="39"/>
      <c r="I2484" s="150" t="str">
        <f t="shared" si="36"/>
        <v/>
      </c>
      <c r="J2484" s="113"/>
      <c r="K2484" s="18"/>
      <c r="L2484" s="18"/>
      <c r="Z2484" s="152"/>
    </row>
    <row r="2485" spans="1:26" x14ac:dyDescent="0.25">
      <c r="A2485" s="26"/>
      <c r="B2485" s="27"/>
      <c r="C2485" s="28"/>
      <c r="D2485" s="28"/>
      <c r="E2485" s="28"/>
      <c r="F2485" s="28"/>
      <c r="G2485" s="29"/>
      <c r="H2485" s="39"/>
      <c r="I2485" s="150" t="str">
        <f t="shared" si="36"/>
        <v/>
      </c>
      <c r="J2485" s="113"/>
      <c r="K2485" s="18"/>
      <c r="L2485" s="18"/>
      <c r="Z2485" s="152"/>
    </row>
    <row r="2486" spans="1:26" x14ac:dyDescent="0.25">
      <c r="A2486" s="26"/>
      <c r="B2486" s="27"/>
      <c r="C2486" s="28"/>
      <c r="D2486" s="28"/>
      <c r="E2486" s="28"/>
      <c r="F2486" s="28"/>
      <c r="G2486" s="29"/>
      <c r="H2486" s="39"/>
      <c r="I2486" s="150" t="str">
        <f t="shared" si="36"/>
        <v/>
      </c>
      <c r="J2486" s="113"/>
      <c r="K2486" s="18"/>
      <c r="L2486" s="18"/>
      <c r="Z2486" s="152"/>
    </row>
    <row r="2487" spans="1:26" x14ac:dyDescent="0.25">
      <c r="A2487" s="26"/>
      <c r="B2487" s="27"/>
      <c r="C2487" s="28"/>
      <c r="D2487" s="28"/>
      <c r="E2487" s="28"/>
      <c r="F2487" s="28"/>
      <c r="G2487" s="29"/>
      <c r="H2487" s="39"/>
      <c r="I2487" s="150" t="str">
        <f t="shared" si="36"/>
        <v/>
      </c>
      <c r="J2487" s="113"/>
      <c r="K2487" s="18"/>
      <c r="L2487" s="18"/>
      <c r="Z2487" s="152"/>
    </row>
    <row r="2488" spans="1:26" x14ac:dyDescent="0.25">
      <c r="A2488" s="26"/>
      <c r="B2488" s="27"/>
      <c r="C2488" s="28"/>
      <c r="D2488" s="28"/>
      <c r="E2488" s="28"/>
      <c r="F2488" s="28"/>
      <c r="G2488" s="29"/>
      <c r="H2488" s="39"/>
      <c r="I2488" s="150" t="str">
        <f t="shared" si="36"/>
        <v/>
      </c>
      <c r="J2488" s="113"/>
      <c r="K2488" s="18"/>
      <c r="L2488" s="18"/>
      <c r="Z2488" s="152"/>
    </row>
    <row r="2489" spans="1:26" x14ac:dyDescent="0.25">
      <c r="A2489" s="26"/>
      <c r="B2489" s="27"/>
      <c r="C2489" s="28"/>
      <c r="D2489" s="28"/>
      <c r="E2489" s="28"/>
      <c r="F2489" s="28"/>
      <c r="G2489" s="29"/>
      <c r="H2489" s="39"/>
      <c r="I2489" s="150" t="str">
        <f t="shared" si="36"/>
        <v/>
      </c>
      <c r="J2489" s="113"/>
      <c r="K2489" s="18"/>
      <c r="L2489" s="18"/>
      <c r="Z2489" s="152"/>
    </row>
    <row r="2490" spans="1:26" x14ac:dyDescent="0.25">
      <c r="A2490" s="26"/>
      <c r="B2490" s="27"/>
      <c r="C2490" s="28"/>
      <c r="D2490" s="28"/>
      <c r="E2490" s="28"/>
      <c r="F2490" s="28"/>
      <c r="G2490" s="29"/>
      <c r="H2490" s="39"/>
      <c r="I2490" s="150" t="str">
        <f t="shared" si="36"/>
        <v/>
      </c>
      <c r="J2490" s="113"/>
      <c r="K2490" s="18"/>
      <c r="L2490" s="18"/>
      <c r="Z2490" s="152"/>
    </row>
    <row r="2491" spans="1:26" x14ac:dyDescent="0.25">
      <c r="A2491" s="26"/>
      <c r="B2491" s="27"/>
      <c r="C2491" s="28"/>
      <c r="D2491" s="28"/>
      <c r="E2491" s="28"/>
      <c r="F2491" s="28"/>
      <c r="G2491" s="29"/>
      <c r="H2491" s="39"/>
      <c r="I2491" s="150" t="str">
        <f t="shared" si="36"/>
        <v/>
      </c>
      <c r="J2491" s="113"/>
      <c r="K2491" s="18"/>
      <c r="L2491" s="18"/>
      <c r="Z2491" s="152"/>
    </row>
    <row r="2492" spans="1:26" x14ac:dyDescent="0.25">
      <c r="A2492" s="26"/>
      <c r="B2492" s="27"/>
      <c r="C2492" s="28"/>
      <c r="D2492" s="28"/>
      <c r="E2492" s="28"/>
      <c r="F2492" s="28"/>
      <c r="G2492" s="29"/>
      <c r="H2492" s="39"/>
      <c r="I2492" s="150" t="str">
        <f t="shared" si="36"/>
        <v/>
      </c>
      <c r="J2492" s="113"/>
      <c r="K2492" s="18"/>
      <c r="L2492" s="18"/>
      <c r="Z2492" s="152"/>
    </row>
    <row r="2493" spans="1:26" x14ac:dyDescent="0.25">
      <c r="A2493" s="26"/>
      <c r="B2493" s="27"/>
      <c r="C2493" s="28"/>
      <c r="D2493" s="28"/>
      <c r="E2493" s="28"/>
      <c r="F2493" s="28"/>
      <c r="G2493" s="29"/>
      <c r="H2493" s="39"/>
      <c r="I2493" s="150" t="str">
        <f t="shared" si="36"/>
        <v/>
      </c>
      <c r="J2493" s="113"/>
      <c r="K2493" s="18"/>
      <c r="L2493" s="18"/>
      <c r="Z2493" s="152"/>
    </row>
    <row r="2494" spans="1:26" x14ac:dyDescent="0.25">
      <c r="A2494" s="26"/>
      <c r="B2494" s="27"/>
      <c r="C2494" s="28"/>
      <c r="D2494" s="28"/>
      <c r="E2494" s="28"/>
      <c r="F2494" s="28"/>
      <c r="G2494" s="29"/>
      <c r="H2494" s="39"/>
      <c r="I2494" s="150" t="str">
        <f t="shared" si="36"/>
        <v/>
      </c>
      <c r="J2494" s="113"/>
      <c r="K2494" s="18"/>
      <c r="L2494" s="18"/>
      <c r="Z2494" s="152"/>
    </row>
    <row r="2495" spans="1:26" x14ac:dyDescent="0.25">
      <c r="A2495" s="26"/>
      <c r="B2495" s="27"/>
      <c r="C2495" s="28"/>
      <c r="D2495" s="28"/>
      <c r="E2495" s="28"/>
      <c r="F2495" s="28"/>
      <c r="G2495" s="29"/>
      <c r="H2495" s="39"/>
      <c r="I2495" s="150" t="str">
        <f t="shared" ref="I2495:I2558" si="37">IF(G2495="","",I2494+G2495)</f>
        <v/>
      </c>
      <c r="J2495" s="113"/>
      <c r="K2495" s="18"/>
      <c r="L2495" s="18"/>
      <c r="Z2495" s="152"/>
    </row>
    <row r="2496" spans="1:26" x14ac:dyDescent="0.25">
      <c r="A2496" s="26"/>
      <c r="B2496" s="27"/>
      <c r="C2496" s="28"/>
      <c r="D2496" s="28"/>
      <c r="E2496" s="28"/>
      <c r="F2496" s="28"/>
      <c r="G2496" s="29"/>
      <c r="H2496" s="39"/>
      <c r="I2496" s="150" t="str">
        <f t="shared" si="37"/>
        <v/>
      </c>
      <c r="J2496" s="113"/>
      <c r="K2496" s="18"/>
      <c r="L2496" s="18"/>
      <c r="Z2496" s="152"/>
    </row>
    <row r="2497" spans="1:26" x14ac:dyDescent="0.25">
      <c r="A2497" s="26"/>
      <c r="B2497" s="27"/>
      <c r="C2497" s="28"/>
      <c r="D2497" s="28"/>
      <c r="E2497" s="28"/>
      <c r="F2497" s="28"/>
      <c r="G2497" s="29"/>
      <c r="H2497" s="39"/>
      <c r="I2497" s="150" t="str">
        <f t="shared" si="37"/>
        <v/>
      </c>
      <c r="J2497" s="113"/>
      <c r="K2497" s="18"/>
      <c r="L2497" s="18"/>
      <c r="Z2497" s="152"/>
    </row>
    <row r="2498" spans="1:26" x14ac:dyDescent="0.25">
      <c r="A2498" s="26"/>
      <c r="B2498" s="27"/>
      <c r="C2498" s="28"/>
      <c r="D2498" s="28"/>
      <c r="E2498" s="28"/>
      <c r="F2498" s="28"/>
      <c r="G2498" s="29"/>
      <c r="H2498" s="39"/>
      <c r="I2498" s="150" t="str">
        <f t="shared" si="37"/>
        <v/>
      </c>
      <c r="J2498" s="113"/>
      <c r="K2498" s="18"/>
      <c r="L2498" s="18"/>
      <c r="Z2498" s="152"/>
    </row>
    <row r="2499" spans="1:26" x14ac:dyDescent="0.25">
      <c r="A2499" s="26"/>
      <c r="B2499" s="27"/>
      <c r="C2499" s="28"/>
      <c r="D2499" s="28"/>
      <c r="E2499" s="28"/>
      <c r="F2499" s="28"/>
      <c r="G2499" s="29"/>
      <c r="H2499" s="39"/>
      <c r="I2499" s="150" t="str">
        <f t="shared" si="37"/>
        <v/>
      </c>
      <c r="J2499" s="113"/>
      <c r="K2499" s="18"/>
      <c r="L2499" s="18"/>
      <c r="Z2499" s="152"/>
    </row>
    <row r="2500" spans="1:26" x14ac:dyDescent="0.25">
      <c r="A2500" s="26"/>
      <c r="B2500" s="27"/>
      <c r="C2500" s="28"/>
      <c r="D2500" s="28"/>
      <c r="E2500" s="28"/>
      <c r="F2500" s="28"/>
      <c r="G2500" s="29"/>
      <c r="H2500" s="39"/>
      <c r="I2500" s="150" t="str">
        <f t="shared" si="37"/>
        <v/>
      </c>
      <c r="J2500" s="113"/>
      <c r="K2500" s="18"/>
      <c r="L2500" s="18"/>
      <c r="Z2500" s="152"/>
    </row>
    <row r="2501" spans="1:26" x14ac:dyDescent="0.25">
      <c r="A2501" s="26"/>
      <c r="B2501" s="27"/>
      <c r="C2501" s="28"/>
      <c r="D2501" s="28"/>
      <c r="E2501" s="28"/>
      <c r="F2501" s="28"/>
      <c r="G2501" s="29"/>
      <c r="H2501" s="39"/>
      <c r="I2501" s="150" t="str">
        <f t="shared" si="37"/>
        <v/>
      </c>
      <c r="J2501" s="113"/>
      <c r="K2501" s="18"/>
      <c r="L2501" s="18"/>
      <c r="Z2501" s="152"/>
    </row>
    <row r="2502" spans="1:26" x14ac:dyDescent="0.25">
      <c r="A2502" s="26"/>
      <c r="B2502" s="27"/>
      <c r="C2502" s="28"/>
      <c r="D2502" s="28"/>
      <c r="E2502" s="28"/>
      <c r="F2502" s="28"/>
      <c r="G2502" s="29"/>
      <c r="H2502" s="39"/>
      <c r="I2502" s="150" t="str">
        <f t="shared" si="37"/>
        <v/>
      </c>
      <c r="J2502" s="113"/>
      <c r="K2502" s="18"/>
      <c r="L2502" s="18"/>
      <c r="Z2502" s="152"/>
    </row>
    <row r="2503" spans="1:26" x14ac:dyDescent="0.25">
      <c r="A2503" s="26"/>
      <c r="B2503" s="27"/>
      <c r="C2503" s="28"/>
      <c r="D2503" s="28"/>
      <c r="E2503" s="28"/>
      <c r="F2503" s="28"/>
      <c r="G2503" s="29"/>
      <c r="H2503" s="39"/>
      <c r="I2503" s="150" t="str">
        <f t="shared" si="37"/>
        <v/>
      </c>
      <c r="J2503" s="113"/>
      <c r="K2503" s="18"/>
      <c r="L2503" s="18"/>
      <c r="Z2503" s="152"/>
    </row>
    <row r="2504" spans="1:26" x14ac:dyDescent="0.25">
      <c r="A2504" s="26"/>
      <c r="B2504" s="27"/>
      <c r="C2504" s="28"/>
      <c r="D2504" s="28"/>
      <c r="E2504" s="28"/>
      <c r="F2504" s="28"/>
      <c r="G2504" s="29"/>
      <c r="H2504" s="39"/>
      <c r="I2504" s="150" t="str">
        <f t="shared" si="37"/>
        <v/>
      </c>
      <c r="J2504" s="113"/>
      <c r="K2504" s="18"/>
      <c r="L2504" s="18"/>
      <c r="Z2504" s="152"/>
    </row>
    <row r="2505" spans="1:26" x14ac:dyDescent="0.25">
      <c r="A2505" s="26"/>
      <c r="B2505" s="27"/>
      <c r="C2505" s="28"/>
      <c r="D2505" s="28"/>
      <c r="E2505" s="28"/>
      <c r="F2505" s="28"/>
      <c r="G2505" s="29"/>
      <c r="H2505" s="39"/>
      <c r="I2505" s="150" t="str">
        <f t="shared" si="37"/>
        <v/>
      </c>
      <c r="J2505" s="113"/>
      <c r="K2505" s="18"/>
      <c r="L2505" s="18"/>
      <c r="Z2505" s="152"/>
    </row>
    <row r="2506" spans="1:26" x14ac:dyDescent="0.25">
      <c r="A2506" s="26"/>
      <c r="B2506" s="27"/>
      <c r="C2506" s="28"/>
      <c r="D2506" s="28"/>
      <c r="E2506" s="28"/>
      <c r="F2506" s="28"/>
      <c r="G2506" s="29"/>
      <c r="H2506" s="39"/>
      <c r="I2506" s="150" t="str">
        <f t="shared" si="37"/>
        <v/>
      </c>
      <c r="J2506" s="113"/>
      <c r="K2506" s="18"/>
      <c r="L2506" s="18"/>
      <c r="Z2506" s="152"/>
    </row>
    <row r="2507" spans="1:26" x14ac:dyDescent="0.25">
      <c r="A2507" s="26"/>
      <c r="B2507" s="27"/>
      <c r="C2507" s="28"/>
      <c r="D2507" s="28"/>
      <c r="E2507" s="28"/>
      <c r="F2507" s="28"/>
      <c r="G2507" s="29"/>
      <c r="H2507" s="39"/>
      <c r="I2507" s="150" t="str">
        <f t="shared" si="37"/>
        <v/>
      </c>
      <c r="J2507" s="113"/>
      <c r="K2507" s="18"/>
      <c r="L2507" s="18"/>
      <c r="Z2507" s="152"/>
    </row>
    <row r="2508" spans="1:26" x14ac:dyDescent="0.25">
      <c r="A2508" s="26"/>
      <c r="B2508" s="27"/>
      <c r="C2508" s="28"/>
      <c r="D2508" s="28"/>
      <c r="E2508" s="28"/>
      <c r="F2508" s="28"/>
      <c r="G2508" s="29"/>
      <c r="H2508" s="39"/>
      <c r="I2508" s="150" t="str">
        <f t="shared" si="37"/>
        <v/>
      </c>
      <c r="J2508" s="113"/>
      <c r="K2508" s="18"/>
      <c r="L2508" s="18"/>
      <c r="Z2508" s="152"/>
    </row>
    <row r="2509" spans="1:26" x14ac:dyDescent="0.25">
      <c r="A2509" s="26"/>
      <c r="B2509" s="27"/>
      <c r="C2509" s="28"/>
      <c r="D2509" s="28"/>
      <c r="E2509" s="28"/>
      <c r="F2509" s="28"/>
      <c r="G2509" s="29"/>
      <c r="H2509" s="39"/>
      <c r="I2509" s="150" t="str">
        <f t="shared" si="37"/>
        <v/>
      </c>
      <c r="J2509" s="113"/>
      <c r="K2509" s="18"/>
      <c r="L2509" s="18"/>
      <c r="Z2509" s="152"/>
    </row>
    <row r="2510" spans="1:26" x14ac:dyDescent="0.25">
      <c r="A2510" s="26"/>
      <c r="B2510" s="27"/>
      <c r="C2510" s="28"/>
      <c r="D2510" s="28"/>
      <c r="E2510" s="28"/>
      <c r="F2510" s="28"/>
      <c r="G2510" s="29"/>
      <c r="H2510" s="39"/>
      <c r="I2510" s="150" t="str">
        <f t="shared" si="37"/>
        <v/>
      </c>
      <c r="J2510" s="113"/>
      <c r="K2510" s="18"/>
      <c r="L2510" s="18"/>
      <c r="Z2510" s="152"/>
    </row>
    <row r="2511" spans="1:26" x14ac:dyDescent="0.25">
      <c r="A2511" s="26"/>
      <c r="B2511" s="27"/>
      <c r="C2511" s="28"/>
      <c r="D2511" s="28"/>
      <c r="E2511" s="28"/>
      <c r="F2511" s="28"/>
      <c r="G2511" s="29"/>
      <c r="H2511" s="39"/>
      <c r="I2511" s="150" t="str">
        <f t="shared" si="37"/>
        <v/>
      </c>
      <c r="J2511" s="113"/>
      <c r="K2511" s="18"/>
      <c r="L2511" s="18"/>
      <c r="Z2511" s="152"/>
    </row>
    <row r="2512" spans="1:26" x14ac:dyDescent="0.25">
      <c r="A2512" s="26"/>
      <c r="B2512" s="27"/>
      <c r="C2512" s="28"/>
      <c r="D2512" s="28"/>
      <c r="E2512" s="28"/>
      <c r="F2512" s="28"/>
      <c r="G2512" s="29"/>
      <c r="H2512" s="39"/>
      <c r="I2512" s="150" t="str">
        <f t="shared" si="37"/>
        <v/>
      </c>
      <c r="J2512" s="113"/>
      <c r="K2512" s="18"/>
      <c r="L2512" s="18"/>
      <c r="Z2512" s="152"/>
    </row>
    <row r="2513" spans="1:26" x14ac:dyDescent="0.25">
      <c r="A2513" s="26"/>
      <c r="B2513" s="27"/>
      <c r="C2513" s="28"/>
      <c r="D2513" s="28"/>
      <c r="E2513" s="28"/>
      <c r="F2513" s="28"/>
      <c r="G2513" s="29"/>
      <c r="H2513" s="39"/>
      <c r="I2513" s="150" t="str">
        <f t="shared" si="37"/>
        <v/>
      </c>
      <c r="J2513" s="113"/>
      <c r="K2513" s="18"/>
      <c r="L2513" s="18"/>
      <c r="Z2513" s="152"/>
    </row>
    <row r="2514" spans="1:26" x14ac:dyDescent="0.25">
      <c r="A2514" s="26"/>
      <c r="B2514" s="27"/>
      <c r="C2514" s="28"/>
      <c r="D2514" s="28"/>
      <c r="E2514" s="28"/>
      <c r="F2514" s="28"/>
      <c r="G2514" s="29"/>
      <c r="H2514" s="39"/>
      <c r="I2514" s="150" t="str">
        <f t="shared" si="37"/>
        <v/>
      </c>
      <c r="J2514" s="113"/>
      <c r="K2514" s="18"/>
      <c r="L2514" s="18"/>
      <c r="Z2514" s="152"/>
    </row>
    <row r="2515" spans="1:26" x14ac:dyDescent="0.25">
      <c r="A2515" s="26"/>
      <c r="B2515" s="27"/>
      <c r="C2515" s="28"/>
      <c r="D2515" s="28"/>
      <c r="E2515" s="28"/>
      <c r="F2515" s="28"/>
      <c r="G2515" s="29"/>
      <c r="H2515" s="39"/>
      <c r="I2515" s="150" t="str">
        <f t="shared" si="37"/>
        <v/>
      </c>
      <c r="J2515" s="113"/>
      <c r="K2515" s="18"/>
      <c r="L2515" s="18"/>
      <c r="Z2515" s="152"/>
    </row>
    <row r="2516" spans="1:26" x14ac:dyDescent="0.25">
      <c r="A2516" s="26"/>
      <c r="B2516" s="27"/>
      <c r="C2516" s="28"/>
      <c r="D2516" s="28"/>
      <c r="E2516" s="28"/>
      <c r="F2516" s="28"/>
      <c r="G2516" s="29"/>
      <c r="H2516" s="39"/>
      <c r="I2516" s="150" t="str">
        <f t="shared" si="37"/>
        <v/>
      </c>
      <c r="J2516" s="113"/>
      <c r="K2516" s="18"/>
      <c r="L2516" s="18"/>
      <c r="Z2516" s="152"/>
    </row>
    <row r="2517" spans="1:26" x14ac:dyDescent="0.25">
      <c r="A2517" s="26"/>
      <c r="B2517" s="27"/>
      <c r="C2517" s="28"/>
      <c r="D2517" s="28"/>
      <c r="E2517" s="28"/>
      <c r="F2517" s="28"/>
      <c r="G2517" s="29"/>
      <c r="H2517" s="39"/>
      <c r="I2517" s="150" t="str">
        <f t="shared" si="37"/>
        <v/>
      </c>
      <c r="J2517" s="113"/>
      <c r="K2517" s="18"/>
      <c r="L2517" s="18"/>
      <c r="Z2517" s="152"/>
    </row>
    <row r="2518" spans="1:26" x14ac:dyDescent="0.25">
      <c r="A2518" s="26"/>
      <c r="B2518" s="27"/>
      <c r="C2518" s="28"/>
      <c r="D2518" s="28"/>
      <c r="E2518" s="28"/>
      <c r="F2518" s="28"/>
      <c r="G2518" s="29"/>
      <c r="H2518" s="39"/>
      <c r="I2518" s="150" t="str">
        <f t="shared" si="37"/>
        <v/>
      </c>
      <c r="J2518" s="113"/>
      <c r="K2518" s="18"/>
      <c r="L2518" s="18"/>
      <c r="Z2518" s="152"/>
    </row>
    <row r="2519" spans="1:26" x14ac:dyDescent="0.25">
      <c r="A2519" s="26"/>
      <c r="B2519" s="27"/>
      <c r="C2519" s="28"/>
      <c r="D2519" s="28"/>
      <c r="E2519" s="28"/>
      <c r="F2519" s="28"/>
      <c r="G2519" s="29"/>
      <c r="H2519" s="39"/>
      <c r="I2519" s="150" t="str">
        <f t="shared" si="37"/>
        <v/>
      </c>
      <c r="J2519" s="113"/>
      <c r="K2519" s="18"/>
      <c r="L2519" s="18"/>
      <c r="Z2519" s="152"/>
    </row>
    <row r="2520" spans="1:26" x14ac:dyDescent="0.25">
      <c r="A2520" s="26"/>
      <c r="B2520" s="27"/>
      <c r="C2520" s="28"/>
      <c r="D2520" s="28"/>
      <c r="E2520" s="28"/>
      <c r="F2520" s="28"/>
      <c r="G2520" s="29"/>
      <c r="H2520" s="39"/>
      <c r="I2520" s="150" t="str">
        <f t="shared" si="37"/>
        <v/>
      </c>
      <c r="J2520" s="113"/>
      <c r="K2520" s="18"/>
      <c r="L2520" s="18"/>
      <c r="Z2520" s="152"/>
    </row>
    <row r="2521" spans="1:26" x14ac:dyDescent="0.25">
      <c r="A2521" s="26"/>
      <c r="B2521" s="27"/>
      <c r="C2521" s="28"/>
      <c r="D2521" s="28"/>
      <c r="E2521" s="28"/>
      <c r="F2521" s="28"/>
      <c r="G2521" s="29"/>
      <c r="H2521" s="39"/>
      <c r="I2521" s="150" t="str">
        <f t="shared" si="37"/>
        <v/>
      </c>
      <c r="J2521" s="113"/>
      <c r="K2521" s="18"/>
      <c r="L2521" s="18"/>
      <c r="Z2521" s="152"/>
    </row>
    <row r="2522" spans="1:26" x14ac:dyDescent="0.25">
      <c r="A2522" s="26"/>
      <c r="B2522" s="27"/>
      <c r="C2522" s="28"/>
      <c r="D2522" s="28"/>
      <c r="E2522" s="28"/>
      <c r="F2522" s="28"/>
      <c r="G2522" s="29"/>
      <c r="H2522" s="39"/>
      <c r="I2522" s="150" t="str">
        <f t="shared" si="37"/>
        <v/>
      </c>
      <c r="J2522" s="113"/>
      <c r="K2522" s="18"/>
      <c r="L2522" s="18"/>
      <c r="Z2522" s="152"/>
    </row>
    <row r="2523" spans="1:26" x14ac:dyDescent="0.25">
      <c r="A2523" s="26"/>
      <c r="B2523" s="27"/>
      <c r="C2523" s="28"/>
      <c r="D2523" s="28"/>
      <c r="E2523" s="28"/>
      <c r="F2523" s="28"/>
      <c r="G2523" s="29"/>
      <c r="H2523" s="39"/>
      <c r="I2523" s="150" t="str">
        <f t="shared" si="37"/>
        <v/>
      </c>
      <c r="J2523" s="113"/>
      <c r="K2523" s="18"/>
      <c r="L2523" s="18"/>
      <c r="Z2523" s="152"/>
    </row>
    <row r="2524" spans="1:26" x14ac:dyDescent="0.25">
      <c r="A2524" s="26"/>
      <c r="B2524" s="27"/>
      <c r="C2524" s="28"/>
      <c r="D2524" s="28"/>
      <c r="E2524" s="28"/>
      <c r="F2524" s="28"/>
      <c r="G2524" s="29"/>
      <c r="H2524" s="39"/>
      <c r="I2524" s="150" t="str">
        <f t="shared" si="37"/>
        <v/>
      </c>
      <c r="J2524" s="113"/>
      <c r="K2524" s="18"/>
      <c r="L2524" s="18"/>
      <c r="Z2524" s="152"/>
    </row>
    <row r="2525" spans="1:26" x14ac:dyDescent="0.25">
      <c r="A2525" s="26"/>
      <c r="B2525" s="27"/>
      <c r="C2525" s="28"/>
      <c r="D2525" s="28"/>
      <c r="E2525" s="28"/>
      <c r="F2525" s="28"/>
      <c r="G2525" s="29"/>
      <c r="H2525" s="39"/>
      <c r="I2525" s="150" t="str">
        <f t="shared" si="37"/>
        <v/>
      </c>
      <c r="J2525" s="113"/>
      <c r="K2525" s="18"/>
      <c r="L2525" s="18"/>
      <c r="Z2525" s="152"/>
    </row>
    <row r="2526" spans="1:26" x14ac:dyDescent="0.25">
      <c r="A2526" s="26"/>
      <c r="B2526" s="27"/>
      <c r="C2526" s="28"/>
      <c r="D2526" s="28"/>
      <c r="E2526" s="28"/>
      <c r="F2526" s="28"/>
      <c r="G2526" s="29"/>
      <c r="H2526" s="39"/>
      <c r="I2526" s="150" t="str">
        <f t="shared" si="37"/>
        <v/>
      </c>
      <c r="J2526" s="113"/>
      <c r="K2526" s="18"/>
      <c r="L2526" s="18"/>
      <c r="Z2526" s="152"/>
    </row>
    <row r="2527" spans="1:26" x14ac:dyDescent="0.25">
      <c r="A2527" s="26"/>
      <c r="B2527" s="27"/>
      <c r="C2527" s="28"/>
      <c r="D2527" s="28"/>
      <c r="E2527" s="28"/>
      <c r="F2527" s="28"/>
      <c r="G2527" s="29"/>
      <c r="H2527" s="39"/>
      <c r="I2527" s="150" t="str">
        <f t="shared" si="37"/>
        <v/>
      </c>
      <c r="J2527" s="113"/>
      <c r="K2527" s="18"/>
      <c r="L2527" s="18"/>
      <c r="Z2527" s="152"/>
    </row>
    <row r="2528" spans="1:26" x14ac:dyDescent="0.25">
      <c r="A2528" s="26"/>
      <c r="B2528" s="27"/>
      <c r="C2528" s="28"/>
      <c r="D2528" s="28"/>
      <c r="E2528" s="28"/>
      <c r="F2528" s="28"/>
      <c r="G2528" s="29"/>
      <c r="H2528" s="39"/>
      <c r="I2528" s="150" t="str">
        <f t="shared" si="37"/>
        <v/>
      </c>
      <c r="J2528" s="113"/>
      <c r="K2528" s="18"/>
      <c r="L2528" s="18"/>
      <c r="Z2528" s="152"/>
    </row>
    <row r="2529" spans="1:26" x14ac:dyDescent="0.25">
      <c r="A2529" s="26"/>
      <c r="B2529" s="27"/>
      <c r="C2529" s="28"/>
      <c r="D2529" s="28"/>
      <c r="E2529" s="28"/>
      <c r="F2529" s="28"/>
      <c r="G2529" s="29"/>
      <c r="H2529" s="39"/>
      <c r="I2529" s="150" t="str">
        <f t="shared" si="37"/>
        <v/>
      </c>
      <c r="J2529" s="113"/>
      <c r="K2529" s="18"/>
      <c r="L2529" s="18"/>
      <c r="Z2529" s="152"/>
    </row>
    <row r="2530" spans="1:26" x14ac:dyDescent="0.25">
      <c r="A2530" s="26"/>
      <c r="B2530" s="27"/>
      <c r="C2530" s="28"/>
      <c r="D2530" s="28"/>
      <c r="E2530" s="28"/>
      <c r="F2530" s="28"/>
      <c r="G2530" s="29"/>
      <c r="H2530" s="39"/>
      <c r="I2530" s="150" t="str">
        <f t="shared" si="37"/>
        <v/>
      </c>
      <c r="J2530" s="113"/>
      <c r="K2530" s="18"/>
      <c r="L2530" s="18"/>
      <c r="Z2530" s="152"/>
    </row>
    <row r="2531" spans="1:26" x14ac:dyDescent="0.25">
      <c r="A2531" s="26"/>
      <c r="B2531" s="27"/>
      <c r="C2531" s="28"/>
      <c r="D2531" s="28"/>
      <c r="E2531" s="28"/>
      <c r="F2531" s="28"/>
      <c r="G2531" s="29"/>
      <c r="H2531" s="39"/>
      <c r="I2531" s="150" t="str">
        <f t="shared" si="37"/>
        <v/>
      </c>
      <c r="J2531" s="113"/>
      <c r="K2531" s="18"/>
      <c r="L2531" s="18"/>
      <c r="Z2531" s="152"/>
    </row>
    <row r="2532" spans="1:26" x14ac:dyDescent="0.25">
      <c r="A2532" s="26"/>
      <c r="B2532" s="27"/>
      <c r="C2532" s="28"/>
      <c r="D2532" s="28"/>
      <c r="E2532" s="28"/>
      <c r="F2532" s="28"/>
      <c r="G2532" s="29"/>
      <c r="H2532" s="39"/>
      <c r="I2532" s="150" t="str">
        <f t="shared" si="37"/>
        <v/>
      </c>
      <c r="J2532" s="113"/>
      <c r="K2532" s="18"/>
      <c r="L2532" s="18"/>
      <c r="Z2532" s="152"/>
    </row>
    <row r="2533" spans="1:26" x14ac:dyDescent="0.25">
      <c r="A2533" s="26"/>
      <c r="B2533" s="27"/>
      <c r="C2533" s="28"/>
      <c r="D2533" s="28"/>
      <c r="E2533" s="28"/>
      <c r="F2533" s="28"/>
      <c r="G2533" s="29"/>
      <c r="H2533" s="39"/>
      <c r="I2533" s="150" t="str">
        <f t="shared" si="37"/>
        <v/>
      </c>
      <c r="J2533" s="113"/>
      <c r="K2533" s="18"/>
      <c r="L2533" s="18"/>
      <c r="Z2533" s="152"/>
    </row>
    <row r="2534" spans="1:26" x14ac:dyDescent="0.25">
      <c r="A2534" s="26"/>
      <c r="B2534" s="27"/>
      <c r="C2534" s="28"/>
      <c r="D2534" s="28"/>
      <c r="E2534" s="28"/>
      <c r="F2534" s="28"/>
      <c r="G2534" s="29"/>
      <c r="H2534" s="39"/>
      <c r="I2534" s="150" t="str">
        <f t="shared" si="37"/>
        <v/>
      </c>
      <c r="J2534" s="113"/>
      <c r="K2534" s="18"/>
      <c r="L2534" s="18"/>
      <c r="Z2534" s="152"/>
    </row>
    <row r="2535" spans="1:26" x14ac:dyDescent="0.25">
      <c r="A2535" s="26"/>
      <c r="B2535" s="27"/>
      <c r="C2535" s="28"/>
      <c r="D2535" s="28"/>
      <c r="E2535" s="28"/>
      <c r="F2535" s="28"/>
      <c r="G2535" s="29"/>
      <c r="H2535" s="39"/>
      <c r="I2535" s="150" t="str">
        <f t="shared" si="37"/>
        <v/>
      </c>
      <c r="J2535" s="113"/>
      <c r="K2535" s="18"/>
      <c r="L2535" s="18"/>
      <c r="Z2535" s="152"/>
    </row>
    <row r="2536" spans="1:26" x14ac:dyDescent="0.25">
      <c r="A2536" s="26"/>
      <c r="B2536" s="27"/>
      <c r="C2536" s="28"/>
      <c r="D2536" s="28"/>
      <c r="E2536" s="28"/>
      <c r="F2536" s="28"/>
      <c r="G2536" s="29"/>
      <c r="H2536" s="39"/>
      <c r="I2536" s="150" t="str">
        <f t="shared" si="37"/>
        <v/>
      </c>
      <c r="J2536" s="113"/>
      <c r="K2536" s="18"/>
      <c r="L2536" s="18"/>
      <c r="Z2536" s="152"/>
    </row>
    <row r="2537" spans="1:26" x14ac:dyDescent="0.25">
      <c r="A2537" s="26"/>
      <c r="B2537" s="27"/>
      <c r="C2537" s="28"/>
      <c r="D2537" s="28"/>
      <c r="E2537" s="28"/>
      <c r="F2537" s="28"/>
      <c r="G2537" s="29"/>
      <c r="H2537" s="39"/>
      <c r="I2537" s="150" t="str">
        <f t="shared" si="37"/>
        <v/>
      </c>
      <c r="J2537" s="113"/>
      <c r="K2537" s="18"/>
      <c r="L2537" s="18"/>
      <c r="Z2537" s="152"/>
    </row>
    <row r="2538" spans="1:26" x14ac:dyDescent="0.25">
      <c r="A2538" s="26"/>
      <c r="B2538" s="27"/>
      <c r="C2538" s="28"/>
      <c r="D2538" s="28"/>
      <c r="E2538" s="28"/>
      <c r="F2538" s="28"/>
      <c r="G2538" s="29"/>
      <c r="H2538" s="39"/>
      <c r="I2538" s="150" t="str">
        <f t="shared" si="37"/>
        <v/>
      </c>
      <c r="J2538" s="113"/>
      <c r="K2538" s="18"/>
      <c r="L2538" s="18"/>
      <c r="Z2538" s="152"/>
    </row>
    <row r="2539" spans="1:26" x14ac:dyDescent="0.25">
      <c r="A2539" s="26"/>
      <c r="B2539" s="27"/>
      <c r="C2539" s="28"/>
      <c r="D2539" s="28"/>
      <c r="E2539" s="28"/>
      <c r="F2539" s="28"/>
      <c r="G2539" s="29"/>
      <c r="H2539" s="39"/>
      <c r="I2539" s="150" t="str">
        <f t="shared" si="37"/>
        <v/>
      </c>
      <c r="J2539" s="113"/>
      <c r="K2539" s="18"/>
      <c r="L2539" s="18"/>
      <c r="Z2539" s="152"/>
    </row>
    <row r="2540" spans="1:26" x14ac:dyDescent="0.25">
      <c r="A2540" s="26"/>
      <c r="B2540" s="27"/>
      <c r="C2540" s="28"/>
      <c r="D2540" s="28"/>
      <c r="E2540" s="28"/>
      <c r="F2540" s="28"/>
      <c r="G2540" s="29"/>
      <c r="H2540" s="39"/>
      <c r="I2540" s="150" t="str">
        <f t="shared" si="37"/>
        <v/>
      </c>
      <c r="J2540" s="113"/>
      <c r="K2540" s="18"/>
      <c r="L2540" s="18"/>
      <c r="Z2540" s="152"/>
    </row>
    <row r="2541" spans="1:26" x14ac:dyDescent="0.25">
      <c r="A2541" s="26"/>
      <c r="B2541" s="27"/>
      <c r="C2541" s="28"/>
      <c r="D2541" s="28"/>
      <c r="E2541" s="28"/>
      <c r="F2541" s="28"/>
      <c r="G2541" s="29"/>
      <c r="H2541" s="39"/>
      <c r="I2541" s="150" t="str">
        <f t="shared" si="37"/>
        <v/>
      </c>
      <c r="J2541" s="113"/>
      <c r="K2541" s="18"/>
      <c r="L2541" s="18"/>
      <c r="Z2541" s="152"/>
    </row>
    <row r="2542" spans="1:26" x14ac:dyDescent="0.25">
      <c r="A2542" s="26"/>
      <c r="B2542" s="27"/>
      <c r="C2542" s="28"/>
      <c r="D2542" s="28"/>
      <c r="E2542" s="28"/>
      <c r="F2542" s="28"/>
      <c r="G2542" s="29"/>
      <c r="H2542" s="39"/>
      <c r="I2542" s="150" t="str">
        <f t="shared" si="37"/>
        <v/>
      </c>
      <c r="J2542" s="113"/>
      <c r="K2542" s="18"/>
      <c r="L2542" s="18"/>
      <c r="Z2542" s="152"/>
    </row>
    <row r="2543" spans="1:26" x14ac:dyDescent="0.25">
      <c r="A2543" s="26"/>
      <c r="B2543" s="27"/>
      <c r="C2543" s="28"/>
      <c r="D2543" s="28"/>
      <c r="E2543" s="28"/>
      <c r="F2543" s="28"/>
      <c r="G2543" s="29"/>
      <c r="H2543" s="39"/>
      <c r="I2543" s="150" t="str">
        <f t="shared" si="37"/>
        <v/>
      </c>
      <c r="J2543" s="113"/>
      <c r="K2543" s="18"/>
      <c r="L2543" s="18"/>
      <c r="Z2543" s="152"/>
    </row>
    <row r="2544" spans="1:26" x14ac:dyDescent="0.25">
      <c r="A2544" s="26"/>
      <c r="B2544" s="27"/>
      <c r="C2544" s="28"/>
      <c r="D2544" s="28"/>
      <c r="E2544" s="28"/>
      <c r="F2544" s="28"/>
      <c r="G2544" s="29"/>
      <c r="H2544" s="39"/>
      <c r="I2544" s="150" t="str">
        <f t="shared" si="37"/>
        <v/>
      </c>
      <c r="J2544" s="113"/>
      <c r="K2544" s="18"/>
      <c r="L2544" s="18"/>
      <c r="Z2544" s="152"/>
    </row>
    <row r="2545" spans="1:26" x14ac:dyDescent="0.25">
      <c r="A2545" s="26"/>
      <c r="B2545" s="27"/>
      <c r="C2545" s="28"/>
      <c r="D2545" s="28"/>
      <c r="E2545" s="28"/>
      <c r="F2545" s="28"/>
      <c r="G2545" s="29"/>
      <c r="H2545" s="39"/>
      <c r="I2545" s="150" t="str">
        <f t="shared" si="37"/>
        <v/>
      </c>
      <c r="J2545" s="113"/>
      <c r="K2545" s="18"/>
      <c r="L2545" s="18"/>
      <c r="Z2545" s="152"/>
    </row>
    <row r="2546" spans="1:26" x14ac:dyDescent="0.25">
      <c r="A2546" s="26"/>
      <c r="B2546" s="27"/>
      <c r="C2546" s="28"/>
      <c r="D2546" s="28"/>
      <c r="E2546" s="28"/>
      <c r="F2546" s="28"/>
      <c r="G2546" s="29"/>
      <c r="H2546" s="39"/>
      <c r="I2546" s="150" t="str">
        <f t="shared" si="37"/>
        <v/>
      </c>
      <c r="J2546" s="113"/>
      <c r="K2546" s="18"/>
      <c r="L2546" s="18"/>
      <c r="Z2546" s="152"/>
    </row>
    <row r="2547" spans="1:26" x14ac:dyDescent="0.25">
      <c r="A2547" s="26"/>
      <c r="B2547" s="27"/>
      <c r="C2547" s="28"/>
      <c r="D2547" s="28"/>
      <c r="E2547" s="28"/>
      <c r="F2547" s="28"/>
      <c r="G2547" s="29"/>
      <c r="H2547" s="39"/>
      <c r="I2547" s="150" t="str">
        <f t="shared" si="37"/>
        <v/>
      </c>
      <c r="J2547" s="113"/>
      <c r="K2547" s="18"/>
      <c r="L2547" s="18"/>
      <c r="Z2547" s="152"/>
    </row>
    <row r="2548" spans="1:26" x14ac:dyDescent="0.25">
      <c r="A2548" s="26"/>
      <c r="B2548" s="27"/>
      <c r="C2548" s="28"/>
      <c r="D2548" s="28"/>
      <c r="E2548" s="28"/>
      <c r="F2548" s="28"/>
      <c r="G2548" s="29"/>
      <c r="H2548" s="39"/>
      <c r="I2548" s="150" t="str">
        <f t="shared" si="37"/>
        <v/>
      </c>
      <c r="J2548" s="113"/>
      <c r="K2548" s="18"/>
      <c r="L2548" s="18"/>
      <c r="Z2548" s="152"/>
    </row>
    <row r="2549" spans="1:26" x14ac:dyDescent="0.25">
      <c r="A2549" s="26"/>
      <c r="B2549" s="27"/>
      <c r="C2549" s="28"/>
      <c r="D2549" s="28"/>
      <c r="E2549" s="28"/>
      <c r="F2549" s="28"/>
      <c r="G2549" s="29"/>
      <c r="H2549" s="39"/>
      <c r="I2549" s="150" t="str">
        <f t="shared" si="37"/>
        <v/>
      </c>
      <c r="J2549" s="113"/>
      <c r="K2549" s="18"/>
      <c r="L2549" s="18"/>
      <c r="Z2549" s="152"/>
    </row>
    <row r="2550" spans="1:26" x14ac:dyDescent="0.25">
      <c r="A2550" s="26"/>
      <c r="B2550" s="27"/>
      <c r="C2550" s="28"/>
      <c r="D2550" s="28"/>
      <c r="E2550" s="28"/>
      <c r="F2550" s="28"/>
      <c r="G2550" s="29"/>
      <c r="H2550" s="39"/>
      <c r="I2550" s="150" t="str">
        <f t="shared" si="37"/>
        <v/>
      </c>
      <c r="J2550" s="113"/>
      <c r="K2550" s="18"/>
      <c r="L2550" s="18"/>
      <c r="Z2550" s="152"/>
    </row>
    <row r="2551" spans="1:26" x14ac:dyDescent="0.25">
      <c r="A2551" s="26"/>
      <c r="B2551" s="27"/>
      <c r="C2551" s="28"/>
      <c r="D2551" s="28"/>
      <c r="E2551" s="28"/>
      <c r="F2551" s="28"/>
      <c r="G2551" s="29"/>
      <c r="H2551" s="39"/>
      <c r="I2551" s="150" t="str">
        <f t="shared" si="37"/>
        <v/>
      </c>
      <c r="J2551" s="113"/>
      <c r="K2551" s="18"/>
      <c r="L2551" s="18"/>
      <c r="Z2551" s="152"/>
    </row>
    <row r="2552" spans="1:26" x14ac:dyDescent="0.25">
      <c r="A2552" s="26"/>
      <c r="B2552" s="27"/>
      <c r="C2552" s="28"/>
      <c r="D2552" s="28"/>
      <c r="E2552" s="28"/>
      <c r="F2552" s="28"/>
      <c r="G2552" s="29"/>
      <c r="H2552" s="39"/>
      <c r="I2552" s="150" t="str">
        <f t="shared" si="37"/>
        <v/>
      </c>
      <c r="J2552" s="113"/>
      <c r="K2552" s="18"/>
      <c r="L2552" s="18"/>
      <c r="Z2552" s="152"/>
    </row>
    <row r="2553" spans="1:26" x14ac:dyDescent="0.25">
      <c r="A2553" s="26"/>
      <c r="B2553" s="27"/>
      <c r="C2553" s="28"/>
      <c r="D2553" s="28"/>
      <c r="E2553" s="28"/>
      <c r="F2553" s="28"/>
      <c r="G2553" s="29"/>
      <c r="H2553" s="39"/>
      <c r="I2553" s="150" t="str">
        <f t="shared" si="37"/>
        <v/>
      </c>
      <c r="J2553" s="113"/>
      <c r="K2553" s="18"/>
      <c r="L2553" s="18"/>
      <c r="Z2553" s="152"/>
    </row>
    <row r="2554" spans="1:26" x14ac:dyDescent="0.25">
      <c r="A2554" s="26"/>
      <c r="B2554" s="27"/>
      <c r="C2554" s="28"/>
      <c r="D2554" s="28"/>
      <c r="E2554" s="28"/>
      <c r="F2554" s="28"/>
      <c r="G2554" s="29"/>
      <c r="H2554" s="39"/>
      <c r="I2554" s="150" t="str">
        <f t="shared" si="37"/>
        <v/>
      </c>
      <c r="J2554" s="113"/>
      <c r="K2554" s="18"/>
      <c r="L2554" s="18"/>
      <c r="Z2554" s="152"/>
    </row>
    <row r="2555" spans="1:26" x14ac:dyDescent="0.25">
      <c r="A2555" s="26"/>
      <c r="B2555" s="27"/>
      <c r="C2555" s="28"/>
      <c r="D2555" s="28"/>
      <c r="E2555" s="28"/>
      <c r="F2555" s="28"/>
      <c r="G2555" s="29"/>
      <c r="H2555" s="39"/>
      <c r="I2555" s="150" t="str">
        <f t="shared" si="37"/>
        <v/>
      </c>
      <c r="J2555" s="113"/>
      <c r="K2555" s="18"/>
      <c r="L2555" s="18"/>
      <c r="Z2555" s="152"/>
    </row>
    <row r="2556" spans="1:26" x14ac:dyDescent="0.25">
      <c r="A2556" s="26"/>
      <c r="B2556" s="27"/>
      <c r="C2556" s="28"/>
      <c r="D2556" s="28"/>
      <c r="E2556" s="28"/>
      <c r="F2556" s="28"/>
      <c r="G2556" s="29"/>
      <c r="H2556" s="39"/>
      <c r="I2556" s="150" t="str">
        <f t="shared" si="37"/>
        <v/>
      </c>
      <c r="J2556" s="113"/>
      <c r="K2556" s="18"/>
      <c r="L2556" s="18"/>
      <c r="Z2556" s="152"/>
    </row>
    <row r="2557" spans="1:26" x14ac:dyDescent="0.25">
      <c r="A2557" s="26"/>
      <c r="B2557" s="27"/>
      <c r="C2557" s="28"/>
      <c r="D2557" s="28"/>
      <c r="E2557" s="28"/>
      <c r="F2557" s="28"/>
      <c r="G2557" s="29"/>
      <c r="H2557" s="39"/>
      <c r="I2557" s="150" t="str">
        <f t="shared" si="37"/>
        <v/>
      </c>
      <c r="J2557" s="113"/>
      <c r="K2557" s="18"/>
      <c r="L2557" s="18"/>
      <c r="Z2557" s="152"/>
    </row>
    <row r="2558" spans="1:26" x14ac:dyDescent="0.25">
      <c r="A2558" s="26"/>
      <c r="B2558" s="27"/>
      <c r="C2558" s="28"/>
      <c r="D2558" s="28"/>
      <c r="E2558" s="28"/>
      <c r="F2558" s="28"/>
      <c r="G2558" s="29"/>
      <c r="H2558" s="39"/>
      <c r="I2558" s="150" t="str">
        <f t="shared" si="37"/>
        <v/>
      </c>
      <c r="J2558" s="113"/>
      <c r="K2558" s="18"/>
      <c r="L2558" s="18"/>
      <c r="Z2558" s="152"/>
    </row>
    <row r="2559" spans="1:26" x14ac:dyDescent="0.25">
      <c r="A2559" s="26"/>
      <c r="B2559" s="27"/>
      <c r="C2559" s="28"/>
      <c r="D2559" s="28"/>
      <c r="E2559" s="28"/>
      <c r="F2559" s="28"/>
      <c r="G2559" s="29"/>
      <c r="H2559" s="39"/>
      <c r="I2559" s="150" t="str">
        <f t="shared" ref="I2559:I2622" si="38">IF(G2559="","",I2558+G2559)</f>
        <v/>
      </c>
      <c r="J2559" s="113"/>
      <c r="K2559" s="18"/>
      <c r="L2559" s="18"/>
      <c r="Z2559" s="152"/>
    </row>
    <row r="2560" spans="1:26" x14ac:dyDescent="0.25">
      <c r="A2560" s="26"/>
      <c r="B2560" s="27"/>
      <c r="C2560" s="28"/>
      <c r="D2560" s="28"/>
      <c r="E2560" s="28"/>
      <c r="F2560" s="28"/>
      <c r="G2560" s="29"/>
      <c r="H2560" s="39"/>
      <c r="I2560" s="150" t="str">
        <f t="shared" si="38"/>
        <v/>
      </c>
      <c r="J2560" s="113"/>
      <c r="K2560" s="18"/>
      <c r="L2560" s="18"/>
      <c r="Z2560" s="152"/>
    </row>
    <row r="2561" spans="1:26" x14ac:dyDescent="0.25">
      <c r="A2561" s="26"/>
      <c r="B2561" s="27"/>
      <c r="C2561" s="28"/>
      <c r="D2561" s="28"/>
      <c r="E2561" s="28"/>
      <c r="F2561" s="28"/>
      <c r="G2561" s="29"/>
      <c r="H2561" s="39"/>
      <c r="I2561" s="150" t="str">
        <f t="shared" si="38"/>
        <v/>
      </c>
      <c r="J2561" s="113"/>
      <c r="K2561" s="18"/>
      <c r="L2561" s="18"/>
      <c r="Z2561" s="152"/>
    </row>
    <row r="2562" spans="1:26" x14ac:dyDescent="0.25">
      <c r="A2562" s="26"/>
      <c r="B2562" s="27"/>
      <c r="C2562" s="28"/>
      <c r="D2562" s="28"/>
      <c r="E2562" s="28"/>
      <c r="F2562" s="28"/>
      <c r="G2562" s="29"/>
      <c r="H2562" s="39"/>
      <c r="I2562" s="150" t="str">
        <f t="shared" si="38"/>
        <v/>
      </c>
      <c r="J2562" s="113"/>
      <c r="K2562" s="18"/>
      <c r="L2562" s="18"/>
      <c r="Z2562" s="152"/>
    </row>
    <row r="2563" spans="1:26" x14ac:dyDescent="0.25">
      <c r="A2563" s="26"/>
      <c r="B2563" s="27"/>
      <c r="C2563" s="28"/>
      <c r="D2563" s="28"/>
      <c r="E2563" s="28"/>
      <c r="F2563" s="28"/>
      <c r="G2563" s="29"/>
      <c r="H2563" s="39"/>
      <c r="I2563" s="150" t="str">
        <f t="shared" si="38"/>
        <v/>
      </c>
      <c r="J2563" s="113"/>
      <c r="K2563" s="18"/>
      <c r="L2563" s="18"/>
      <c r="Z2563" s="152"/>
    </row>
    <row r="2564" spans="1:26" x14ac:dyDescent="0.25">
      <c r="A2564" s="26"/>
      <c r="B2564" s="27"/>
      <c r="C2564" s="28"/>
      <c r="D2564" s="28"/>
      <c r="E2564" s="28"/>
      <c r="F2564" s="28"/>
      <c r="G2564" s="29"/>
      <c r="H2564" s="39"/>
      <c r="I2564" s="150" t="str">
        <f t="shared" si="38"/>
        <v/>
      </c>
      <c r="J2564" s="113"/>
      <c r="K2564" s="18"/>
      <c r="L2564" s="18"/>
      <c r="Z2564" s="152"/>
    </row>
    <row r="2565" spans="1:26" x14ac:dyDescent="0.25">
      <c r="A2565" s="26"/>
      <c r="B2565" s="27"/>
      <c r="C2565" s="28"/>
      <c r="D2565" s="28"/>
      <c r="E2565" s="28"/>
      <c r="F2565" s="28"/>
      <c r="G2565" s="29"/>
      <c r="H2565" s="39"/>
      <c r="I2565" s="150" t="str">
        <f t="shared" si="38"/>
        <v/>
      </c>
      <c r="J2565" s="113"/>
      <c r="K2565" s="18"/>
      <c r="L2565" s="18"/>
      <c r="Z2565" s="152"/>
    </row>
    <row r="2566" spans="1:26" x14ac:dyDescent="0.25">
      <c r="A2566" s="26"/>
      <c r="B2566" s="27"/>
      <c r="C2566" s="28"/>
      <c r="D2566" s="28"/>
      <c r="E2566" s="28"/>
      <c r="F2566" s="28"/>
      <c r="G2566" s="29"/>
      <c r="H2566" s="39"/>
      <c r="I2566" s="150" t="str">
        <f t="shared" si="38"/>
        <v/>
      </c>
      <c r="J2566" s="113"/>
      <c r="K2566" s="18"/>
      <c r="L2566" s="18"/>
      <c r="Z2566" s="152"/>
    </row>
    <row r="2567" spans="1:26" x14ac:dyDescent="0.25">
      <c r="A2567" s="26"/>
      <c r="B2567" s="27"/>
      <c r="C2567" s="28"/>
      <c r="D2567" s="28"/>
      <c r="E2567" s="28"/>
      <c r="F2567" s="28"/>
      <c r="G2567" s="29"/>
      <c r="H2567" s="39"/>
      <c r="I2567" s="150" t="str">
        <f t="shared" si="38"/>
        <v/>
      </c>
      <c r="J2567" s="113"/>
      <c r="K2567" s="18"/>
      <c r="L2567" s="18"/>
      <c r="Z2567" s="152"/>
    </row>
    <row r="2568" spans="1:26" x14ac:dyDescent="0.25">
      <c r="A2568" s="26"/>
      <c r="B2568" s="27"/>
      <c r="C2568" s="28"/>
      <c r="D2568" s="28"/>
      <c r="E2568" s="28"/>
      <c r="F2568" s="28"/>
      <c r="G2568" s="29"/>
      <c r="H2568" s="39"/>
      <c r="I2568" s="150" t="str">
        <f t="shared" si="38"/>
        <v/>
      </c>
      <c r="J2568" s="113"/>
      <c r="K2568" s="18"/>
      <c r="L2568" s="18"/>
      <c r="Z2568" s="152"/>
    </row>
    <row r="2569" spans="1:26" x14ac:dyDescent="0.25">
      <c r="A2569" s="26"/>
      <c r="B2569" s="27"/>
      <c r="C2569" s="28"/>
      <c r="D2569" s="28"/>
      <c r="E2569" s="28"/>
      <c r="F2569" s="28"/>
      <c r="G2569" s="29"/>
      <c r="H2569" s="39"/>
      <c r="I2569" s="150" t="str">
        <f t="shared" si="38"/>
        <v/>
      </c>
      <c r="J2569" s="113"/>
      <c r="K2569" s="18"/>
      <c r="L2569" s="18"/>
      <c r="Z2569" s="152"/>
    </row>
    <row r="2570" spans="1:26" x14ac:dyDescent="0.25">
      <c r="A2570" s="26"/>
      <c r="B2570" s="27"/>
      <c r="C2570" s="28"/>
      <c r="D2570" s="28"/>
      <c r="E2570" s="28"/>
      <c r="F2570" s="28"/>
      <c r="G2570" s="29"/>
      <c r="H2570" s="39"/>
      <c r="I2570" s="150" t="str">
        <f t="shared" si="38"/>
        <v/>
      </c>
      <c r="J2570" s="113"/>
      <c r="K2570" s="18"/>
      <c r="L2570" s="18"/>
      <c r="Z2570" s="152"/>
    </row>
    <row r="2571" spans="1:26" x14ac:dyDescent="0.25">
      <c r="A2571" s="26"/>
      <c r="B2571" s="27"/>
      <c r="C2571" s="28"/>
      <c r="D2571" s="28"/>
      <c r="E2571" s="28"/>
      <c r="F2571" s="28"/>
      <c r="G2571" s="29"/>
      <c r="H2571" s="39"/>
      <c r="I2571" s="150" t="str">
        <f t="shared" si="38"/>
        <v/>
      </c>
      <c r="J2571" s="113"/>
      <c r="K2571" s="18"/>
      <c r="L2571" s="18"/>
      <c r="Z2571" s="152"/>
    </row>
    <row r="2572" spans="1:26" x14ac:dyDescent="0.25">
      <c r="A2572" s="26"/>
      <c r="B2572" s="27"/>
      <c r="C2572" s="28"/>
      <c r="D2572" s="28"/>
      <c r="E2572" s="28"/>
      <c r="F2572" s="28"/>
      <c r="G2572" s="29"/>
      <c r="H2572" s="39"/>
      <c r="I2572" s="150" t="str">
        <f t="shared" si="38"/>
        <v/>
      </c>
      <c r="J2572" s="113"/>
      <c r="K2572" s="18"/>
      <c r="L2572" s="18"/>
      <c r="Z2572" s="152"/>
    </row>
    <row r="2573" spans="1:26" x14ac:dyDescent="0.25">
      <c r="A2573" s="26"/>
      <c r="B2573" s="27"/>
      <c r="C2573" s="28"/>
      <c r="D2573" s="28"/>
      <c r="E2573" s="28"/>
      <c r="F2573" s="28"/>
      <c r="G2573" s="29"/>
      <c r="H2573" s="39"/>
      <c r="I2573" s="150" t="str">
        <f t="shared" si="38"/>
        <v/>
      </c>
      <c r="J2573" s="113"/>
      <c r="K2573" s="18"/>
      <c r="L2573" s="18"/>
      <c r="Z2573" s="152"/>
    </row>
    <row r="2574" spans="1:26" x14ac:dyDescent="0.25">
      <c r="A2574" s="26"/>
      <c r="B2574" s="27"/>
      <c r="C2574" s="28"/>
      <c r="D2574" s="28"/>
      <c r="E2574" s="28"/>
      <c r="F2574" s="28"/>
      <c r="G2574" s="29"/>
      <c r="H2574" s="39"/>
      <c r="I2574" s="150" t="str">
        <f t="shared" si="38"/>
        <v/>
      </c>
      <c r="J2574" s="113"/>
      <c r="K2574" s="18"/>
      <c r="L2574" s="18"/>
      <c r="Z2574" s="152"/>
    </row>
    <row r="2575" spans="1:26" x14ac:dyDescent="0.25">
      <c r="A2575" s="26"/>
      <c r="B2575" s="27"/>
      <c r="C2575" s="28"/>
      <c r="D2575" s="28"/>
      <c r="E2575" s="28"/>
      <c r="F2575" s="28"/>
      <c r="G2575" s="29"/>
      <c r="H2575" s="39"/>
      <c r="I2575" s="150" t="str">
        <f t="shared" si="38"/>
        <v/>
      </c>
      <c r="J2575" s="113"/>
      <c r="K2575" s="18"/>
      <c r="L2575" s="18"/>
      <c r="Z2575" s="152"/>
    </row>
    <row r="2576" spans="1:26" x14ac:dyDescent="0.25">
      <c r="A2576" s="26"/>
      <c r="B2576" s="27"/>
      <c r="C2576" s="28"/>
      <c r="D2576" s="28"/>
      <c r="E2576" s="28"/>
      <c r="F2576" s="28"/>
      <c r="G2576" s="29"/>
      <c r="H2576" s="39"/>
      <c r="I2576" s="150" t="str">
        <f t="shared" si="38"/>
        <v/>
      </c>
      <c r="J2576" s="113"/>
      <c r="K2576" s="18"/>
      <c r="L2576" s="18"/>
      <c r="Z2576" s="152"/>
    </row>
    <row r="2577" spans="1:26" x14ac:dyDescent="0.25">
      <c r="A2577" s="26"/>
      <c r="B2577" s="27"/>
      <c r="C2577" s="28"/>
      <c r="D2577" s="28"/>
      <c r="E2577" s="28"/>
      <c r="F2577" s="28"/>
      <c r="G2577" s="29"/>
      <c r="H2577" s="39"/>
      <c r="I2577" s="150" t="str">
        <f t="shared" si="38"/>
        <v/>
      </c>
      <c r="J2577" s="113"/>
      <c r="K2577" s="18"/>
      <c r="L2577" s="18"/>
      <c r="Z2577" s="152"/>
    </row>
    <row r="2578" spans="1:26" x14ac:dyDescent="0.25">
      <c r="A2578" s="26"/>
      <c r="B2578" s="27"/>
      <c r="C2578" s="28"/>
      <c r="D2578" s="28"/>
      <c r="E2578" s="28"/>
      <c r="F2578" s="28"/>
      <c r="G2578" s="29"/>
      <c r="H2578" s="39"/>
      <c r="I2578" s="150" t="str">
        <f t="shared" si="38"/>
        <v/>
      </c>
      <c r="J2578" s="113"/>
      <c r="K2578" s="18"/>
      <c r="L2578" s="18"/>
      <c r="Z2578" s="152"/>
    </row>
    <row r="2579" spans="1:26" x14ac:dyDescent="0.25">
      <c r="A2579" s="26"/>
      <c r="B2579" s="27"/>
      <c r="C2579" s="28"/>
      <c r="D2579" s="28"/>
      <c r="E2579" s="28"/>
      <c r="F2579" s="28"/>
      <c r="G2579" s="29"/>
      <c r="H2579" s="39"/>
      <c r="I2579" s="150" t="str">
        <f t="shared" si="38"/>
        <v/>
      </c>
      <c r="J2579" s="113"/>
      <c r="K2579" s="18"/>
      <c r="L2579" s="18"/>
      <c r="Z2579" s="152"/>
    </row>
    <row r="2580" spans="1:26" x14ac:dyDescent="0.25">
      <c r="A2580" s="26"/>
      <c r="B2580" s="27"/>
      <c r="C2580" s="28"/>
      <c r="D2580" s="28"/>
      <c r="E2580" s="28"/>
      <c r="F2580" s="28"/>
      <c r="G2580" s="29"/>
      <c r="H2580" s="39"/>
      <c r="I2580" s="150" t="str">
        <f t="shared" si="38"/>
        <v/>
      </c>
      <c r="J2580" s="113"/>
      <c r="K2580" s="18"/>
      <c r="L2580" s="18"/>
      <c r="Z2580" s="152"/>
    </row>
    <row r="2581" spans="1:26" x14ac:dyDescent="0.25">
      <c r="A2581" s="26"/>
      <c r="B2581" s="27"/>
      <c r="C2581" s="28"/>
      <c r="D2581" s="28"/>
      <c r="E2581" s="28"/>
      <c r="F2581" s="28"/>
      <c r="G2581" s="29"/>
      <c r="H2581" s="39"/>
      <c r="I2581" s="150" t="str">
        <f t="shared" si="38"/>
        <v/>
      </c>
      <c r="J2581" s="113"/>
      <c r="K2581" s="18"/>
      <c r="L2581" s="18"/>
      <c r="Z2581" s="152"/>
    </row>
    <row r="2582" spans="1:26" x14ac:dyDescent="0.25">
      <c r="A2582" s="26"/>
      <c r="B2582" s="27"/>
      <c r="C2582" s="28"/>
      <c r="D2582" s="28"/>
      <c r="E2582" s="28"/>
      <c r="F2582" s="28"/>
      <c r="G2582" s="29"/>
      <c r="H2582" s="39"/>
      <c r="I2582" s="150" t="str">
        <f t="shared" si="38"/>
        <v/>
      </c>
      <c r="J2582" s="113"/>
      <c r="K2582" s="18"/>
      <c r="L2582" s="18"/>
      <c r="Z2582" s="152"/>
    </row>
    <row r="2583" spans="1:26" x14ac:dyDescent="0.25">
      <c r="A2583" s="26"/>
      <c r="B2583" s="27"/>
      <c r="C2583" s="28"/>
      <c r="D2583" s="28"/>
      <c r="E2583" s="28"/>
      <c r="F2583" s="28"/>
      <c r="G2583" s="29"/>
      <c r="H2583" s="39"/>
      <c r="I2583" s="150" t="str">
        <f t="shared" si="38"/>
        <v/>
      </c>
      <c r="J2583" s="113"/>
      <c r="K2583" s="18"/>
      <c r="L2583" s="18"/>
      <c r="Z2583" s="152"/>
    </row>
    <row r="2584" spans="1:26" x14ac:dyDescent="0.25">
      <c r="A2584" s="26"/>
      <c r="B2584" s="27"/>
      <c r="C2584" s="28"/>
      <c r="D2584" s="28"/>
      <c r="E2584" s="28"/>
      <c r="F2584" s="28"/>
      <c r="G2584" s="29"/>
      <c r="H2584" s="39"/>
      <c r="I2584" s="150" t="str">
        <f t="shared" si="38"/>
        <v/>
      </c>
      <c r="J2584" s="113"/>
      <c r="K2584" s="18"/>
      <c r="L2584" s="18"/>
      <c r="Z2584" s="152"/>
    </row>
    <row r="2585" spans="1:26" x14ac:dyDescent="0.25">
      <c r="A2585" s="26"/>
      <c r="B2585" s="27"/>
      <c r="C2585" s="28"/>
      <c r="D2585" s="28"/>
      <c r="E2585" s="28"/>
      <c r="F2585" s="28"/>
      <c r="G2585" s="29"/>
      <c r="H2585" s="39"/>
      <c r="I2585" s="150" t="str">
        <f t="shared" si="38"/>
        <v/>
      </c>
      <c r="J2585" s="113"/>
      <c r="K2585" s="18"/>
      <c r="L2585" s="18"/>
      <c r="Z2585" s="152"/>
    </row>
    <row r="2586" spans="1:26" x14ac:dyDescent="0.25">
      <c r="A2586" s="26"/>
      <c r="B2586" s="27"/>
      <c r="C2586" s="28"/>
      <c r="D2586" s="28"/>
      <c r="E2586" s="28"/>
      <c r="F2586" s="28"/>
      <c r="G2586" s="29"/>
      <c r="H2586" s="39"/>
      <c r="I2586" s="150" t="str">
        <f t="shared" si="38"/>
        <v/>
      </c>
      <c r="J2586" s="113"/>
      <c r="K2586" s="18"/>
      <c r="L2586" s="18"/>
      <c r="Z2586" s="152"/>
    </row>
    <row r="2587" spans="1:26" x14ac:dyDescent="0.25">
      <c r="A2587" s="26"/>
      <c r="B2587" s="27"/>
      <c r="C2587" s="28"/>
      <c r="D2587" s="28"/>
      <c r="E2587" s="28"/>
      <c r="F2587" s="28"/>
      <c r="G2587" s="29"/>
      <c r="H2587" s="39"/>
      <c r="I2587" s="150" t="str">
        <f t="shared" si="38"/>
        <v/>
      </c>
      <c r="J2587" s="113"/>
      <c r="K2587" s="18"/>
      <c r="L2587" s="18"/>
      <c r="Z2587" s="152"/>
    </row>
    <row r="2588" spans="1:26" x14ac:dyDescent="0.25">
      <c r="A2588" s="26"/>
      <c r="B2588" s="27"/>
      <c r="C2588" s="28"/>
      <c r="D2588" s="28"/>
      <c r="E2588" s="28"/>
      <c r="F2588" s="28"/>
      <c r="G2588" s="29"/>
      <c r="H2588" s="39"/>
      <c r="I2588" s="150" t="str">
        <f t="shared" si="38"/>
        <v/>
      </c>
      <c r="J2588" s="113"/>
      <c r="K2588" s="18"/>
      <c r="L2588" s="18"/>
      <c r="Z2588" s="152"/>
    </row>
    <row r="2589" spans="1:26" x14ac:dyDescent="0.25">
      <c r="A2589" s="26"/>
      <c r="B2589" s="27"/>
      <c r="C2589" s="28"/>
      <c r="D2589" s="28"/>
      <c r="E2589" s="28"/>
      <c r="F2589" s="28"/>
      <c r="G2589" s="29"/>
      <c r="H2589" s="39"/>
      <c r="I2589" s="150" t="str">
        <f t="shared" si="38"/>
        <v/>
      </c>
      <c r="J2589" s="113"/>
      <c r="K2589" s="18"/>
      <c r="L2589" s="18"/>
      <c r="Z2589" s="152"/>
    </row>
    <row r="2590" spans="1:26" x14ac:dyDescent="0.25">
      <c r="A2590" s="26"/>
      <c r="B2590" s="27"/>
      <c r="C2590" s="28"/>
      <c r="D2590" s="28"/>
      <c r="E2590" s="28"/>
      <c r="F2590" s="28"/>
      <c r="G2590" s="29"/>
      <c r="H2590" s="39"/>
      <c r="I2590" s="150" t="str">
        <f t="shared" si="38"/>
        <v/>
      </c>
      <c r="J2590" s="113"/>
      <c r="K2590" s="18"/>
      <c r="L2590" s="18"/>
      <c r="Z2590" s="152"/>
    </row>
    <row r="2591" spans="1:26" x14ac:dyDescent="0.25">
      <c r="A2591" s="26"/>
      <c r="B2591" s="27"/>
      <c r="C2591" s="28"/>
      <c r="D2591" s="28"/>
      <c r="E2591" s="28"/>
      <c r="F2591" s="28"/>
      <c r="G2591" s="29"/>
      <c r="H2591" s="39"/>
      <c r="I2591" s="150" t="str">
        <f t="shared" si="38"/>
        <v/>
      </c>
      <c r="J2591" s="113"/>
      <c r="K2591" s="18"/>
      <c r="L2591" s="18"/>
      <c r="Z2591" s="152"/>
    </row>
    <row r="2592" spans="1:26" x14ac:dyDescent="0.25">
      <c r="A2592" s="26"/>
      <c r="B2592" s="27"/>
      <c r="C2592" s="28"/>
      <c r="D2592" s="28"/>
      <c r="E2592" s="28"/>
      <c r="F2592" s="28"/>
      <c r="G2592" s="29"/>
      <c r="H2592" s="39"/>
      <c r="I2592" s="150" t="str">
        <f t="shared" si="38"/>
        <v/>
      </c>
      <c r="J2592" s="113"/>
      <c r="K2592" s="18"/>
      <c r="L2592" s="18"/>
      <c r="Z2592" s="152"/>
    </row>
    <row r="2593" spans="1:26" x14ac:dyDescent="0.25">
      <c r="A2593" s="26"/>
      <c r="B2593" s="27"/>
      <c r="C2593" s="28"/>
      <c r="D2593" s="28"/>
      <c r="E2593" s="28"/>
      <c r="F2593" s="28"/>
      <c r="G2593" s="29"/>
      <c r="H2593" s="39"/>
      <c r="I2593" s="150" t="str">
        <f t="shared" si="38"/>
        <v/>
      </c>
      <c r="J2593" s="113"/>
      <c r="K2593" s="18"/>
      <c r="L2593" s="18"/>
      <c r="Z2593" s="152"/>
    </row>
    <row r="2594" spans="1:26" x14ac:dyDescent="0.25">
      <c r="A2594" s="26"/>
      <c r="B2594" s="27"/>
      <c r="C2594" s="28"/>
      <c r="D2594" s="28"/>
      <c r="E2594" s="28"/>
      <c r="F2594" s="28"/>
      <c r="G2594" s="29"/>
      <c r="H2594" s="39"/>
      <c r="I2594" s="150" t="str">
        <f t="shared" si="38"/>
        <v/>
      </c>
      <c r="J2594" s="113"/>
      <c r="K2594" s="18"/>
      <c r="L2594" s="18"/>
      <c r="Z2594" s="152"/>
    </row>
    <row r="2595" spans="1:26" x14ac:dyDescent="0.25">
      <c r="A2595" s="26"/>
      <c r="B2595" s="27"/>
      <c r="C2595" s="28"/>
      <c r="D2595" s="28"/>
      <c r="E2595" s="28"/>
      <c r="F2595" s="28"/>
      <c r="G2595" s="29"/>
      <c r="H2595" s="39"/>
      <c r="I2595" s="150" t="str">
        <f t="shared" si="38"/>
        <v/>
      </c>
      <c r="J2595" s="113"/>
      <c r="K2595" s="18"/>
      <c r="L2595" s="18"/>
      <c r="Z2595" s="152"/>
    </row>
    <row r="2596" spans="1:26" x14ac:dyDescent="0.25">
      <c r="A2596" s="26"/>
      <c r="B2596" s="27"/>
      <c r="C2596" s="28"/>
      <c r="D2596" s="28"/>
      <c r="E2596" s="28"/>
      <c r="F2596" s="28"/>
      <c r="G2596" s="29"/>
      <c r="H2596" s="39"/>
      <c r="I2596" s="150" t="str">
        <f t="shared" si="38"/>
        <v/>
      </c>
      <c r="J2596" s="113"/>
      <c r="K2596" s="18"/>
      <c r="L2596" s="18"/>
      <c r="Z2596" s="152"/>
    </row>
    <row r="2597" spans="1:26" x14ac:dyDescent="0.25">
      <c r="A2597" s="26"/>
      <c r="B2597" s="27"/>
      <c r="C2597" s="28"/>
      <c r="D2597" s="28"/>
      <c r="E2597" s="28"/>
      <c r="F2597" s="28"/>
      <c r="G2597" s="29"/>
      <c r="H2597" s="39"/>
      <c r="I2597" s="150" t="str">
        <f t="shared" si="38"/>
        <v/>
      </c>
      <c r="J2597" s="113"/>
      <c r="K2597" s="18"/>
      <c r="L2597" s="18"/>
      <c r="Z2597" s="152"/>
    </row>
    <row r="2598" spans="1:26" x14ac:dyDescent="0.25">
      <c r="A2598" s="26"/>
      <c r="B2598" s="27"/>
      <c r="C2598" s="28"/>
      <c r="D2598" s="28"/>
      <c r="E2598" s="28"/>
      <c r="F2598" s="28"/>
      <c r="G2598" s="29"/>
      <c r="H2598" s="39"/>
      <c r="I2598" s="150" t="str">
        <f t="shared" si="38"/>
        <v/>
      </c>
      <c r="J2598" s="113"/>
      <c r="K2598" s="18"/>
      <c r="L2598" s="18"/>
      <c r="Z2598" s="152"/>
    </row>
    <row r="2599" spans="1:26" x14ac:dyDescent="0.25">
      <c r="A2599" s="26"/>
      <c r="B2599" s="27"/>
      <c r="C2599" s="28"/>
      <c r="D2599" s="28"/>
      <c r="E2599" s="28"/>
      <c r="F2599" s="28"/>
      <c r="G2599" s="29"/>
      <c r="H2599" s="39"/>
      <c r="I2599" s="150" t="str">
        <f t="shared" si="38"/>
        <v/>
      </c>
      <c r="J2599" s="113"/>
      <c r="K2599" s="18"/>
      <c r="L2599" s="18"/>
      <c r="Z2599" s="152"/>
    </row>
    <row r="2600" spans="1:26" x14ac:dyDescent="0.25">
      <c r="A2600" s="26"/>
      <c r="B2600" s="27"/>
      <c r="C2600" s="28"/>
      <c r="D2600" s="28"/>
      <c r="E2600" s="28"/>
      <c r="F2600" s="28"/>
      <c r="G2600" s="29"/>
      <c r="H2600" s="39"/>
      <c r="I2600" s="150" t="str">
        <f t="shared" si="38"/>
        <v/>
      </c>
      <c r="J2600" s="113"/>
      <c r="K2600" s="18"/>
      <c r="L2600" s="18"/>
      <c r="Z2600" s="152"/>
    </row>
    <row r="2601" spans="1:26" x14ac:dyDescent="0.25">
      <c r="A2601" s="26"/>
      <c r="B2601" s="27"/>
      <c r="C2601" s="28"/>
      <c r="D2601" s="28"/>
      <c r="E2601" s="28"/>
      <c r="F2601" s="28"/>
      <c r="G2601" s="29"/>
      <c r="H2601" s="39"/>
      <c r="I2601" s="150" t="str">
        <f t="shared" si="38"/>
        <v/>
      </c>
      <c r="J2601" s="113"/>
      <c r="K2601" s="18"/>
      <c r="L2601" s="18"/>
      <c r="Z2601" s="152"/>
    </row>
    <row r="2602" spans="1:26" x14ac:dyDescent="0.25">
      <c r="A2602" s="26"/>
      <c r="B2602" s="27"/>
      <c r="C2602" s="28"/>
      <c r="D2602" s="28"/>
      <c r="E2602" s="28"/>
      <c r="F2602" s="28"/>
      <c r="G2602" s="29"/>
      <c r="H2602" s="39"/>
      <c r="I2602" s="150" t="str">
        <f t="shared" si="38"/>
        <v/>
      </c>
      <c r="J2602" s="113"/>
      <c r="K2602" s="18"/>
      <c r="L2602" s="18"/>
      <c r="Z2602" s="152"/>
    </row>
    <row r="2603" spans="1:26" x14ac:dyDescent="0.25">
      <c r="A2603" s="26"/>
      <c r="B2603" s="27"/>
      <c r="C2603" s="28"/>
      <c r="D2603" s="28"/>
      <c r="E2603" s="28"/>
      <c r="F2603" s="28"/>
      <c r="G2603" s="29"/>
      <c r="H2603" s="39"/>
      <c r="I2603" s="150" t="str">
        <f t="shared" si="38"/>
        <v/>
      </c>
      <c r="J2603" s="113"/>
      <c r="K2603" s="18"/>
      <c r="L2603" s="18"/>
      <c r="Z2603" s="152"/>
    </row>
    <row r="2604" spans="1:26" x14ac:dyDescent="0.25">
      <c r="A2604" s="26"/>
      <c r="B2604" s="27"/>
      <c r="C2604" s="28"/>
      <c r="D2604" s="28"/>
      <c r="E2604" s="28"/>
      <c r="F2604" s="28"/>
      <c r="G2604" s="29"/>
      <c r="H2604" s="39"/>
      <c r="I2604" s="150" t="str">
        <f t="shared" si="38"/>
        <v/>
      </c>
      <c r="J2604" s="113"/>
      <c r="K2604" s="18"/>
      <c r="L2604" s="18"/>
      <c r="Z2604" s="152"/>
    </row>
    <row r="2605" spans="1:26" x14ac:dyDescent="0.25">
      <c r="A2605" s="26"/>
      <c r="B2605" s="27"/>
      <c r="C2605" s="28"/>
      <c r="D2605" s="28"/>
      <c r="E2605" s="28"/>
      <c r="F2605" s="28"/>
      <c r="G2605" s="29"/>
      <c r="H2605" s="39"/>
      <c r="I2605" s="150" t="str">
        <f t="shared" si="38"/>
        <v/>
      </c>
      <c r="J2605" s="113"/>
      <c r="K2605" s="18"/>
      <c r="L2605" s="18"/>
      <c r="Z2605" s="152"/>
    </row>
    <row r="2606" spans="1:26" x14ac:dyDescent="0.25">
      <c r="A2606" s="26"/>
      <c r="B2606" s="27"/>
      <c r="C2606" s="28"/>
      <c r="D2606" s="28"/>
      <c r="E2606" s="28"/>
      <c r="F2606" s="28"/>
      <c r="G2606" s="29"/>
      <c r="H2606" s="39"/>
      <c r="I2606" s="150" t="str">
        <f t="shared" si="38"/>
        <v/>
      </c>
      <c r="J2606" s="113"/>
      <c r="K2606" s="18"/>
      <c r="L2606" s="18"/>
      <c r="Z2606" s="152"/>
    </row>
    <row r="2607" spans="1:26" x14ac:dyDescent="0.25">
      <c r="A2607" s="26"/>
      <c r="B2607" s="27"/>
      <c r="C2607" s="28"/>
      <c r="D2607" s="28"/>
      <c r="E2607" s="28"/>
      <c r="F2607" s="28"/>
      <c r="G2607" s="29"/>
      <c r="H2607" s="39"/>
      <c r="I2607" s="150" t="str">
        <f t="shared" si="38"/>
        <v/>
      </c>
      <c r="J2607" s="113"/>
      <c r="K2607" s="18"/>
      <c r="L2607" s="18"/>
      <c r="Z2607" s="152"/>
    </row>
    <row r="2608" spans="1:26" x14ac:dyDescent="0.25">
      <c r="A2608" s="26"/>
      <c r="B2608" s="27"/>
      <c r="C2608" s="28"/>
      <c r="D2608" s="28"/>
      <c r="E2608" s="28"/>
      <c r="F2608" s="28"/>
      <c r="G2608" s="29"/>
      <c r="H2608" s="39"/>
      <c r="I2608" s="150" t="str">
        <f t="shared" si="38"/>
        <v/>
      </c>
      <c r="J2608" s="113"/>
      <c r="K2608" s="18"/>
      <c r="L2608" s="18"/>
      <c r="Z2608" s="152"/>
    </row>
    <row r="2609" spans="1:26" x14ac:dyDescent="0.25">
      <c r="A2609" s="26"/>
      <c r="B2609" s="27"/>
      <c r="C2609" s="28"/>
      <c r="D2609" s="28"/>
      <c r="E2609" s="28"/>
      <c r="F2609" s="28"/>
      <c r="G2609" s="29"/>
      <c r="H2609" s="39"/>
      <c r="I2609" s="150" t="str">
        <f t="shared" si="38"/>
        <v/>
      </c>
      <c r="J2609" s="113"/>
      <c r="K2609" s="18"/>
      <c r="L2609" s="18"/>
      <c r="Z2609" s="152"/>
    </row>
    <row r="2610" spans="1:26" x14ac:dyDescent="0.25">
      <c r="A2610" s="26"/>
      <c r="B2610" s="27"/>
      <c r="C2610" s="28"/>
      <c r="D2610" s="28"/>
      <c r="E2610" s="28"/>
      <c r="F2610" s="28"/>
      <c r="G2610" s="29"/>
      <c r="H2610" s="39"/>
      <c r="I2610" s="150" t="str">
        <f t="shared" si="38"/>
        <v/>
      </c>
      <c r="J2610" s="113"/>
      <c r="K2610" s="18"/>
      <c r="L2610" s="18"/>
      <c r="Z2610" s="152"/>
    </row>
    <row r="2611" spans="1:26" x14ac:dyDescent="0.25">
      <c r="A2611" s="26"/>
      <c r="B2611" s="27"/>
      <c r="C2611" s="28"/>
      <c r="D2611" s="28"/>
      <c r="E2611" s="28"/>
      <c r="F2611" s="28"/>
      <c r="G2611" s="29"/>
      <c r="H2611" s="39"/>
      <c r="I2611" s="150" t="str">
        <f t="shared" si="38"/>
        <v/>
      </c>
      <c r="J2611" s="113"/>
      <c r="K2611" s="18"/>
      <c r="L2611" s="18"/>
      <c r="Z2611" s="152"/>
    </row>
    <row r="2612" spans="1:26" x14ac:dyDescent="0.25">
      <c r="A2612" s="26"/>
      <c r="B2612" s="27"/>
      <c r="C2612" s="28"/>
      <c r="D2612" s="28"/>
      <c r="E2612" s="28"/>
      <c r="F2612" s="28"/>
      <c r="G2612" s="29"/>
      <c r="H2612" s="39"/>
      <c r="I2612" s="150" t="str">
        <f t="shared" si="38"/>
        <v/>
      </c>
      <c r="J2612" s="113"/>
      <c r="K2612" s="18"/>
      <c r="L2612" s="18"/>
      <c r="Z2612" s="152"/>
    </row>
    <row r="2613" spans="1:26" x14ac:dyDescent="0.25">
      <c r="A2613" s="26"/>
      <c r="B2613" s="27"/>
      <c r="C2613" s="28"/>
      <c r="D2613" s="28"/>
      <c r="E2613" s="28"/>
      <c r="F2613" s="28"/>
      <c r="G2613" s="29"/>
      <c r="H2613" s="39"/>
      <c r="I2613" s="150" t="str">
        <f t="shared" si="38"/>
        <v/>
      </c>
      <c r="J2613" s="113"/>
      <c r="K2613" s="18"/>
      <c r="L2613" s="18"/>
      <c r="Z2613" s="152"/>
    </row>
    <row r="2614" spans="1:26" x14ac:dyDescent="0.25">
      <c r="A2614" s="26"/>
      <c r="B2614" s="27"/>
      <c r="C2614" s="28"/>
      <c r="D2614" s="28"/>
      <c r="E2614" s="28"/>
      <c r="F2614" s="28"/>
      <c r="G2614" s="29"/>
      <c r="H2614" s="39"/>
      <c r="I2614" s="150" t="str">
        <f t="shared" si="38"/>
        <v/>
      </c>
      <c r="J2614" s="113"/>
      <c r="K2614" s="18"/>
      <c r="L2614" s="18"/>
      <c r="Z2614" s="152"/>
    </row>
    <row r="2615" spans="1:26" x14ac:dyDescent="0.25">
      <c r="A2615" s="26"/>
      <c r="B2615" s="27"/>
      <c r="C2615" s="28"/>
      <c r="D2615" s="28"/>
      <c r="E2615" s="28"/>
      <c r="F2615" s="28"/>
      <c r="G2615" s="29"/>
      <c r="H2615" s="39"/>
      <c r="I2615" s="150" t="str">
        <f t="shared" si="38"/>
        <v/>
      </c>
      <c r="J2615" s="113"/>
      <c r="K2615" s="18"/>
      <c r="L2615" s="18"/>
      <c r="Z2615" s="152"/>
    </row>
    <row r="2616" spans="1:26" x14ac:dyDescent="0.25">
      <c r="A2616" s="26"/>
      <c r="B2616" s="27"/>
      <c r="C2616" s="28"/>
      <c r="D2616" s="28"/>
      <c r="E2616" s="28"/>
      <c r="F2616" s="28"/>
      <c r="G2616" s="29"/>
      <c r="H2616" s="39"/>
      <c r="I2616" s="150" t="str">
        <f t="shared" si="38"/>
        <v/>
      </c>
      <c r="J2616" s="113"/>
      <c r="K2616" s="18"/>
      <c r="L2616" s="18"/>
      <c r="Z2616" s="152"/>
    </row>
    <row r="2617" spans="1:26" x14ac:dyDescent="0.25">
      <c r="A2617" s="26"/>
      <c r="B2617" s="27"/>
      <c r="C2617" s="28"/>
      <c r="D2617" s="28"/>
      <c r="E2617" s="28"/>
      <c r="F2617" s="28"/>
      <c r="G2617" s="29"/>
      <c r="H2617" s="39"/>
      <c r="I2617" s="150" t="str">
        <f t="shared" si="38"/>
        <v/>
      </c>
      <c r="J2617" s="113"/>
      <c r="K2617" s="18"/>
      <c r="L2617" s="18"/>
      <c r="Z2617" s="152"/>
    </row>
    <row r="2618" spans="1:26" x14ac:dyDescent="0.25">
      <c r="A2618" s="26"/>
      <c r="B2618" s="27"/>
      <c r="C2618" s="28"/>
      <c r="D2618" s="28"/>
      <c r="E2618" s="28"/>
      <c r="F2618" s="28"/>
      <c r="G2618" s="29"/>
      <c r="H2618" s="39"/>
      <c r="I2618" s="150" t="str">
        <f t="shared" si="38"/>
        <v/>
      </c>
      <c r="J2618" s="113"/>
      <c r="K2618" s="18"/>
      <c r="L2618" s="18"/>
      <c r="Z2618" s="152"/>
    </row>
    <row r="2619" spans="1:26" x14ac:dyDescent="0.25">
      <c r="A2619" s="26"/>
      <c r="B2619" s="27"/>
      <c r="C2619" s="28"/>
      <c r="D2619" s="28"/>
      <c r="E2619" s="28"/>
      <c r="F2619" s="28"/>
      <c r="G2619" s="29"/>
      <c r="H2619" s="39"/>
      <c r="I2619" s="150" t="str">
        <f t="shared" si="38"/>
        <v/>
      </c>
      <c r="J2619" s="113"/>
      <c r="K2619" s="18"/>
      <c r="L2619" s="18"/>
      <c r="Z2619" s="152"/>
    </row>
    <row r="2620" spans="1:26" x14ac:dyDescent="0.25">
      <c r="A2620" s="26"/>
      <c r="B2620" s="27"/>
      <c r="C2620" s="28"/>
      <c r="D2620" s="28"/>
      <c r="E2620" s="28"/>
      <c r="F2620" s="28"/>
      <c r="G2620" s="29"/>
      <c r="H2620" s="39"/>
      <c r="I2620" s="150" t="str">
        <f t="shared" si="38"/>
        <v/>
      </c>
      <c r="J2620" s="113"/>
      <c r="K2620" s="18"/>
      <c r="L2620" s="18"/>
      <c r="Z2620" s="152"/>
    </row>
    <row r="2621" spans="1:26" x14ac:dyDescent="0.25">
      <c r="A2621" s="26"/>
      <c r="B2621" s="27"/>
      <c r="C2621" s="28"/>
      <c r="D2621" s="28"/>
      <c r="E2621" s="28"/>
      <c r="F2621" s="28"/>
      <c r="G2621" s="29"/>
      <c r="H2621" s="39"/>
      <c r="I2621" s="150" t="str">
        <f t="shared" si="38"/>
        <v/>
      </c>
      <c r="J2621" s="113"/>
      <c r="K2621" s="18"/>
      <c r="L2621" s="18"/>
      <c r="Z2621" s="152"/>
    </row>
    <row r="2622" spans="1:26" x14ac:dyDescent="0.25">
      <c r="A2622" s="26"/>
      <c r="B2622" s="27"/>
      <c r="C2622" s="28"/>
      <c r="D2622" s="28"/>
      <c r="E2622" s="28"/>
      <c r="F2622" s="28"/>
      <c r="G2622" s="29"/>
      <c r="H2622" s="39"/>
      <c r="I2622" s="150" t="str">
        <f t="shared" si="38"/>
        <v/>
      </c>
      <c r="J2622" s="113"/>
      <c r="K2622" s="18"/>
      <c r="L2622" s="18"/>
      <c r="Z2622" s="152"/>
    </row>
    <row r="2623" spans="1:26" x14ac:dyDescent="0.25">
      <c r="A2623" s="26"/>
      <c r="B2623" s="27"/>
      <c r="C2623" s="28"/>
      <c r="D2623" s="28"/>
      <c r="E2623" s="28"/>
      <c r="F2623" s="28"/>
      <c r="G2623" s="29"/>
      <c r="H2623" s="39"/>
      <c r="I2623" s="150" t="str">
        <f t="shared" ref="I2623:I2686" si="39">IF(G2623="","",I2622+G2623)</f>
        <v/>
      </c>
      <c r="J2623" s="113"/>
      <c r="K2623" s="18"/>
      <c r="L2623" s="18"/>
      <c r="Z2623" s="152"/>
    </row>
    <row r="2624" spans="1:26" x14ac:dyDescent="0.25">
      <c r="A2624" s="26"/>
      <c r="B2624" s="27"/>
      <c r="C2624" s="28"/>
      <c r="D2624" s="28"/>
      <c r="E2624" s="28"/>
      <c r="F2624" s="28"/>
      <c r="G2624" s="29"/>
      <c r="H2624" s="39"/>
      <c r="I2624" s="150" t="str">
        <f t="shared" si="39"/>
        <v/>
      </c>
      <c r="J2624" s="113"/>
      <c r="K2624" s="18"/>
      <c r="L2624" s="18"/>
      <c r="Z2624" s="152"/>
    </row>
    <row r="2625" spans="1:26" x14ac:dyDescent="0.25">
      <c r="A2625" s="26"/>
      <c r="B2625" s="27"/>
      <c r="C2625" s="28"/>
      <c r="D2625" s="28"/>
      <c r="E2625" s="28"/>
      <c r="F2625" s="28"/>
      <c r="G2625" s="29"/>
      <c r="H2625" s="39"/>
      <c r="I2625" s="150" t="str">
        <f t="shared" si="39"/>
        <v/>
      </c>
      <c r="J2625" s="113"/>
      <c r="K2625" s="18"/>
      <c r="L2625" s="18"/>
      <c r="Z2625" s="152"/>
    </row>
    <row r="2626" spans="1:26" x14ac:dyDescent="0.25">
      <c r="A2626" s="26"/>
      <c r="B2626" s="27"/>
      <c r="C2626" s="28"/>
      <c r="D2626" s="28"/>
      <c r="E2626" s="28"/>
      <c r="F2626" s="28"/>
      <c r="G2626" s="29"/>
      <c r="H2626" s="39"/>
      <c r="I2626" s="150" t="str">
        <f t="shared" si="39"/>
        <v/>
      </c>
      <c r="J2626" s="113"/>
      <c r="K2626" s="18"/>
      <c r="L2626" s="18"/>
      <c r="Z2626" s="152"/>
    </row>
    <row r="2627" spans="1:26" x14ac:dyDescent="0.25">
      <c r="A2627" s="26"/>
      <c r="B2627" s="27"/>
      <c r="C2627" s="28"/>
      <c r="D2627" s="28"/>
      <c r="E2627" s="28"/>
      <c r="F2627" s="28"/>
      <c r="G2627" s="29"/>
      <c r="H2627" s="39"/>
      <c r="I2627" s="150" t="str">
        <f t="shared" si="39"/>
        <v/>
      </c>
      <c r="J2627" s="113"/>
      <c r="K2627" s="18"/>
      <c r="L2627" s="18"/>
      <c r="Z2627" s="152"/>
    </row>
    <row r="2628" spans="1:26" x14ac:dyDescent="0.25">
      <c r="A2628" s="26"/>
      <c r="B2628" s="27"/>
      <c r="C2628" s="28"/>
      <c r="D2628" s="28"/>
      <c r="E2628" s="28"/>
      <c r="F2628" s="28"/>
      <c r="G2628" s="29"/>
      <c r="H2628" s="39"/>
      <c r="I2628" s="150" t="str">
        <f t="shared" si="39"/>
        <v/>
      </c>
      <c r="J2628" s="113"/>
      <c r="K2628" s="18"/>
      <c r="L2628" s="18"/>
      <c r="Z2628" s="152"/>
    </row>
    <row r="2629" spans="1:26" x14ac:dyDescent="0.25">
      <c r="A2629" s="26"/>
      <c r="B2629" s="27"/>
      <c r="C2629" s="28"/>
      <c r="D2629" s="28"/>
      <c r="E2629" s="28"/>
      <c r="F2629" s="28"/>
      <c r="G2629" s="29"/>
      <c r="H2629" s="39"/>
      <c r="I2629" s="150" t="str">
        <f t="shared" si="39"/>
        <v/>
      </c>
      <c r="J2629" s="113"/>
      <c r="K2629" s="18"/>
      <c r="L2629" s="18"/>
      <c r="Z2629" s="152"/>
    </row>
    <row r="2630" spans="1:26" x14ac:dyDescent="0.25">
      <c r="A2630" s="26"/>
      <c r="B2630" s="27"/>
      <c r="C2630" s="28"/>
      <c r="D2630" s="28"/>
      <c r="E2630" s="28"/>
      <c r="F2630" s="28"/>
      <c r="G2630" s="29"/>
      <c r="H2630" s="39"/>
      <c r="I2630" s="150" t="str">
        <f t="shared" si="39"/>
        <v/>
      </c>
      <c r="J2630" s="113"/>
      <c r="K2630" s="18"/>
      <c r="L2630" s="18"/>
      <c r="Z2630" s="152"/>
    </row>
    <row r="2631" spans="1:26" x14ac:dyDescent="0.25">
      <c r="A2631" s="26"/>
      <c r="B2631" s="27"/>
      <c r="C2631" s="28"/>
      <c r="D2631" s="28"/>
      <c r="E2631" s="28"/>
      <c r="F2631" s="28"/>
      <c r="G2631" s="29"/>
      <c r="H2631" s="39"/>
      <c r="I2631" s="150" t="str">
        <f t="shared" si="39"/>
        <v/>
      </c>
      <c r="J2631" s="113"/>
      <c r="K2631" s="18"/>
      <c r="L2631" s="18"/>
      <c r="Z2631" s="152"/>
    </row>
    <row r="2632" spans="1:26" x14ac:dyDescent="0.25">
      <c r="A2632" s="26"/>
      <c r="B2632" s="27"/>
      <c r="C2632" s="28"/>
      <c r="D2632" s="28"/>
      <c r="E2632" s="28"/>
      <c r="F2632" s="28"/>
      <c r="G2632" s="29"/>
      <c r="H2632" s="39"/>
      <c r="I2632" s="150" t="str">
        <f t="shared" si="39"/>
        <v/>
      </c>
      <c r="J2632" s="113"/>
      <c r="K2632" s="18"/>
      <c r="L2632" s="18"/>
      <c r="Z2632" s="152"/>
    </row>
    <row r="2633" spans="1:26" x14ac:dyDescent="0.25">
      <c r="A2633" s="26"/>
      <c r="B2633" s="27"/>
      <c r="C2633" s="28"/>
      <c r="D2633" s="28"/>
      <c r="E2633" s="28"/>
      <c r="F2633" s="28"/>
      <c r="G2633" s="29"/>
      <c r="H2633" s="39"/>
      <c r="I2633" s="150" t="str">
        <f t="shared" si="39"/>
        <v/>
      </c>
      <c r="J2633" s="113"/>
      <c r="K2633" s="18"/>
      <c r="L2633" s="18"/>
      <c r="Z2633" s="152"/>
    </row>
    <row r="2634" spans="1:26" x14ac:dyDescent="0.25">
      <c r="A2634" s="26"/>
      <c r="B2634" s="27"/>
      <c r="C2634" s="28"/>
      <c r="D2634" s="28"/>
      <c r="E2634" s="28"/>
      <c r="F2634" s="28"/>
      <c r="G2634" s="29"/>
      <c r="H2634" s="39"/>
      <c r="I2634" s="150" t="str">
        <f t="shared" si="39"/>
        <v/>
      </c>
      <c r="J2634" s="113"/>
      <c r="K2634" s="18"/>
      <c r="L2634" s="18"/>
      <c r="Z2634" s="152"/>
    </row>
    <row r="2635" spans="1:26" x14ac:dyDescent="0.25">
      <c r="A2635" s="26"/>
      <c r="B2635" s="27"/>
      <c r="C2635" s="28"/>
      <c r="D2635" s="28"/>
      <c r="E2635" s="28"/>
      <c r="F2635" s="28"/>
      <c r="G2635" s="29"/>
      <c r="H2635" s="39"/>
      <c r="I2635" s="150" t="str">
        <f t="shared" si="39"/>
        <v/>
      </c>
      <c r="J2635" s="113"/>
      <c r="K2635" s="18"/>
      <c r="L2635" s="18"/>
      <c r="Z2635" s="152"/>
    </row>
    <row r="2636" spans="1:26" x14ac:dyDescent="0.25">
      <c r="A2636" s="26"/>
      <c r="B2636" s="27"/>
      <c r="C2636" s="28"/>
      <c r="D2636" s="28"/>
      <c r="E2636" s="28"/>
      <c r="F2636" s="28"/>
      <c r="G2636" s="29"/>
      <c r="H2636" s="39"/>
      <c r="I2636" s="150" t="str">
        <f t="shared" si="39"/>
        <v/>
      </c>
      <c r="J2636" s="113"/>
      <c r="K2636" s="18"/>
      <c r="L2636" s="18"/>
      <c r="Z2636" s="152"/>
    </row>
    <row r="2637" spans="1:26" x14ac:dyDescent="0.25">
      <c r="A2637" s="26"/>
      <c r="B2637" s="27"/>
      <c r="C2637" s="28"/>
      <c r="D2637" s="28"/>
      <c r="E2637" s="28"/>
      <c r="F2637" s="28"/>
      <c r="G2637" s="29"/>
      <c r="H2637" s="39"/>
      <c r="I2637" s="150" t="str">
        <f t="shared" si="39"/>
        <v/>
      </c>
      <c r="J2637" s="113"/>
      <c r="K2637" s="18"/>
      <c r="L2637" s="18"/>
      <c r="Z2637" s="152"/>
    </row>
    <row r="2638" spans="1:26" x14ac:dyDescent="0.25">
      <c r="A2638" s="26"/>
      <c r="B2638" s="27"/>
      <c r="C2638" s="28"/>
      <c r="D2638" s="28"/>
      <c r="E2638" s="28"/>
      <c r="F2638" s="28"/>
      <c r="G2638" s="29"/>
      <c r="H2638" s="39"/>
      <c r="I2638" s="150" t="str">
        <f t="shared" si="39"/>
        <v/>
      </c>
      <c r="J2638" s="113"/>
      <c r="K2638" s="18"/>
      <c r="L2638" s="18"/>
      <c r="Z2638" s="152"/>
    </row>
    <row r="2639" spans="1:26" x14ac:dyDescent="0.25">
      <c r="A2639" s="26"/>
      <c r="B2639" s="27"/>
      <c r="C2639" s="28"/>
      <c r="D2639" s="28"/>
      <c r="E2639" s="28"/>
      <c r="F2639" s="28"/>
      <c r="G2639" s="29"/>
      <c r="H2639" s="39"/>
      <c r="I2639" s="150" t="str">
        <f t="shared" si="39"/>
        <v/>
      </c>
      <c r="J2639" s="113"/>
      <c r="K2639" s="18"/>
      <c r="L2639" s="18"/>
      <c r="Z2639" s="152"/>
    </row>
    <row r="2640" spans="1:26" x14ac:dyDescent="0.25">
      <c r="A2640" s="26"/>
      <c r="B2640" s="27"/>
      <c r="C2640" s="28"/>
      <c r="D2640" s="28"/>
      <c r="E2640" s="28"/>
      <c r="F2640" s="28"/>
      <c r="G2640" s="29"/>
      <c r="H2640" s="39"/>
      <c r="I2640" s="150" t="str">
        <f t="shared" si="39"/>
        <v/>
      </c>
      <c r="J2640" s="113"/>
      <c r="K2640" s="18"/>
      <c r="L2640" s="18"/>
      <c r="Z2640" s="152"/>
    </row>
    <row r="2641" spans="1:26" x14ac:dyDescent="0.25">
      <c r="A2641" s="26"/>
      <c r="B2641" s="27"/>
      <c r="C2641" s="28"/>
      <c r="D2641" s="28"/>
      <c r="E2641" s="28"/>
      <c r="F2641" s="28"/>
      <c r="G2641" s="29"/>
      <c r="H2641" s="39"/>
      <c r="I2641" s="150" t="str">
        <f t="shared" si="39"/>
        <v/>
      </c>
      <c r="J2641" s="113"/>
      <c r="K2641" s="18"/>
      <c r="L2641" s="18"/>
      <c r="Z2641" s="152"/>
    </row>
    <row r="2642" spans="1:26" x14ac:dyDescent="0.25">
      <c r="A2642" s="26"/>
      <c r="B2642" s="27"/>
      <c r="C2642" s="28"/>
      <c r="D2642" s="28"/>
      <c r="E2642" s="28"/>
      <c r="F2642" s="28"/>
      <c r="G2642" s="29"/>
      <c r="H2642" s="39"/>
      <c r="I2642" s="150" t="str">
        <f t="shared" si="39"/>
        <v/>
      </c>
      <c r="J2642" s="113"/>
      <c r="K2642" s="18"/>
      <c r="L2642" s="18"/>
      <c r="Z2642" s="152"/>
    </row>
    <row r="2643" spans="1:26" x14ac:dyDescent="0.25">
      <c r="A2643" s="26"/>
      <c r="B2643" s="27"/>
      <c r="C2643" s="28"/>
      <c r="D2643" s="28"/>
      <c r="E2643" s="28"/>
      <c r="F2643" s="28"/>
      <c r="G2643" s="29"/>
      <c r="H2643" s="39"/>
      <c r="I2643" s="150" t="str">
        <f t="shared" si="39"/>
        <v/>
      </c>
      <c r="J2643" s="113"/>
      <c r="K2643" s="18"/>
      <c r="L2643" s="18"/>
      <c r="Z2643" s="152"/>
    </row>
    <row r="2644" spans="1:26" x14ac:dyDescent="0.25">
      <c r="A2644" s="26"/>
      <c r="B2644" s="27"/>
      <c r="C2644" s="28"/>
      <c r="D2644" s="28"/>
      <c r="E2644" s="28"/>
      <c r="F2644" s="28"/>
      <c r="G2644" s="29"/>
      <c r="H2644" s="39"/>
      <c r="I2644" s="150" t="str">
        <f t="shared" si="39"/>
        <v/>
      </c>
      <c r="J2644" s="113"/>
      <c r="K2644" s="18"/>
      <c r="L2644" s="18"/>
      <c r="Z2644" s="152"/>
    </row>
    <row r="2645" spans="1:26" x14ac:dyDescent="0.25">
      <c r="A2645" s="26"/>
      <c r="B2645" s="27"/>
      <c r="C2645" s="28"/>
      <c r="D2645" s="28"/>
      <c r="E2645" s="28"/>
      <c r="F2645" s="28"/>
      <c r="G2645" s="29"/>
      <c r="H2645" s="39"/>
      <c r="I2645" s="150" t="str">
        <f t="shared" si="39"/>
        <v/>
      </c>
      <c r="J2645" s="113"/>
      <c r="K2645" s="18"/>
      <c r="L2645" s="18"/>
      <c r="Z2645" s="152"/>
    </row>
    <row r="2646" spans="1:26" x14ac:dyDescent="0.25">
      <c r="A2646" s="26"/>
      <c r="B2646" s="27"/>
      <c r="C2646" s="28"/>
      <c r="D2646" s="28"/>
      <c r="E2646" s="28"/>
      <c r="F2646" s="28"/>
      <c r="G2646" s="29"/>
      <c r="H2646" s="39"/>
      <c r="I2646" s="150" t="str">
        <f t="shared" si="39"/>
        <v/>
      </c>
      <c r="J2646" s="113"/>
      <c r="K2646" s="18"/>
      <c r="L2646" s="18"/>
      <c r="Z2646" s="152"/>
    </row>
    <row r="2647" spans="1:26" x14ac:dyDescent="0.25">
      <c r="A2647" s="26"/>
      <c r="B2647" s="27"/>
      <c r="C2647" s="28"/>
      <c r="D2647" s="28"/>
      <c r="E2647" s="28"/>
      <c r="F2647" s="28"/>
      <c r="G2647" s="29"/>
      <c r="H2647" s="39"/>
      <c r="I2647" s="150" t="str">
        <f t="shared" si="39"/>
        <v/>
      </c>
      <c r="J2647" s="113"/>
      <c r="K2647" s="18"/>
      <c r="L2647" s="18"/>
      <c r="Z2647" s="152"/>
    </row>
    <row r="2648" spans="1:26" x14ac:dyDescent="0.25">
      <c r="A2648" s="26"/>
      <c r="B2648" s="27"/>
      <c r="C2648" s="28"/>
      <c r="D2648" s="28"/>
      <c r="E2648" s="28"/>
      <c r="F2648" s="28"/>
      <c r="G2648" s="29"/>
      <c r="H2648" s="39"/>
      <c r="I2648" s="150" t="str">
        <f t="shared" si="39"/>
        <v/>
      </c>
      <c r="J2648" s="113"/>
      <c r="K2648" s="18"/>
      <c r="L2648" s="18"/>
      <c r="Z2648" s="152"/>
    </row>
    <row r="2649" spans="1:26" x14ac:dyDescent="0.25">
      <c r="A2649" s="26"/>
      <c r="B2649" s="27"/>
      <c r="C2649" s="28"/>
      <c r="D2649" s="28"/>
      <c r="E2649" s="28"/>
      <c r="F2649" s="28"/>
      <c r="G2649" s="29"/>
      <c r="H2649" s="39"/>
      <c r="I2649" s="150" t="str">
        <f t="shared" si="39"/>
        <v/>
      </c>
      <c r="J2649" s="113"/>
      <c r="K2649" s="18"/>
      <c r="L2649" s="18"/>
      <c r="Z2649" s="152"/>
    </row>
    <row r="2650" spans="1:26" x14ac:dyDescent="0.25">
      <c r="A2650" s="26"/>
      <c r="B2650" s="27"/>
      <c r="C2650" s="28"/>
      <c r="D2650" s="28"/>
      <c r="E2650" s="28"/>
      <c r="F2650" s="28"/>
      <c r="G2650" s="29"/>
      <c r="H2650" s="39"/>
      <c r="I2650" s="150" t="str">
        <f t="shared" si="39"/>
        <v/>
      </c>
      <c r="J2650" s="113"/>
      <c r="K2650" s="18"/>
      <c r="L2650" s="18"/>
      <c r="Z2650" s="152"/>
    </row>
    <row r="2651" spans="1:26" x14ac:dyDescent="0.25">
      <c r="A2651" s="26"/>
      <c r="B2651" s="27"/>
      <c r="C2651" s="28"/>
      <c r="D2651" s="28"/>
      <c r="E2651" s="28"/>
      <c r="F2651" s="28"/>
      <c r="G2651" s="29"/>
      <c r="H2651" s="39"/>
      <c r="I2651" s="150" t="str">
        <f t="shared" si="39"/>
        <v/>
      </c>
      <c r="J2651" s="113"/>
      <c r="K2651" s="18"/>
      <c r="L2651" s="18"/>
      <c r="Z2651" s="152"/>
    </row>
    <row r="2652" spans="1:26" x14ac:dyDescent="0.25">
      <c r="A2652" s="26"/>
      <c r="B2652" s="27"/>
      <c r="C2652" s="28"/>
      <c r="D2652" s="28"/>
      <c r="E2652" s="28"/>
      <c r="F2652" s="28"/>
      <c r="G2652" s="29"/>
      <c r="H2652" s="39"/>
      <c r="I2652" s="150" t="str">
        <f t="shared" si="39"/>
        <v/>
      </c>
      <c r="J2652" s="113"/>
      <c r="K2652" s="18"/>
      <c r="L2652" s="18"/>
      <c r="Z2652" s="152"/>
    </row>
    <row r="2653" spans="1:26" x14ac:dyDescent="0.25">
      <c r="A2653" s="26"/>
      <c r="B2653" s="27"/>
      <c r="C2653" s="28"/>
      <c r="D2653" s="28"/>
      <c r="E2653" s="28"/>
      <c r="F2653" s="28"/>
      <c r="G2653" s="29"/>
      <c r="H2653" s="39"/>
      <c r="I2653" s="150" t="str">
        <f t="shared" si="39"/>
        <v/>
      </c>
      <c r="J2653" s="113"/>
      <c r="K2653" s="18"/>
      <c r="L2653" s="18"/>
      <c r="Z2653" s="152"/>
    </row>
    <row r="2654" spans="1:26" x14ac:dyDescent="0.25">
      <c r="A2654" s="26"/>
      <c r="B2654" s="27"/>
      <c r="C2654" s="28"/>
      <c r="D2654" s="28"/>
      <c r="E2654" s="28"/>
      <c r="F2654" s="28"/>
      <c r="G2654" s="29"/>
      <c r="H2654" s="39"/>
      <c r="I2654" s="150" t="str">
        <f t="shared" si="39"/>
        <v/>
      </c>
      <c r="J2654" s="113"/>
      <c r="K2654" s="18"/>
      <c r="L2654" s="18"/>
      <c r="Z2654" s="152"/>
    </row>
    <row r="2655" spans="1:26" x14ac:dyDescent="0.25">
      <c r="A2655" s="26"/>
      <c r="B2655" s="27"/>
      <c r="C2655" s="28"/>
      <c r="D2655" s="28"/>
      <c r="E2655" s="28"/>
      <c r="F2655" s="28"/>
      <c r="G2655" s="29"/>
      <c r="H2655" s="39"/>
      <c r="I2655" s="150" t="str">
        <f t="shared" si="39"/>
        <v/>
      </c>
      <c r="J2655" s="113"/>
      <c r="K2655" s="18"/>
      <c r="L2655" s="18"/>
      <c r="Z2655" s="152"/>
    </row>
    <row r="2656" spans="1:26" x14ac:dyDescent="0.25">
      <c r="A2656" s="26"/>
      <c r="B2656" s="27"/>
      <c r="C2656" s="28"/>
      <c r="D2656" s="28"/>
      <c r="E2656" s="28"/>
      <c r="F2656" s="28"/>
      <c r="G2656" s="29"/>
      <c r="H2656" s="39"/>
      <c r="I2656" s="150" t="str">
        <f t="shared" si="39"/>
        <v/>
      </c>
      <c r="J2656" s="113"/>
      <c r="K2656" s="18"/>
      <c r="L2656" s="18"/>
      <c r="Z2656" s="152"/>
    </row>
    <row r="2657" spans="1:26" x14ac:dyDescent="0.25">
      <c r="A2657" s="26"/>
      <c r="B2657" s="27"/>
      <c r="C2657" s="28"/>
      <c r="D2657" s="28"/>
      <c r="E2657" s="28"/>
      <c r="F2657" s="28"/>
      <c r="G2657" s="29"/>
      <c r="H2657" s="39"/>
      <c r="I2657" s="150" t="str">
        <f t="shared" si="39"/>
        <v/>
      </c>
      <c r="J2657" s="113"/>
      <c r="K2657" s="18"/>
      <c r="L2657" s="18"/>
      <c r="Z2657" s="152"/>
    </row>
    <row r="2658" spans="1:26" x14ac:dyDescent="0.25">
      <c r="A2658" s="26"/>
      <c r="B2658" s="27"/>
      <c r="C2658" s="28"/>
      <c r="D2658" s="28"/>
      <c r="E2658" s="28"/>
      <c r="F2658" s="28"/>
      <c r="G2658" s="29"/>
      <c r="H2658" s="39"/>
      <c r="I2658" s="150" t="str">
        <f t="shared" si="39"/>
        <v/>
      </c>
      <c r="J2658" s="113"/>
      <c r="K2658" s="18"/>
      <c r="L2658" s="18"/>
      <c r="Z2658" s="152"/>
    </row>
    <row r="2659" spans="1:26" x14ac:dyDescent="0.25">
      <c r="A2659" s="26"/>
      <c r="B2659" s="27"/>
      <c r="C2659" s="28"/>
      <c r="D2659" s="28"/>
      <c r="E2659" s="28"/>
      <c r="F2659" s="28"/>
      <c r="G2659" s="29"/>
      <c r="H2659" s="39"/>
      <c r="I2659" s="150" t="str">
        <f t="shared" si="39"/>
        <v/>
      </c>
      <c r="J2659" s="113"/>
      <c r="K2659" s="18"/>
      <c r="L2659" s="18"/>
      <c r="Z2659" s="152"/>
    </row>
    <row r="2660" spans="1:26" x14ac:dyDescent="0.25">
      <c r="A2660" s="26"/>
      <c r="B2660" s="27"/>
      <c r="C2660" s="28"/>
      <c r="D2660" s="28"/>
      <c r="E2660" s="28"/>
      <c r="F2660" s="28"/>
      <c r="G2660" s="29"/>
      <c r="H2660" s="39"/>
      <c r="I2660" s="150" t="str">
        <f t="shared" si="39"/>
        <v/>
      </c>
      <c r="J2660" s="113"/>
      <c r="K2660" s="18"/>
      <c r="L2660" s="18"/>
      <c r="Z2660" s="152"/>
    </row>
    <row r="2661" spans="1:26" x14ac:dyDescent="0.25">
      <c r="A2661" s="26"/>
      <c r="B2661" s="27"/>
      <c r="C2661" s="28"/>
      <c r="D2661" s="28"/>
      <c r="E2661" s="28"/>
      <c r="F2661" s="28"/>
      <c r="G2661" s="29"/>
      <c r="H2661" s="39"/>
      <c r="I2661" s="150" t="str">
        <f t="shared" si="39"/>
        <v/>
      </c>
      <c r="J2661" s="113"/>
      <c r="K2661" s="18"/>
      <c r="L2661" s="18"/>
      <c r="Z2661" s="152"/>
    </row>
    <row r="2662" spans="1:26" x14ac:dyDescent="0.25">
      <c r="A2662" s="26"/>
      <c r="B2662" s="27"/>
      <c r="C2662" s="28"/>
      <c r="D2662" s="28"/>
      <c r="E2662" s="28"/>
      <c r="F2662" s="28"/>
      <c r="G2662" s="29"/>
      <c r="H2662" s="39"/>
      <c r="I2662" s="150" t="str">
        <f t="shared" si="39"/>
        <v/>
      </c>
      <c r="J2662" s="113"/>
      <c r="K2662" s="18"/>
      <c r="L2662" s="18"/>
      <c r="Z2662" s="152"/>
    </row>
    <row r="2663" spans="1:26" x14ac:dyDescent="0.25">
      <c r="A2663" s="26"/>
      <c r="B2663" s="27"/>
      <c r="C2663" s="28"/>
      <c r="D2663" s="28"/>
      <c r="E2663" s="28"/>
      <c r="F2663" s="28"/>
      <c r="G2663" s="29"/>
      <c r="H2663" s="39"/>
      <c r="I2663" s="150" t="str">
        <f t="shared" si="39"/>
        <v/>
      </c>
      <c r="J2663" s="113"/>
      <c r="K2663" s="18"/>
      <c r="L2663" s="18"/>
      <c r="Z2663" s="152"/>
    </row>
    <row r="2664" spans="1:26" x14ac:dyDescent="0.25">
      <c r="A2664" s="26"/>
      <c r="B2664" s="27"/>
      <c r="C2664" s="28"/>
      <c r="D2664" s="28"/>
      <c r="E2664" s="28"/>
      <c r="F2664" s="28"/>
      <c r="G2664" s="29"/>
      <c r="H2664" s="39"/>
      <c r="I2664" s="150" t="str">
        <f t="shared" si="39"/>
        <v/>
      </c>
      <c r="J2664" s="113"/>
      <c r="K2664" s="18"/>
      <c r="L2664" s="18"/>
      <c r="Z2664" s="152"/>
    </row>
    <row r="2665" spans="1:26" x14ac:dyDescent="0.25">
      <c r="A2665" s="26"/>
      <c r="B2665" s="27"/>
      <c r="C2665" s="28"/>
      <c r="D2665" s="28"/>
      <c r="E2665" s="28"/>
      <c r="F2665" s="28"/>
      <c r="G2665" s="29"/>
      <c r="H2665" s="39"/>
      <c r="I2665" s="150" t="str">
        <f t="shared" si="39"/>
        <v/>
      </c>
      <c r="J2665" s="113"/>
      <c r="K2665" s="18"/>
      <c r="L2665" s="18"/>
      <c r="Z2665" s="152"/>
    </row>
    <row r="2666" spans="1:26" x14ac:dyDescent="0.25">
      <c r="A2666" s="26"/>
      <c r="B2666" s="27"/>
      <c r="C2666" s="28"/>
      <c r="D2666" s="28"/>
      <c r="E2666" s="28"/>
      <c r="F2666" s="28"/>
      <c r="G2666" s="29"/>
      <c r="H2666" s="39"/>
      <c r="I2666" s="150" t="str">
        <f t="shared" si="39"/>
        <v/>
      </c>
      <c r="J2666" s="113"/>
      <c r="K2666" s="18"/>
      <c r="L2666" s="18"/>
      <c r="Z2666" s="152"/>
    </row>
    <row r="2667" spans="1:26" x14ac:dyDescent="0.25">
      <c r="A2667" s="26"/>
      <c r="B2667" s="27"/>
      <c r="C2667" s="28"/>
      <c r="D2667" s="28"/>
      <c r="E2667" s="28"/>
      <c r="F2667" s="28"/>
      <c r="G2667" s="29"/>
      <c r="H2667" s="39"/>
      <c r="I2667" s="150" t="str">
        <f t="shared" si="39"/>
        <v/>
      </c>
      <c r="J2667" s="113"/>
      <c r="K2667" s="18"/>
      <c r="L2667" s="18"/>
      <c r="Z2667" s="152"/>
    </row>
    <row r="2668" spans="1:26" x14ac:dyDescent="0.25">
      <c r="A2668" s="26"/>
      <c r="B2668" s="27"/>
      <c r="C2668" s="28"/>
      <c r="D2668" s="28"/>
      <c r="E2668" s="28"/>
      <c r="F2668" s="28"/>
      <c r="G2668" s="29"/>
      <c r="H2668" s="39"/>
      <c r="I2668" s="150" t="str">
        <f t="shared" si="39"/>
        <v/>
      </c>
      <c r="J2668" s="113"/>
      <c r="K2668" s="18"/>
      <c r="L2668" s="18"/>
      <c r="Z2668" s="152"/>
    </row>
    <row r="2669" spans="1:26" x14ac:dyDescent="0.25">
      <c r="A2669" s="26"/>
      <c r="B2669" s="27"/>
      <c r="C2669" s="28"/>
      <c r="D2669" s="28"/>
      <c r="E2669" s="28"/>
      <c r="F2669" s="28"/>
      <c r="G2669" s="29"/>
      <c r="H2669" s="39"/>
      <c r="I2669" s="150" t="str">
        <f t="shared" si="39"/>
        <v/>
      </c>
      <c r="J2669" s="113"/>
      <c r="K2669" s="18"/>
      <c r="L2669" s="18"/>
      <c r="Z2669" s="152"/>
    </row>
    <row r="2670" spans="1:26" x14ac:dyDescent="0.25">
      <c r="A2670" s="26"/>
      <c r="B2670" s="27"/>
      <c r="C2670" s="28"/>
      <c r="D2670" s="28"/>
      <c r="E2670" s="28"/>
      <c r="F2670" s="28"/>
      <c r="G2670" s="29"/>
      <c r="H2670" s="39"/>
      <c r="I2670" s="150" t="str">
        <f t="shared" si="39"/>
        <v/>
      </c>
      <c r="J2670" s="113"/>
      <c r="K2670" s="18"/>
      <c r="L2670" s="18"/>
      <c r="Z2670" s="152"/>
    </row>
    <row r="2671" spans="1:26" x14ac:dyDescent="0.25">
      <c r="A2671" s="26"/>
      <c r="B2671" s="27"/>
      <c r="C2671" s="28"/>
      <c r="D2671" s="28"/>
      <c r="E2671" s="28"/>
      <c r="F2671" s="28"/>
      <c r="G2671" s="29"/>
      <c r="H2671" s="39"/>
      <c r="I2671" s="150" t="str">
        <f t="shared" si="39"/>
        <v/>
      </c>
      <c r="J2671" s="113"/>
      <c r="K2671" s="18"/>
      <c r="L2671" s="18"/>
      <c r="Z2671" s="152"/>
    </row>
    <row r="2672" spans="1:26" x14ac:dyDescent="0.25">
      <c r="A2672" s="26"/>
      <c r="B2672" s="27"/>
      <c r="C2672" s="28"/>
      <c r="D2672" s="28"/>
      <c r="E2672" s="28"/>
      <c r="F2672" s="28"/>
      <c r="G2672" s="29"/>
      <c r="H2672" s="39"/>
      <c r="I2672" s="150" t="str">
        <f t="shared" si="39"/>
        <v/>
      </c>
      <c r="J2672" s="113"/>
      <c r="K2672" s="18"/>
      <c r="L2672" s="18"/>
      <c r="Z2672" s="152"/>
    </row>
    <row r="2673" spans="1:26" x14ac:dyDescent="0.25">
      <c r="A2673" s="26"/>
      <c r="B2673" s="27"/>
      <c r="C2673" s="28"/>
      <c r="D2673" s="28"/>
      <c r="E2673" s="28"/>
      <c r="F2673" s="28"/>
      <c r="G2673" s="29"/>
      <c r="H2673" s="39"/>
      <c r="I2673" s="150" t="str">
        <f t="shared" si="39"/>
        <v/>
      </c>
      <c r="J2673" s="113"/>
      <c r="K2673" s="18"/>
      <c r="L2673" s="18"/>
      <c r="Z2673" s="152"/>
    </row>
    <row r="2674" spans="1:26" x14ac:dyDescent="0.25">
      <c r="A2674" s="26"/>
      <c r="B2674" s="27"/>
      <c r="C2674" s="28"/>
      <c r="D2674" s="28"/>
      <c r="E2674" s="28"/>
      <c r="F2674" s="28"/>
      <c r="G2674" s="29"/>
      <c r="H2674" s="39"/>
      <c r="I2674" s="150" t="str">
        <f t="shared" si="39"/>
        <v/>
      </c>
      <c r="J2674" s="113"/>
      <c r="K2674" s="18"/>
      <c r="L2674" s="18"/>
      <c r="Z2674" s="152"/>
    </row>
    <row r="2675" spans="1:26" x14ac:dyDescent="0.25">
      <c r="A2675" s="26"/>
      <c r="B2675" s="27"/>
      <c r="C2675" s="28"/>
      <c r="D2675" s="28"/>
      <c r="E2675" s="28"/>
      <c r="F2675" s="28"/>
      <c r="G2675" s="29"/>
      <c r="H2675" s="39"/>
      <c r="I2675" s="150" t="str">
        <f t="shared" si="39"/>
        <v/>
      </c>
      <c r="J2675" s="113"/>
      <c r="K2675" s="18"/>
      <c r="L2675" s="18"/>
      <c r="Z2675" s="152"/>
    </row>
    <row r="2676" spans="1:26" x14ac:dyDescent="0.25">
      <c r="A2676" s="26"/>
      <c r="B2676" s="27"/>
      <c r="C2676" s="28"/>
      <c r="D2676" s="28"/>
      <c r="E2676" s="28"/>
      <c r="F2676" s="28"/>
      <c r="G2676" s="29"/>
      <c r="H2676" s="39"/>
      <c r="I2676" s="150" t="str">
        <f t="shared" si="39"/>
        <v/>
      </c>
      <c r="J2676" s="113"/>
      <c r="K2676" s="18"/>
      <c r="L2676" s="18"/>
      <c r="Z2676" s="152"/>
    </row>
    <row r="2677" spans="1:26" x14ac:dyDescent="0.25">
      <c r="A2677" s="26"/>
      <c r="B2677" s="27"/>
      <c r="C2677" s="28"/>
      <c r="D2677" s="28"/>
      <c r="E2677" s="28"/>
      <c r="F2677" s="28"/>
      <c r="G2677" s="29"/>
      <c r="H2677" s="39"/>
      <c r="I2677" s="150" t="str">
        <f t="shared" si="39"/>
        <v/>
      </c>
      <c r="J2677" s="113"/>
      <c r="K2677" s="18"/>
      <c r="L2677" s="18"/>
      <c r="Z2677" s="152"/>
    </row>
    <row r="2678" spans="1:26" x14ac:dyDescent="0.25">
      <c r="A2678" s="26"/>
      <c r="B2678" s="27"/>
      <c r="C2678" s="28"/>
      <c r="D2678" s="28"/>
      <c r="E2678" s="28"/>
      <c r="F2678" s="28"/>
      <c r="G2678" s="29"/>
      <c r="H2678" s="39"/>
      <c r="I2678" s="150" t="str">
        <f t="shared" si="39"/>
        <v/>
      </c>
      <c r="J2678" s="113"/>
      <c r="K2678" s="18"/>
      <c r="L2678" s="18"/>
      <c r="Z2678" s="152"/>
    </row>
    <row r="2679" spans="1:26" x14ac:dyDescent="0.25">
      <c r="A2679" s="26"/>
      <c r="B2679" s="27"/>
      <c r="C2679" s="28"/>
      <c r="D2679" s="28"/>
      <c r="E2679" s="28"/>
      <c r="F2679" s="28"/>
      <c r="G2679" s="29"/>
      <c r="H2679" s="39"/>
      <c r="I2679" s="150" t="str">
        <f t="shared" si="39"/>
        <v/>
      </c>
      <c r="J2679" s="113"/>
      <c r="K2679" s="18"/>
      <c r="L2679" s="18"/>
      <c r="Z2679" s="152"/>
    </row>
    <row r="2680" spans="1:26" x14ac:dyDescent="0.25">
      <c r="A2680" s="26"/>
      <c r="B2680" s="27"/>
      <c r="C2680" s="28"/>
      <c r="D2680" s="28"/>
      <c r="E2680" s="28"/>
      <c r="F2680" s="28"/>
      <c r="G2680" s="29"/>
      <c r="H2680" s="39"/>
      <c r="I2680" s="150" t="str">
        <f t="shared" si="39"/>
        <v/>
      </c>
      <c r="J2680" s="113"/>
      <c r="K2680" s="18"/>
      <c r="L2680" s="18"/>
      <c r="Z2680" s="152"/>
    </row>
    <row r="2681" spans="1:26" x14ac:dyDescent="0.25">
      <c r="A2681" s="26"/>
      <c r="B2681" s="27"/>
      <c r="C2681" s="28"/>
      <c r="D2681" s="28"/>
      <c r="E2681" s="28"/>
      <c r="F2681" s="28"/>
      <c r="G2681" s="29"/>
      <c r="H2681" s="39"/>
      <c r="I2681" s="150" t="str">
        <f t="shared" si="39"/>
        <v/>
      </c>
      <c r="J2681" s="113"/>
      <c r="K2681" s="18"/>
      <c r="L2681" s="18"/>
      <c r="Z2681" s="152"/>
    </row>
    <row r="2682" spans="1:26" x14ac:dyDescent="0.25">
      <c r="A2682" s="26"/>
      <c r="B2682" s="27"/>
      <c r="C2682" s="28"/>
      <c r="D2682" s="28"/>
      <c r="E2682" s="28"/>
      <c r="F2682" s="28"/>
      <c r="G2682" s="29"/>
      <c r="H2682" s="39"/>
      <c r="I2682" s="150" t="str">
        <f t="shared" si="39"/>
        <v/>
      </c>
      <c r="J2682" s="113"/>
      <c r="K2682" s="18"/>
      <c r="L2682" s="18"/>
      <c r="Z2682" s="152"/>
    </row>
    <row r="2683" spans="1:26" x14ac:dyDescent="0.25">
      <c r="A2683" s="26"/>
      <c r="B2683" s="27"/>
      <c r="C2683" s="28"/>
      <c r="D2683" s="28"/>
      <c r="E2683" s="28"/>
      <c r="F2683" s="28"/>
      <c r="G2683" s="29"/>
      <c r="H2683" s="39"/>
      <c r="I2683" s="150" t="str">
        <f t="shared" si="39"/>
        <v/>
      </c>
      <c r="J2683" s="113"/>
      <c r="K2683" s="18"/>
      <c r="L2683" s="18"/>
      <c r="Z2683" s="152"/>
    </row>
    <row r="2684" spans="1:26" x14ac:dyDescent="0.25">
      <c r="A2684" s="26"/>
      <c r="B2684" s="27"/>
      <c r="C2684" s="28"/>
      <c r="D2684" s="28"/>
      <c r="E2684" s="28"/>
      <c r="F2684" s="28"/>
      <c r="G2684" s="29"/>
      <c r="H2684" s="39"/>
      <c r="I2684" s="150" t="str">
        <f t="shared" si="39"/>
        <v/>
      </c>
      <c r="J2684" s="113"/>
      <c r="K2684" s="18"/>
      <c r="L2684" s="18"/>
      <c r="Z2684" s="152"/>
    </row>
    <row r="2685" spans="1:26" x14ac:dyDescent="0.25">
      <c r="A2685" s="26"/>
      <c r="B2685" s="27"/>
      <c r="C2685" s="28"/>
      <c r="D2685" s="28"/>
      <c r="E2685" s="28"/>
      <c r="F2685" s="28"/>
      <c r="G2685" s="29"/>
      <c r="H2685" s="39"/>
      <c r="I2685" s="150" t="str">
        <f t="shared" si="39"/>
        <v/>
      </c>
      <c r="J2685" s="113"/>
      <c r="K2685" s="18"/>
      <c r="L2685" s="18"/>
      <c r="Z2685" s="152"/>
    </row>
    <row r="2686" spans="1:26" x14ac:dyDescent="0.25">
      <c r="A2686" s="26"/>
      <c r="B2686" s="27"/>
      <c r="C2686" s="28"/>
      <c r="D2686" s="28"/>
      <c r="E2686" s="28"/>
      <c r="F2686" s="28"/>
      <c r="G2686" s="29"/>
      <c r="H2686" s="39"/>
      <c r="I2686" s="150" t="str">
        <f t="shared" si="39"/>
        <v/>
      </c>
      <c r="J2686" s="113"/>
      <c r="K2686" s="18"/>
      <c r="L2686" s="18"/>
      <c r="Z2686" s="152"/>
    </row>
    <row r="2687" spans="1:26" x14ac:dyDescent="0.25">
      <c r="A2687" s="26"/>
      <c r="B2687" s="27"/>
      <c r="C2687" s="28"/>
      <c r="D2687" s="28"/>
      <c r="E2687" s="28"/>
      <c r="F2687" s="28"/>
      <c r="G2687" s="29"/>
      <c r="H2687" s="39"/>
      <c r="I2687" s="150" t="str">
        <f t="shared" ref="I2687:I2750" si="40">IF(G2687="","",I2686+G2687)</f>
        <v/>
      </c>
      <c r="J2687" s="113"/>
      <c r="K2687" s="18"/>
      <c r="L2687" s="18"/>
      <c r="Z2687" s="152"/>
    </row>
    <row r="2688" spans="1:26" x14ac:dyDescent="0.25">
      <c r="A2688" s="26"/>
      <c r="B2688" s="27"/>
      <c r="C2688" s="28"/>
      <c r="D2688" s="28"/>
      <c r="E2688" s="28"/>
      <c r="F2688" s="28"/>
      <c r="G2688" s="29"/>
      <c r="H2688" s="39"/>
      <c r="I2688" s="150" t="str">
        <f t="shared" si="40"/>
        <v/>
      </c>
      <c r="J2688" s="113"/>
      <c r="K2688" s="18"/>
      <c r="L2688" s="18"/>
      <c r="Z2688" s="152"/>
    </row>
    <row r="2689" spans="1:26" x14ac:dyDescent="0.25">
      <c r="A2689" s="26"/>
      <c r="B2689" s="27"/>
      <c r="C2689" s="28"/>
      <c r="D2689" s="28"/>
      <c r="E2689" s="28"/>
      <c r="F2689" s="28"/>
      <c r="G2689" s="29"/>
      <c r="H2689" s="39"/>
      <c r="I2689" s="150" t="str">
        <f t="shared" si="40"/>
        <v/>
      </c>
      <c r="J2689" s="113"/>
      <c r="K2689" s="18"/>
      <c r="L2689" s="18"/>
      <c r="Z2689" s="152"/>
    </row>
    <row r="2690" spans="1:26" x14ac:dyDescent="0.25">
      <c r="A2690" s="26"/>
      <c r="B2690" s="27"/>
      <c r="C2690" s="28"/>
      <c r="D2690" s="28"/>
      <c r="E2690" s="28"/>
      <c r="F2690" s="28"/>
      <c r="G2690" s="29"/>
      <c r="H2690" s="39"/>
      <c r="I2690" s="150" t="str">
        <f t="shared" si="40"/>
        <v/>
      </c>
      <c r="J2690" s="113"/>
      <c r="K2690" s="18"/>
      <c r="L2690" s="18"/>
      <c r="Z2690" s="152"/>
    </row>
    <row r="2691" spans="1:26" x14ac:dyDescent="0.25">
      <c r="A2691" s="26"/>
      <c r="B2691" s="27"/>
      <c r="C2691" s="28"/>
      <c r="D2691" s="28"/>
      <c r="E2691" s="28"/>
      <c r="F2691" s="28"/>
      <c r="G2691" s="29"/>
      <c r="H2691" s="39"/>
      <c r="I2691" s="150" t="str">
        <f t="shared" si="40"/>
        <v/>
      </c>
      <c r="J2691" s="113"/>
      <c r="K2691" s="18"/>
      <c r="L2691" s="18"/>
      <c r="Z2691" s="152"/>
    </row>
    <row r="2692" spans="1:26" x14ac:dyDescent="0.25">
      <c r="A2692" s="26"/>
      <c r="B2692" s="27"/>
      <c r="C2692" s="28"/>
      <c r="D2692" s="28"/>
      <c r="E2692" s="28"/>
      <c r="F2692" s="28"/>
      <c r="G2692" s="29"/>
      <c r="H2692" s="39"/>
      <c r="I2692" s="150" t="str">
        <f t="shared" si="40"/>
        <v/>
      </c>
      <c r="J2692" s="113"/>
      <c r="K2692" s="18"/>
      <c r="L2692" s="18"/>
      <c r="Z2692" s="152"/>
    </row>
    <row r="2693" spans="1:26" x14ac:dyDescent="0.25">
      <c r="A2693" s="26"/>
      <c r="B2693" s="27"/>
      <c r="C2693" s="28"/>
      <c r="D2693" s="28"/>
      <c r="E2693" s="28"/>
      <c r="F2693" s="28"/>
      <c r="G2693" s="29"/>
      <c r="H2693" s="39"/>
      <c r="I2693" s="150" t="str">
        <f t="shared" si="40"/>
        <v/>
      </c>
      <c r="J2693" s="113"/>
      <c r="K2693" s="18"/>
      <c r="L2693" s="18"/>
      <c r="Z2693" s="152"/>
    </row>
    <row r="2694" spans="1:26" x14ac:dyDescent="0.25">
      <c r="A2694" s="26"/>
      <c r="B2694" s="27"/>
      <c r="C2694" s="28"/>
      <c r="D2694" s="28"/>
      <c r="E2694" s="28"/>
      <c r="F2694" s="28"/>
      <c r="G2694" s="29"/>
      <c r="H2694" s="39"/>
      <c r="I2694" s="150" t="str">
        <f t="shared" si="40"/>
        <v/>
      </c>
      <c r="J2694" s="113"/>
      <c r="K2694" s="18"/>
      <c r="L2694" s="18"/>
      <c r="Z2694" s="152"/>
    </row>
    <row r="2695" spans="1:26" x14ac:dyDescent="0.25">
      <c r="A2695" s="26"/>
      <c r="B2695" s="27"/>
      <c r="C2695" s="28"/>
      <c r="D2695" s="28"/>
      <c r="E2695" s="28"/>
      <c r="F2695" s="28"/>
      <c r="G2695" s="29"/>
      <c r="H2695" s="39"/>
      <c r="I2695" s="150" t="str">
        <f t="shared" si="40"/>
        <v/>
      </c>
      <c r="J2695" s="113"/>
      <c r="K2695" s="18"/>
      <c r="L2695" s="18"/>
      <c r="Z2695" s="152"/>
    </row>
    <row r="2696" spans="1:26" x14ac:dyDescent="0.25">
      <c r="A2696" s="26"/>
      <c r="B2696" s="27"/>
      <c r="C2696" s="28"/>
      <c r="D2696" s="28"/>
      <c r="E2696" s="28"/>
      <c r="F2696" s="28"/>
      <c r="G2696" s="29"/>
      <c r="H2696" s="39"/>
      <c r="I2696" s="150" t="str">
        <f t="shared" si="40"/>
        <v/>
      </c>
      <c r="J2696" s="113"/>
      <c r="K2696" s="18"/>
      <c r="L2696" s="18"/>
      <c r="Z2696" s="152"/>
    </row>
    <row r="2697" spans="1:26" x14ac:dyDescent="0.25">
      <c r="A2697" s="26"/>
      <c r="B2697" s="27"/>
      <c r="C2697" s="28"/>
      <c r="D2697" s="28"/>
      <c r="E2697" s="28"/>
      <c r="F2697" s="28"/>
      <c r="G2697" s="29"/>
      <c r="H2697" s="39"/>
      <c r="I2697" s="150" t="str">
        <f t="shared" si="40"/>
        <v/>
      </c>
      <c r="J2697" s="113"/>
      <c r="K2697" s="18"/>
      <c r="L2697" s="18"/>
      <c r="Z2697" s="152"/>
    </row>
    <row r="2698" spans="1:26" x14ac:dyDescent="0.25">
      <c r="A2698" s="26"/>
      <c r="B2698" s="27"/>
      <c r="C2698" s="28"/>
      <c r="D2698" s="28"/>
      <c r="E2698" s="28"/>
      <c r="F2698" s="28"/>
      <c r="G2698" s="29"/>
      <c r="H2698" s="39"/>
      <c r="I2698" s="150" t="str">
        <f t="shared" si="40"/>
        <v/>
      </c>
      <c r="J2698" s="113"/>
      <c r="K2698" s="18"/>
      <c r="L2698" s="18"/>
      <c r="Z2698" s="152"/>
    </row>
    <row r="2699" spans="1:26" x14ac:dyDescent="0.25">
      <c r="A2699" s="26"/>
      <c r="B2699" s="27"/>
      <c r="C2699" s="28"/>
      <c r="D2699" s="28"/>
      <c r="E2699" s="28"/>
      <c r="F2699" s="28"/>
      <c r="G2699" s="29"/>
      <c r="H2699" s="39"/>
      <c r="I2699" s="150" t="str">
        <f t="shared" si="40"/>
        <v/>
      </c>
      <c r="J2699" s="113"/>
      <c r="K2699" s="18"/>
      <c r="L2699" s="18"/>
      <c r="Z2699" s="152"/>
    </row>
    <row r="2700" spans="1:26" x14ac:dyDescent="0.25">
      <c r="A2700" s="26"/>
      <c r="B2700" s="27"/>
      <c r="C2700" s="28"/>
      <c r="D2700" s="28"/>
      <c r="E2700" s="28"/>
      <c r="F2700" s="28"/>
      <c r="G2700" s="29"/>
      <c r="H2700" s="39"/>
      <c r="I2700" s="150" t="str">
        <f t="shared" si="40"/>
        <v/>
      </c>
      <c r="J2700" s="113"/>
      <c r="K2700" s="18"/>
      <c r="L2700" s="18"/>
      <c r="Z2700" s="152"/>
    </row>
    <row r="2701" spans="1:26" x14ac:dyDescent="0.25">
      <c r="A2701" s="26"/>
      <c r="B2701" s="27"/>
      <c r="C2701" s="28"/>
      <c r="D2701" s="28"/>
      <c r="E2701" s="28"/>
      <c r="F2701" s="28"/>
      <c r="G2701" s="29"/>
      <c r="H2701" s="39"/>
      <c r="I2701" s="150" t="str">
        <f t="shared" si="40"/>
        <v/>
      </c>
      <c r="J2701" s="113"/>
      <c r="K2701" s="18"/>
      <c r="L2701" s="18"/>
      <c r="Z2701" s="152"/>
    </row>
    <row r="2702" spans="1:26" x14ac:dyDescent="0.25">
      <c r="A2702" s="26"/>
      <c r="B2702" s="27"/>
      <c r="C2702" s="28"/>
      <c r="D2702" s="28"/>
      <c r="E2702" s="28"/>
      <c r="F2702" s="28"/>
      <c r="G2702" s="29"/>
      <c r="H2702" s="39"/>
      <c r="I2702" s="150" t="str">
        <f t="shared" si="40"/>
        <v/>
      </c>
      <c r="J2702" s="113"/>
      <c r="K2702" s="18"/>
      <c r="L2702" s="18"/>
      <c r="Z2702" s="152"/>
    </row>
    <row r="2703" spans="1:26" x14ac:dyDescent="0.25">
      <c r="A2703" s="26"/>
      <c r="B2703" s="27"/>
      <c r="C2703" s="28"/>
      <c r="D2703" s="28"/>
      <c r="E2703" s="28"/>
      <c r="F2703" s="28"/>
      <c r="G2703" s="29"/>
      <c r="H2703" s="39"/>
      <c r="I2703" s="150" t="str">
        <f t="shared" si="40"/>
        <v/>
      </c>
      <c r="J2703" s="113"/>
      <c r="K2703" s="18"/>
      <c r="L2703" s="18"/>
      <c r="Z2703" s="152"/>
    </row>
    <row r="2704" spans="1:26" x14ac:dyDescent="0.25">
      <c r="A2704" s="26"/>
      <c r="B2704" s="27"/>
      <c r="C2704" s="28"/>
      <c r="D2704" s="28"/>
      <c r="E2704" s="28"/>
      <c r="F2704" s="28"/>
      <c r="G2704" s="29"/>
      <c r="H2704" s="39"/>
      <c r="I2704" s="150" t="str">
        <f t="shared" si="40"/>
        <v/>
      </c>
      <c r="J2704" s="113"/>
      <c r="K2704" s="18"/>
      <c r="L2704" s="18"/>
      <c r="Z2704" s="152"/>
    </row>
    <row r="2705" spans="1:26" x14ac:dyDescent="0.25">
      <c r="A2705" s="26"/>
      <c r="B2705" s="27"/>
      <c r="C2705" s="28"/>
      <c r="D2705" s="28"/>
      <c r="E2705" s="28"/>
      <c r="F2705" s="28"/>
      <c r="G2705" s="29"/>
      <c r="H2705" s="39"/>
      <c r="I2705" s="150" t="str">
        <f t="shared" si="40"/>
        <v/>
      </c>
      <c r="J2705" s="113"/>
      <c r="K2705" s="18"/>
      <c r="L2705" s="18"/>
      <c r="Z2705" s="152"/>
    </row>
    <row r="2706" spans="1:26" x14ac:dyDescent="0.25">
      <c r="A2706" s="26"/>
      <c r="B2706" s="27"/>
      <c r="C2706" s="28"/>
      <c r="D2706" s="28"/>
      <c r="E2706" s="28"/>
      <c r="F2706" s="28"/>
      <c r="G2706" s="29"/>
      <c r="H2706" s="39"/>
      <c r="I2706" s="150" t="str">
        <f t="shared" si="40"/>
        <v/>
      </c>
      <c r="J2706" s="113"/>
      <c r="K2706" s="18"/>
      <c r="L2706" s="18"/>
      <c r="Z2706" s="152"/>
    </row>
    <row r="2707" spans="1:26" x14ac:dyDescent="0.25">
      <c r="A2707" s="26"/>
      <c r="B2707" s="27"/>
      <c r="C2707" s="28"/>
      <c r="D2707" s="28"/>
      <c r="E2707" s="28"/>
      <c r="F2707" s="28"/>
      <c r="G2707" s="29"/>
      <c r="H2707" s="39"/>
      <c r="I2707" s="150" t="str">
        <f t="shared" si="40"/>
        <v/>
      </c>
      <c r="J2707" s="113"/>
      <c r="K2707" s="18"/>
      <c r="L2707" s="18"/>
      <c r="Z2707" s="152"/>
    </row>
    <row r="2708" spans="1:26" x14ac:dyDescent="0.25">
      <c r="A2708" s="26"/>
      <c r="B2708" s="27"/>
      <c r="C2708" s="28"/>
      <c r="D2708" s="28"/>
      <c r="E2708" s="28"/>
      <c r="F2708" s="28"/>
      <c r="G2708" s="29"/>
      <c r="H2708" s="39"/>
      <c r="I2708" s="150" t="str">
        <f t="shared" si="40"/>
        <v/>
      </c>
      <c r="J2708" s="113"/>
      <c r="K2708" s="18"/>
      <c r="L2708" s="18"/>
      <c r="Z2708" s="152"/>
    </row>
    <row r="2709" spans="1:26" x14ac:dyDescent="0.25">
      <c r="A2709" s="26"/>
      <c r="B2709" s="27"/>
      <c r="C2709" s="28"/>
      <c r="D2709" s="28"/>
      <c r="E2709" s="28"/>
      <c r="F2709" s="28"/>
      <c r="G2709" s="29"/>
      <c r="H2709" s="39"/>
      <c r="I2709" s="150" t="str">
        <f t="shared" si="40"/>
        <v/>
      </c>
      <c r="J2709" s="113"/>
      <c r="K2709" s="18"/>
      <c r="L2709" s="18"/>
      <c r="Z2709" s="152"/>
    </row>
    <row r="2710" spans="1:26" x14ac:dyDescent="0.25">
      <c r="A2710" s="26"/>
      <c r="B2710" s="27"/>
      <c r="C2710" s="28"/>
      <c r="D2710" s="28"/>
      <c r="E2710" s="28"/>
      <c r="F2710" s="28"/>
      <c r="G2710" s="29"/>
      <c r="H2710" s="39"/>
      <c r="I2710" s="150" t="str">
        <f t="shared" si="40"/>
        <v/>
      </c>
      <c r="J2710" s="113"/>
      <c r="K2710" s="18"/>
      <c r="L2710" s="18"/>
      <c r="Z2710" s="152"/>
    </row>
    <row r="2711" spans="1:26" x14ac:dyDescent="0.25">
      <c r="A2711" s="26"/>
      <c r="B2711" s="27"/>
      <c r="C2711" s="28"/>
      <c r="D2711" s="28"/>
      <c r="E2711" s="28"/>
      <c r="F2711" s="28"/>
      <c r="G2711" s="29"/>
      <c r="H2711" s="39"/>
      <c r="I2711" s="150" t="str">
        <f t="shared" si="40"/>
        <v/>
      </c>
      <c r="J2711" s="113"/>
      <c r="K2711" s="18"/>
      <c r="L2711" s="18"/>
      <c r="Z2711" s="152"/>
    </row>
    <row r="2712" spans="1:26" x14ac:dyDescent="0.25">
      <c r="A2712" s="26"/>
      <c r="B2712" s="27"/>
      <c r="C2712" s="28"/>
      <c r="D2712" s="28"/>
      <c r="E2712" s="28"/>
      <c r="F2712" s="28"/>
      <c r="G2712" s="29"/>
      <c r="H2712" s="39"/>
      <c r="I2712" s="150" t="str">
        <f t="shared" si="40"/>
        <v/>
      </c>
      <c r="J2712" s="113"/>
      <c r="K2712" s="18"/>
      <c r="L2712" s="18"/>
      <c r="Z2712" s="152"/>
    </row>
    <row r="2713" spans="1:26" x14ac:dyDescent="0.25">
      <c r="A2713" s="26"/>
      <c r="B2713" s="27"/>
      <c r="C2713" s="28"/>
      <c r="D2713" s="28"/>
      <c r="E2713" s="28"/>
      <c r="F2713" s="28"/>
      <c r="G2713" s="29"/>
      <c r="H2713" s="39"/>
      <c r="I2713" s="150" t="str">
        <f t="shared" si="40"/>
        <v/>
      </c>
      <c r="J2713" s="113"/>
      <c r="K2713" s="18"/>
      <c r="L2713" s="18"/>
      <c r="Z2713" s="152"/>
    </row>
    <row r="2714" spans="1:26" x14ac:dyDescent="0.25">
      <c r="A2714" s="26"/>
      <c r="B2714" s="27"/>
      <c r="C2714" s="28"/>
      <c r="D2714" s="28"/>
      <c r="E2714" s="28"/>
      <c r="F2714" s="28"/>
      <c r="G2714" s="29"/>
      <c r="H2714" s="39"/>
      <c r="I2714" s="150" t="str">
        <f t="shared" si="40"/>
        <v/>
      </c>
      <c r="J2714" s="113"/>
      <c r="K2714" s="18"/>
      <c r="L2714" s="18"/>
      <c r="Z2714" s="152"/>
    </row>
    <row r="2715" spans="1:26" x14ac:dyDescent="0.25">
      <c r="A2715" s="26"/>
      <c r="B2715" s="27"/>
      <c r="C2715" s="28"/>
      <c r="D2715" s="28"/>
      <c r="E2715" s="28"/>
      <c r="F2715" s="28"/>
      <c r="G2715" s="29"/>
      <c r="H2715" s="39"/>
      <c r="I2715" s="150" t="str">
        <f t="shared" si="40"/>
        <v/>
      </c>
      <c r="J2715" s="113"/>
      <c r="K2715" s="18"/>
      <c r="L2715" s="18"/>
      <c r="Z2715" s="152"/>
    </row>
    <row r="2716" spans="1:26" x14ac:dyDescent="0.25">
      <c r="A2716" s="26"/>
      <c r="B2716" s="27"/>
      <c r="C2716" s="28"/>
      <c r="D2716" s="28"/>
      <c r="E2716" s="28"/>
      <c r="F2716" s="28"/>
      <c r="G2716" s="29"/>
      <c r="H2716" s="39"/>
      <c r="I2716" s="150" t="str">
        <f t="shared" si="40"/>
        <v/>
      </c>
      <c r="J2716" s="113"/>
      <c r="K2716" s="18"/>
      <c r="L2716" s="18"/>
      <c r="Z2716" s="152"/>
    </row>
    <row r="2717" spans="1:26" x14ac:dyDescent="0.25">
      <c r="A2717" s="26"/>
      <c r="B2717" s="27"/>
      <c r="C2717" s="28"/>
      <c r="D2717" s="28"/>
      <c r="E2717" s="28"/>
      <c r="F2717" s="28"/>
      <c r="G2717" s="29"/>
      <c r="H2717" s="39"/>
      <c r="I2717" s="150" t="str">
        <f t="shared" si="40"/>
        <v/>
      </c>
      <c r="J2717" s="113"/>
      <c r="K2717" s="18"/>
      <c r="L2717" s="18"/>
      <c r="Z2717" s="152"/>
    </row>
    <row r="2718" spans="1:26" x14ac:dyDescent="0.25">
      <c r="A2718" s="26"/>
      <c r="B2718" s="27"/>
      <c r="C2718" s="28"/>
      <c r="D2718" s="28"/>
      <c r="E2718" s="28"/>
      <c r="F2718" s="28"/>
      <c r="G2718" s="29"/>
      <c r="H2718" s="39"/>
      <c r="I2718" s="150" t="str">
        <f t="shared" si="40"/>
        <v/>
      </c>
      <c r="J2718" s="113"/>
      <c r="K2718" s="18"/>
      <c r="L2718" s="18"/>
      <c r="Z2718" s="152"/>
    </row>
    <row r="2719" spans="1:26" x14ac:dyDescent="0.25">
      <c r="A2719" s="26"/>
      <c r="B2719" s="27"/>
      <c r="C2719" s="28"/>
      <c r="D2719" s="28"/>
      <c r="E2719" s="28"/>
      <c r="F2719" s="28"/>
      <c r="G2719" s="29"/>
      <c r="H2719" s="39"/>
      <c r="I2719" s="150" t="str">
        <f t="shared" si="40"/>
        <v/>
      </c>
      <c r="J2719" s="113"/>
      <c r="K2719" s="18"/>
      <c r="L2719" s="18"/>
      <c r="Z2719" s="152"/>
    </row>
    <row r="2720" spans="1:26" x14ac:dyDescent="0.25">
      <c r="A2720" s="26"/>
      <c r="B2720" s="27"/>
      <c r="C2720" s="28"/>
      <c r="D2720" s="28"/>
      <c r="E2720" s="28"/>
      <c r="F2720" s="28"/>
      <c r="G2720" s="29"/>
      <c r="H2720" s="39"/>
      <c r="I2720" s="150" t="str">
        <f t="shared" si="40"/>
        <v/>
      </c>
      <c r="J2720" s="113"/>
      <c r="K2720" s="18"/>
      <c r="L2720" s="18"/>
      <c r="Z2720" s="152"/>
    </row>
    <row r="2721" spans="1:26" x14ac:dyDescent="0.25">
      <c r="A2721" s="26"/>
      <c r="B2721" s="27"/>
      <c r="C2721" s="28"/>
      <c r="D2721" s="28"/>
      <c r="E2721" s="28"/>
      <c r="F2721" s="28"/>
      <c r="G2721" s="29"/>
      <c r="H2721" s="39"/>
      <c r="I2721" s="150" t="str">
        <f t="shared" si="40"/>
        <v/>
      </c>
      <c r="J2721" s="113"/>
      <c r="K2721" s="18"/>
      <c r="L2721" s="18"/>
      <c r="Z2721" s="152"/>
    </row>
    <row r="2722" spans="1:26" x14ac:dyDescent="0.25">
      <c r="A2722" s="26"/>
      <c r="B2722" s="27"/>
      <c r="C2722" s="28"/>
      <c r="D2722" s="28"/>
      <c r="E2722" s="28"/>
      <c r="F2722" s="28"/>
      <c r="G2722" s="29"/>
      <c r="H2722" s="39"/>
      <c r="I2722" s="150" t="str">
        <f t="shared" si="40"/>
        <v/>
      </c>
      <c r="J2722" s="113"/>
      <c r="K2722" s="18"/>
      <c r="L2722" s="18"/>
      <c r="Z2722" s="152"/>
    </row>
    <row r="2723" spans="1:26" x14ac:dyDescent="0.25">
      <c r="A2723" s="26"/>
      <c r="B2723" s="27"/>
      <c r="C2723" s="28"/>
      <c r="D2723" s="28"/>
      <c r="E2723" s="28"/>
      <c r="F2723" s="28"/>
      <c r="G2723" s="29"/>
      <c r="H2723" s="39"/>
      <c r="I2723" s="150" t="str">
        <f t="shared" si="40"/>
        <v/>
      </c>
      <c r="J2723" s="113"/>
      <c r="K2723" s="18"/>
      <c r="L2723" s="18"/>
      <c r="Z2723" s="152"/>
    </row>
    <row r="2724" spans="1:26" x14ac:dyDescent="0.25">
      <c r="A2724" s="26"/>
      <c r="B2724" s="27"/>
      <c r="C2724" s="28"/>
      <c r="D2724" s="28"/>
      <c r="E2724" s="28"/>
      <c r="F2724" s="28"/>
      <c r="G2724" s="29"/>
      <c r="H2724" s="39"/>
      <c r="I2724" s="150" t="str">
        <f t="shared" si="40"/>
        <v/>
      </c>
      <c r="J2724" s="113"/>
      <c r="K2724" s="18"/>
      <c r="L2724" s="18"/>
      <c r="Z2724" s="152"/>
    </row>
    <row r="2725" spans="1:26" x14ac:dyDescent="0.25">
      <c r="A2725" s="26"/>
      <c r="B2725" s="27"/>
      <c r="C2725" s="28"/>
      <c r="D2725" s="28"/>
      <c r="E2725" s="28"/>
      <c r="F2725" s="28"/>
      <c r="G2725" s="29"/>
      <c r="H2725" s="39"/>
      <c r="I2725" s="150" t="str">
        <f t="shared" si="40"/>
        <v/>
      </c>
      <c r="J2725" s="113"/>
      <c r="K2725" s="18"/>
      <c r="L2725" s="18"/>
      <c r="Z2725" s="152"/>
    </row>
    <row r="2726" spans="1:26" x14ac:dyDescent="0.25">
      <c r="A2726" s="26"/>
      <c r="B2726" s="27"/>
      <c r="C2726" s="28"/>
      <c r="D2726" s="28"/>
      <c r="E2726" s="28"/>
      <c r="F2726" s="28"/>
      <c r="G2726" s="29"/>
      <c r="H2726" s="39"/>
      <c r="I2726" s="150" t="str">
        <f t="shared" si="40"/>
        <v/>
      </c>
      <c r="J2726" s="113"/>
      <c r="K2726" s="18"/>
      <c r="L2726" s="18"/>
      <c r="Z2726" s="152"/>
    </row>
    <row r="2727" spans="1:26" x14ac:dyDescent="0.25">
      <c r="A2727" s="26"/>
      <c r="B2727" s="27"/>
      <c r="C2727" s="28"/>
      <c r="D2727" s="28"/>
      <c r="E2727" s="28"/>
      <c r="F2727" s="28"/>
      <c r="G2727" s="29"/>
      <c r="H2727" s="39"/>
      <c r="I2727" s="150" t="str">
        <f t="shared" si="40"/>
        <v/>
      </c>
      <c r="J2727" s="113"/>
      <c r="K2727" s="18"/>
      <c r="L2727" s="18"/>
      <c r="Z2727" s="152"/>
    </row>
    <row r="2728" spans="1:26" x14ac:dyDescent="0.25">
      <c r="A2728" s="26"/>
      <c r="B2728" s="27"/>
      <c r="C2728" s="28"/>
      <c r="D2728" s="28"/>
      <c r="E2728" s="28"/>
      <c r="F2728" s="28"/>
      <c r="G2728" s="29"/>
      <c r="H2728" s="39"/>
      <c r="I2728" s="150" t="str">
        <f t="shared" si="40"/>
        <v/>
      </c>
      <c r="J2728" s="113"/>
      <c r="K2728" s="18"/>
      <c r="L2728" s="18"/>
      <c r="Z2728" s="152"/>
    </row>
    <row r="2729" spans="1:26" x14ac:dyDescent="0.25">
      <c r="A2729" s="26"/>
      <c r="B2729" s="27"/>
      <c r="C2729" s="28"/>
      <c r="D2729" s="28"/>
      <c r="E2729" s="28"/>
      <c r="F2729" s="28"/>
      <c r="G2729" s="29"/>
      <c r="H2729" s="39"/>
      <c r="I2729" s="150" t="str">
        <f t="shared" si="40"/>
        <v/>
      </c>
      <c r="J2729" s="113"/>
      <c r="K2729" s="18"/>
      <c r="L2729" s="18"/>
      <c r="Z2729" s="152"/>
    </row>
    <row r="2730" spans="1:26" x14ac:dyDescent="0.25">
      <c r="A2730" s="26"/>
      <c r="B2730" s="27"/>
      <c r="C2730" s="28"/>
      <c r="D2730" s="28"/>
      <c r="E2730" s="28"/>
      <c r="F2730" s="28"/>
      <c r="G2730" s="29"/>
      <c r="H2730" s="39"/>
      <c r="I2730" s="150" t="str">
        <f t="shared" si="40"/>
        <v/>
      </c>
      <c r="J2730" s="113"/>
      <c r="K2730" s="18"/>
      <c r="L2730" s="18"/>
      <c r="Z2730" s="152"/>
    </row>
    <row r="2731" spans="1:26" x14ac:dyDescent="0.25">
      <c r="A2731" s="26"/>
      <c r="B2731" s="27"/>
      <c r="C2731" s="28"/>
      <c r="D2731" s="28"/>
      <c r="E2731" s="28"/>
      <c r="F2731" s="28"/>
      <c r="G2731" s="29"/>
      <c r="H2731" s="39"/>
      <c r="I2731" s="150" t="str">
        <f t="shared" si="40"/>
        <v/>
      </c>
      <c r="J2731" s="113"/>
      <c r="K2731" s="18"/>
      <c r="L2731" s="18"/>
      <c r="Z2731" s="152"/>
    </row>
    <row r="2732" spans="1:26" x14ac:dyDescent="0.25">
      <c r="A2732" s="26"/>
      <c r="B2732" s="27"/>
      <c r="C2732" s="28"/>
      <c r="D2732" s="28"/>
      <c r="E2732" s="28"/>
      <c r="F2732" s="28"/>
      <c r="G2732" s="29"/>
      <c r="H2732" s="39"/>
      <c r="I2732" s="150" t="str">
        <f t="shared" si="40"/>
        <v/>
      </c>
      <c r="J2732" s="113"/>
      <c r="K2732" s="18"/>
      <c r="L2732" s="18"/>
      <c r="Z2732" s="152"/>
    </row>
    <row r="2733" spans="1:26" x14ac:dyDescent="0.25">
      <c r="A2733" s="26"/>
      <c r="B2733" s="27"/>
      <c r="C2733" s="28"/>
      <c r="D2733" s="28"/>
      <c r="E2733" s="28"/>
      <c r="F2733" s="28"/>
      <c r="G2733" s="29"/>
      <c r="H2733" s="39"/>
      <c r="I2733" s="150" t="str">
        <f t="shared" si="40"/>
        <v/>
      </c>
      <c r="J2733" s="113"/>
      <c r="K2733" s="18"/>
      <c r="L2733" s="18"/>
      <c r="Z2733" s="152"/>
    </row>
    <row r="2734" spans="1:26" x14ac:dyDescent="0.25">
      <c r="A2734" s="26"/>
      <c r="B2734" s="27"/>
      <c r="C2734" s="28"/>
      <c r="D2734" s="28"/>
      <c r="E2734" s="28"/>
      <c r="F2734" s="28"/>
      <c r="G2734" s="29"/>
      <c r="H2734" s="39"/>
      <c r="I2734" s="150" t="str">
        <f t="shared" si="40"/>
        <v/>
      </c>
      <c r="J2734" s="113"/>
      <c r="K2734" s="18"/>
      <c r="L2734" s="18"/>
      <c r="Z2734" s="152"/>
    </row>
    <row r="2735" spans="1:26" x14ac:dyDescent="0.25">
      <c r="A2735" s="26"/>
      <c r="B2735" s="27"/>
      <c r="C2735" s="28"/>
      <c r="D2735" s="28"/>
      <c r="E2735" s="28"/>
      <c r="F2735" s="28"/>
      <c r="G2735" s="29"/>
      <c r="H2735" s="39"/>
      <c r="I2735" s="150" t="str">
        <f t="shared" si="40"/>
        <v/>
      </c>
      <c r="J2735" s="113"/>
      <c r="K2735" s="18"/>
      <c r="L2735" s="18"/>
      <c r="Z2735" s="152"/>
    </row>
    <row r="2736" spans="1:26" x14ac:dyDescent="0.25">
      <c r="A2736" s="26"/>
      <c r="B2736" s="27"/>
      <c r="C2736" s="28"/>
      <c r="D2736" s="28"/>
      <c r="E2736" s="28"/>
      <c r="F2736" s="28"/>
      <c r="G2736" s="29"/>
      <c r="H2736" s="39"/>
      <c r="I2736" s="150" t="str">
        <f t="shared" si="40"/>
        <v/>
      </c>
      <c r="J2736" s="113"/>
      <c r="K2736" s="18"/>
      <c r="L2736" s="18"/>
      <c r="Z2736" s="152"/>
    </row>
    <row r="2737" spans="1:26" x14ac:dyDescent="0.25">
      <c r="A2737" s="26"/>
      <c r="B2737" s="27"/>
      <c r="C2737" s="28"/>
      <c r="D2737" s="28"/>
      <c r="E2737" s="28"/>
      <c r="F2737" s="28"/>
      <c r="G2737" s="29"/>
      <c r="H2737" s="39"/>
      <c r="I2737" s="150" t="str">
        <f t="shared" si="40"/>
        <v/>
      </c>
      <c r="J2737" s="113"/>
      <c r="K2737" s="18"/>
      <c r="L2737" s="18"/>
      <c r="Z2737" s="152"/>
    </row>
    <row r="2738" spans="1:26" x14ac:dyDescent="0.25">
      <c r="A2738" s="26"/>
      <c r="B2738" s="27"/>
      <c r="C2738" s="28"/>
      <c r="D2738" s="28"/>
      <c r="E2738" s="28"/>
      <c r="F2738" s="28"/>
      <c r="G2738" s="29"/>
      <c r="H2738" s="39"/>
      <c r="I2738" s="150" t="str">
        <f t="shared" si="40"/>
        <v/>
      </c>
      <c r="J2738" s="113"/>
      <c r="K2738" s="18"/>
      <c r="L2738" s="18"/>
      <c r="Z2738" s="152"/>
    </row>
    <row r="2739" spans="1:26" x14ac:dyDescent="0.25">
      <c r="A2739" s="26"/>
      <c r="B2739" s="27"/>
      <c r="C2739" s="28"/>
      <c r="D2739" s="28"/>
      <c r="E2739" s="28"/>
      <c r="F2739" s="28"/>
      <c r="G2739" s="29"/>
      <c r="H2739" s="39"/>
      <c r="I2739" s="150" t="str">
        <f t="shared" si="40"/>
        <v/>
      </c>
      <c r="J2739" s="113"/>
      <c r="K2739" s="18"/>
      <c r="L2739" s="18"/>
      <c r="Z2739" s="152"/>
    </row>
    <row r="2740" spans="1:26" x14ac:dyDescent="0.25">
      <c r="A2740" s="26"/>
      <c r="B2740" s="27"/>
      <c r="C2740" s="28"/>
      <c r="D2740" s="28"/>
      <c r="E2740" s="28"/>
      <c r="F2740" s="28"/>
      <c r="G2740" s="29"/>
      <c r="H2740" s="39"/>
      <c r="I2740" s="150" t="str">
        <f t="shared" si="40"/>
        <v/>
      </c>
      <c r="J2740" s="113"/>
      <c r="K2740" s="18"/>
      <c r="L2740" s="18"/>
      <c r="Z2740" s="152"/>
    </row>
    <row r="2741" spans="1:26" x14ac:dyDescent="0.25">
      <c r="A2741" s="26"/>
      <c r="B2741" s="27"/>
      <c r="C2741" s="28"/>
      <c r="D2741" s="28"/>
      <c r="E2741" s="28"/>
      <c r="F2741" s="28"/>
      <c r="G2741" s="29"/>
      <c r="H2741" s="39"/>
      <c r="I2741" s="150" t="str">
        <f t="shared" si="40"/>
        <v/>
      </c>
      <c r="J2741" s="113"/>
      <c r="K2741" s="18"/>
      <c r="L2741" s="18"/>
      <c r="Z2741" s="152"/>
    </row>
    <row r="2742" spans="1:26" x14ac:dyDescent="0.25">
      <c r="A2742" s="26"/>
      <c r="B2742" s="27"/>
      <c r="C2742" s="28"/>
      <c r="D2742" s="28"/>
      <c r="E2742" s="28"/>
      <c r="F2742" s="28"/>
      <c r="G2742" s="29"/>
      <c r="H2742" s="39"/>
      <c r="I2742" s="150" t="str">
        <f t="shared" si="40"/>
        <v/>
      </c>
      <c r="J2742" s="113"/>
      <c r="K2742" s="18"/>
      <c r="L2742" s="18"/>
      <c r="Z2742" s="152"/>
    </row>
    <row r="2743" spans="1:26" x14ac:dyDescent="0.25">
      <c r="A2743" s="26"/>
      <c r="B2743" s="27"/>
      <c r="C2743" s="28"/>
      <c r="D2743" s="28"/>
      <c r="E2743" s="28"/>
      <c r="F2743" s="28"/>
      <c r="G2743" s="29"/>
      <c r="H2743" s="39"/>
      <c r="I2743" s="150" t="str">
        <f t="shared" si="40"/>
        <v/>
      </c>
      <c r="J2743" s="113"/>
      <c r="K2743" s="18"/>
      <c r="L2743" s="18"/>
      <c r="Z2743" s="152"/>
    </row>
    <row r="2744" spans="1:26" x14ac:dyDescent="0.25">
      <c r="A2744" s="26"/>
      <c r="B2744" s="27"/>
      <c r="C2744" s="28"/>
      <c r="D2744" s="28"/>
      <c r="E2744" s="28"/>
      <c r="F2744" s="28"/>
      <c r="G2744" s="29"/>
      <c r="H2744" s="39"/>
      <c r="I2744" s="150" t="str">
        <f t="shared" si="40"/>
        <v/>
      </c>
      <c r="J2744" s="113"/>
      <c r="K2744" s="18"/>
      <c r="L2744" s="18"/>
      <c r="Z2744" s="152"/>
    </row>
    <row r="2745" spans="1:26" x14ac:dyDescent="0.25">
      <c r="A2745" s="26"/>
      <c r="B2745" s="27"/>
      <c r="C2745" s="28"/>
      <c r="D2745" s="28"/>
      <c r="E2745" s="28"/>
      <c r="F2745" s="28"/>
      <c r="G2745" s="29"/>
      <c r="H2745" s="39"/>
      <c r="I2745" s="150" t="str">
        <f t="shared" si="40"/>
        <v/>
      </c>
      <c r="J2745" s="113"/>
      <c r="K2745" s="18"/>
      <c r="L2745" s="18"/>
      <c r="Z2745" s="152"/>
    </row>
    <row r="2746" spans="1:26" x14ac:dyDescent="0.25">
      <c r="A2746" s="26"/>
      <c r="B2746" s="27"/>
      <c r="C2746" s="28"/>
      <c r="D2746" s="28"/>
      <c r="E2746" s="28"/>
      <c r="F2746" s="28"/>
      <c r="G2746" s="29"/>
      <c r="H2746" s="39"/>
      <c r="I2746" s="150" t="str">
        <f t="shared" si="40"/>
        <v/>
      </c>
      <c r="J2746" s="113"/>
      <c r="K2746" s="18"/>
      <c r="L2746" s="18"/>
      <c r="Z2746" s="152"/>
    </row>
    <row r="2747" spans="1:26" x14ac:dyDescent="0.25">
      <c r="A2747" s="26"/>
      <c r="B2747" s="27"/>
      <c r="C2747" s="28"/>
      <c r="D2747" s="28"/>
      <c r="E2747" s="28"/>
      <c r="F2747" s="28"/>
      <c r="G2747" s="29"/>
      <c r="H2747" s="39"/>
      <c r="I2747" s="150" t="str">
        <f t="shared" si="40"/>
        <v/>
      </c>
      <c r="J2747" s="113"/>
      <c r="K2747" s="18"/>
      <c r="L2747" s="18"/>
      <c r="Z2747" s="152"/>
    </row>
    <row r="2748" spans="1:26" x14ac:dyDescent="0.25">
      <c r="A2748" s="26"/>
      <c r="B2748" s="27"/>
      <c r="C2748" s="28"/>
      <c r="D2748" s="28"/>
      <c r="E2748" s="28"/>
      <c r="F2748" s="28"/>
      <c r="G2748" s="29"/>
      <c r="H2748" s="39"/>
      <c r="I2748" s="150" t="str">
        <f t="shared" si="40"/>
        <v/>
      </c>
      <c r="J2748" s="113"/>
      <c r="K2748" s="18"/>
      <c r="L2748" s="18"/>
      <c r="Z2748" s="152"/>
    </row>
    <row r="2749" spans="1:26" x14ac:dyDescent="0.25">
      <c r="A2749" s="26"/>
      <c r="B2749" s="27"/>
      <c r="C2749" s="28"/>
      <c r="D2749" s="28"/>
      <c r="E2749" s="28"/>
      <c r="F2749" s="28"/>
      <c r="G2749" s="29"/>
      <c r="H2749" s="39"/>
      <c r="I2749" s="150" t="str">
        <f t="shared" si="40"/>
        <v/>
      </c>
      <c r="J2749" s="113"/>
      <c r="K2749" s="18"/>
      <c r="L2749" s="18"/>
      <c r="Z2749" s="152"/>
    </row>
    <row r="2750" spans="1:26" x14ac:dyDescent="0.25">
      <c r="A2750" s="26"/>
      <c r="B2750" s="27"/>
      <c r="C2750" s="28"/>
      <c r="D2750" s="28"/>
      <c r="E2750" s="28"/>
      <c r="F2750" s="28"/>
      <c r="G2750" s="29"/>
      <c r="H2750" s="39"/>
      <c r="I2750" s="150" t="str">
        <f t="shared" si="40"/>
        <v/>
      </c>
      <c r="J2750" s="113"/>
      <c r="K2750" s="18"/>
      <c r="L2750" s="18"/>
      <c r="Z2750" s="152"/>
    </row>
    <row r="2751" spans="1:26" x14ac:dyDescent="0.25">
      <c r="A2751" s="26"/>
      <c r="B2751" s="27"/>
      <c r="C2751" s="28"/>
      <c r="D2751" s="28"/>
      <c r="E2751" s="28"/>
      <c r="F2751" s="28"/>
      <c r="G2751" s="29"/>
      <c r="H2751" s="39"/>
      <c r="I2751" s="150" t="str">
        <f t="shared" ref="I2751:I2814" si="41">IF(G2751="","",I2750+G2751)</f>
        <v/>
      </c>
      <c r="J2751" s="113"/>
      <c r="K2751" s="18"/>
      <c r="L2751" s="18"/>
      <c r="Z2751" s="152"/>
    </row>
    <row r="2752" spans="1:26" x14ac:dyDescent="0.25">
      <c r="A2752" s="26"/>
      <c r="B2752" s="27"/>
      <c r="C2752" s="28"/>
      <c r="D2752" s="28"/>
      <c r="E2752" s="28"/>
      <c r="F2752" s="28"/>
      <c r="G2752" s="29"/>
      <c r="H2752" s="39"/>
      <c r="I2752" s="150" t="str">
        <f t="shared" si="41"/>
        <v/>
      </c>
      <c r="J2752" s="113"/>
      <c r="K2752" s="18"/>
      <c r="L2752" s="18"/>
      <c r="Z2752" s="152"/>
    </row>
    <row r="2753" spans="1:26" x14ac:dyDescent="0.25">
      <c r="A2753" s="26"/>
      <c r="B2753" s="27"/>
      <c r="C2753" s="28"/>
      <c r="D2753" s="28"/>
      <c r="E2753" s="28"/>
      <c r="F2753" s="28"/>
      <c r="G2753" s="29"/>
      <c r="H2753" s="39"/>
      <c r="I2753" s="150" t="str">
        <f t="shared" si="41"/>
        <v/>
      </c>
      <c r="J2753" s="113"/>
      <c r="K2753" s="18"/>
      <c r="L2753" s="18"/>
      <c r="Z2753" s="152"/>
    </row>
    <row r="2754" spans="1:26" x14ac:dyDescent="0.25">
      <c r="A2754" s="26"/>
      <c r="B2754" s="27"/>
      <c r="C2754" s="28"/>
      <c r="D2754" s="28"/>
      <c r="E2754" s="28"/>
      <c r="F2754" s="28"/>
      <c r="G2754" s="29"/>
      <c r="H2754" s="39"/>
      <c r="I2754" s="150" t="str">
        <f t="shared" si="41"/>
        <v/>
      </c>
      <c r="J2754" s="113"/>
      <c r="K2754" s="18"/>
      <c r="L2754" s="18"/>
      <c r="Z2754" s="152"/>
    </row>
    <row r="2755" spans="1:26" x14ac:dyDescent="0.25">
      <c r="A2755" s="26"/>
      <c r="B2755" s="27"/>
      <c r="C2755" s="28"/>
      <c r="D2755" s="28"/>
      <c r="E2755" s="28"/>
      <c r="F2755" s="28"/>
      <c r="G2755" s="29"/>
      <c r="H2755" s="39"/>
      <c r="I2755" s="150" t="str">
        <f t="shared" si="41"/>
        <v/>
      </c>
      <c r="J2755" s="113"/>
      <c r="K2755" s="18"/>
      <c r="L2755" s="18"/>
      <c r="Z2755" s="152"/>
    </row>
    <row r="2756" spans="1:26" x14ac:dyDescent="0.25">
      <c r="A2756" s="26"/>
      <c r="B2756" s="27"/>
      <c r="C2756" s="28"/>
      <c r="D2756" s="28"/>
      <c r="E2756" s="28"/>
      <c r="F2756" s="28"/>
      <c r="G2756" s="29"/>
      <c r="H2756" s="39"/>
      <c r="I2756" s="150" t="str">
        <f t="shared" si="41"/>
        <v/>
      </c>
      <c r="J2756" s="113"/>
      <c r="K2756" s="18"/>
      <c r="L2756" s="18"/>
      <c r="Z2756" s="152"/>
    </row>
    <row r="2757" spans="1:26" x14ac:dyDescent="0.25">
      <c r="A2757" s="26"/>
      <c r="B2757" s="27"/>
      <c r="C2757" s="28"/>
      <c r="D2757" s="28"/>
      <c r="E2757" s="28"/>
      <c r="F2757" s="28"/>
      <c r="G2757" s="29"/>
      <c r="H2757" s="39"/>
      <c r="I2757" s="150" t="str">
        <f t="shared" si="41"/>
        <v/>
      </c>
      <c r="J2757" s="113"/>
      <c r="K2757" s="18"/>
      <c r="L2757" s="18"/>
      <c r="Z2757" s="152"/>
    </row>
    <row r="2758" spans="1:26" x14ac:dyDescent="0.25">
      <c r="A2758" s="26"/>
      <c r="B2758" s="27"/>
      <c r="C2758" s="28"/>
      <c r="D2758" s="28"/>
      <c r="E2758" s="28"/>
      <c r="F2758" s="28"/>
      <c r="G2758" s="29"/>
      <c r="H2758" s="39"/>
      <c r="I2758" s="150" t="str">
        <f t="shared" si="41"/>
        <v/>
      </c>
      <c r="J2758" s="113"/>
      <c r="K2758" s="18"/>
      <c r="L2758" s="18"/>
      <c r="Z2758" s="152"/>
    </row>
    <row r="2759" spans="1:26" x14ac:dyDescent="0.25">
      <c r="A2759" s="26"/>
      <c r="B2759" s="27"/>
      <c r="C2759" s="28"/>
      <c r="D2759" s="28"/>
      <c r="E2759" s="28"/>
      <c r="F2759" s="28"/>
      <c r="G2759" s="29"/>
      <c r="H2759" s="39"/>
      <c r="I2759" s="150" t="str">
        <f t="shared" si="41"/>
        <v/>
      </c>
      <c r="J2759" s="113"/>
      <c r="K2759" s="18"/>
      <c r="L2759" s="18"/>
      <c r="Z2759" s="152"/>
    </row>
    <row r="2760" spans="1:26" x14ac:dyDescent="0.25">
      <c r="A2760" s="26"/>
      <c r="B2760" s="27"/>
      <c r="C2760" s="28"/>
      <c r="D2760" s="28"/>
      <c r="E2760" s="28"/>
      <c r="F2760" s="28"/>
      <c r="G2760" s="29"/>
      <c r="H2760" s="39"/>
      <c r="I2760" s="150" t="str">
        <f t="shared" si="41"/>
        <v/>
      </c>
      <c r="J2760" s="113"/>
      <c r="K2760" s="18"/>
      <c r="L2760" s="18"/>
      <c r="Z2760" s="152"/>
    </row>
    <row r="2761" spans="1:26" x14ac:dyDescent="0.25">
      <c r="A2761" s="26"/>
      <c r="B2761" s="27"/>
      <c r="C2761" s="28"/>
      <c r="D2761" s="28"/>
      <c r="E2761" s="28"/>
      <c r="F2761" s="28"/>
      <c r="G2761" s="29"/>
      <c r="H2761" s="39"/>
      <c r="I2761" s="150" t="str">
        <f t="shared" si="41"/>
        <v/>
      </c>
      <c r="J2761" s="113"/>
      <c r="K2761" s="18"/>
      <c r="L2761" s="18"/>
      <c r="Z2761" s="152"/>
    </row>
    <row r="2762" spans="1:26" x14ac:dyDescent="0.25">
      <c r="A2762" s="26"/>
      <c r="B2762" s="27"/>
      <c r="C2762" s="28"/>
      <c r="D2762" s="28"/>
      <c r="E2762" s="28"/>
      <c r="F2762" s="28"/>
      <c r="G2762" s="29"/>
      <c r="H2762" s="39"/>
      <c r="I2762" s="150" t="str">
        <f t="shared" si="41"/>
        <v/>
      </c>
      <c r="J2762" s="113"/>
      <c r="K2762" s="18"/>
      <c r="L2762" s="18"/>
      <c r="Z2762" s="152"/>
    </row>
    <row r="2763" spans="1:26" x14ac:dyDescent="0.25">
      <c r="A2763" s="26"/>
      <c r="B2763" s="27"/>
      <c r="C2763" s="28"/>
      <c r="D2763" s="28"/>
      <c r="E2763" s="28"/>
      <c r="F2763" s="28"/>
      <c r="G2763" s="29"/>
      <c r="H2763" s="39"/>
      <c r="I2763" s="150" t="str">
        <f t="shared" si="41"/>
        <v/>
      </c>
      <c r="J2763" s="113"/>
      <c r="K2763" s="18"/>
      <c r="L2763" s="18"/>
      <c r="Z2763" s="152"/>
    </row>
    <row r="2764" spans="1:26" x14ac:dyDescent="0.25">
      <c r="A2764" s="26"/>
      <c r="B2764" s="27"/>
      <c r="C2764" s="28"/>
      <c r="D2764" s="28"/>
      <c r="E2764" s="28"/>
      <c r="F2764" s="28"/>
      <c r="G2764" s="29"/>
      <c r="H2764" s="39"/>
      <c r="I2764" s="150" t="str">
        <f t="shared" si="41"/>
        <v/>
      </c>
      <c r="J2764" s="113"/>
      <c r="K2764" s="18"/>
      <c r="L2764" s="18"/>
      <c r="Z2764" s="152"/>
    </row>
    <row r="2765" spans="1:26" x14ac:dyDescent="0.25">
      <c r="A2765" s="26"/>
      <c r="B2765" s="27"/>
      <c r="C2765" s="28"/>
      <c r="D2765" s="28"/>
      <c r="E2765" s="28"/>
      <c r="F2765" s="28"/>
      <c r="G2765" s="29"/>
      <c r="H2765" s="39"/>
      <c r="I2765" s="150" t="str">
        <f t="shared" si="41"/>
        <v/>
      </c>
      <c r="J2765" s="113"/>
      <c r="K2765" s="18"/>
      <c r="L2765" s="18"/>
      <c r="Z2765" s="152"/>
    </row>
    <row r="2766" spans="1:26" x14ac:dyDescent="0.25">
      <c r="A2766" s="26"/>
      <c r="B2766" s="27"/>
      <c r="C2766" s="28"/>
      <c r="D2766" s="28"/>
      <c r="E2766" s="28"/>
      <c r="F2766" s="28"/>
      <c r="G2766" s="29"/>
      <c r="H2766" s="39"/>
      <c r="I2766" s="150" t="str">
        <f t="shared" si="41"/>
        <v/>
      </c>
      <c r="J2766" s="113"/>
      <c r="K2766" s="18"/>
      <c r="L2766" s="18"/>
      <c r="Z2766" s="152"/>
    </row>
    <row r="2767" spans="1:26" x14ac:dyDescent="0.25">
      <c r="A2767" s="26"/>
      <c r="B2767" s="27"/>
      <c r="C2767" s="28"/>
      <c r="D2767" s="28"/>
      <c r="E2767" s="28"/>
      <c r="F2767" s="28"/>
      <c r="G2767" s="29"/>
      <c r="H2767" s="39"/>
      <c r="I2767" s="150" t="str">
        <f t="shared" si="41"/>
        <v/>
      </c>
      <c r="J2767" s="113"/>
      <c r="K2767" s="18"/>
      <c r="L2767" s="18"/>
      <c r="Z2767" s="152"/>
    </row>
    <row r="2768" spans="1:26" x14ac:dyDescent="0.25">
      <c r="A2768" s="26"/>
      <c r="B2768" s="27"/>
      <c r="C2768" s="28"/>
      <c r="D2768" s="28"/>
      <c r="E2768" s="28"/>
      <c r="F2768" s="28"/>
      <c r="G2768" s="29"/>
      <c r="H2768" s="39"/>
      <c r="I2768" s="150" t="str">
        <f t="shared" si="41"/>
        <v/>
      </c>
      <c r="J2768" s="113"/>
      <c r="K2768" s="18"/>
      <c r="L2768" s="18"/>
      <c r="Z2768" s="152"/>
    </row>
    <row r="2769" spans="1:26" x14ac:dyDescent="0.25">
      <c r="A2769" s="26"/>
      <c r="B2769" s="27"/>
      <c r="C2769" s="28"/>
      <c r="D2769" s="28"/>
      <c r="E2769" s="28"/>
      <c r="F2769" s="28"/>
      <c r="G2769" s="29"/>
      <c r="H2769" s="39"/>
      <c r="I2769" s="150" t="str">
        <f t="shared" si="41"/>
        <v/>
      </c>
      <c r="J2769" s="113"/>
      <c r="K2769" s="18"/>
      <c r="L2769" s="18"/>
      <c r="Z2769" s="152"/>
    </row>
    <row r="2770" spans="1:26" x14ac:dyDescent="0.25">
      <c r="A2770" s="26"/>
      <c r="B2770" s="27"/>
      <c r="C2770" s="28"/>
      <c r="D2770" s="28"/>
      <c r="E2770" s="28"/>
      <c r="F2770" s="28"/>
      <c r="G2770" s="29"/>
      <c r="H2770" s="39"/>
      <c r="I2770" s="150" t="str">
        <f t="shared" si="41"/>
        <v/>
      </c>
      <c r="J2770" s="113"/>
      <c r="K2770" s="18"/>
      <c r="L2770" s="18"/>
      <c r="Z2770" s="152"/>
    </row>
    <row r="2771" spans="1:26" x14ac:dyDescent="0.25">
      <c r="A2771" s="26"/>
      <c r="B2771" s="27"/>
      <c r="C2771" s="28"/>
      <c r="D2771" s="28"/>
      <c r="E2771" s="28"/>
      <c r="F2771" s="28"/>
      <c r="G2771" s="29"/>
      <c r="H2771" s="39"/>
      <c r="I2771" s="150" t="str">
        <f t="shared" si="41"/>
        <v/>
      </c>
      <c r="J2771" s="113"/>
      <c r="K2771" s="18"/>
      <c r="L2771" s="18"/>
      <c r="Z2771" s="152"/>
    </row>
    <row r="2772" spans="1:26" x14ac:dyDescent="0.25">
      <c r="A2772" s="26"/>
      <c r="B2772" s="27"/>
      <c r="C2772" s="28"/>
      <c r="D2772" s="28"/>
      <c r="E2772" s="28"/>
      <c r="F2772" s="28"/>
      <c r="G2772" s="29"/>
      <c r="H2772" s="39"/>
      <c r="I2772" s="150" t="str">
        <f t="shared" si="41"/>
        <v/>
      </c>
      <c r="J2772" s="113"/>
      <c r="K2772" s="18"/>
      <c r="L2772" s="18"/>
      <c r="Z2772" s="152"/>
    </row>
    <row r="2773" spans="1:26" x14ac:dyDescent="0.25">
      <c r="A2773" s="26"/>
      <c r="B2773" s="27"/>
      <c r="C2773" s="28"/>
      <c r="D2773" s="28"/>
      <c r="E2773" s="28"/>
      <c r="F2773" s="28"/>
      <c r="G2773" s="29"/>
      <c r="H2773" s="39"/>
      <c r="I2773" s="150" t="str">
        <f t="shared" si="41"/>
        <v/>
      </c>
      <c r="J2773" s="113"/>
      <c r="K2773" s="18"/>
      <c r="L2773" s="18"/>
      <c r="Z2773" s="152"/>
    </row>
    <row r="2774" spans="1:26" x14ac:dyDescent="0.25">
      <c r="A2774" s="26"/>
      <c r="B2774" s="27"/>
      <c r="C2774" s="28"/>
      <c r="D2774" s="28"/>
      <c r="E2774" s="28"/>
      <c r="F2774" s="28"/>
      <c r="G2774" s="29"/>
      <c r="H2774" s="39"/>
      <c r="I2774" s="150" t="str">
        <f t="shared" si="41"/>
        <v/>
      </c>
      <c r="J2774" s="113"/>
      <c r="K2774" s="18"/>
      <c r="L2774" s="18"/>
      <c r="Z2774" s="152"/>
    </row>
    <row r="2775" spans="1:26" x14ac:dyDescent="0.25">
      <c r="A2775" s="26"/>
      <c r="B2775" s="27"/>
      <c r="C2775" s="28"/>
      <c r="D2775" s="28"/>
      <c r="E2775" s="28"/>
      <c r="F2775" s="28"/>
      <c r="G2775" s="29"/>
      <c r="H2775" s="39"/>
      <c r="I2775" s="150" t="str">
        <f t="shared" si="41"/>
        <v/>
      </c>
      <c r="J2775" s="113"/>
      <c r="K2775" s="18"/>
      <c r="L2775" s="18"/>
      <c r="Z2775" s="152"/>
    </row>
    <row r="2776" spans="1:26" x14ac:dyDescent="0.25">
      <c r="A2776" s="26"/>
      <c r="B2776" s="27"/>
      <c r="C2776" s="28"/>
      <c r="D2776" s="28"/>
      <c r="E2776" s="28"/>
      <c r="F2776" s="28"/>
      <c r="G2776" s="29"/>
      <c r="H2776" s="39"/>
      <c r="I2776" s="150" t="str">
        <f t="shared" si="41"/>
        <v/>
      </c>
      <c r="J2776" s="113"/>
      <c r="K2776" s="18"/>
      <c r="L2776" s="18"/>
      <c r="Z2776" s="152"/>
    </row>
    <row r="2777" spans="1:26" x14ac:dyDescent="0.25">
      <c r="A2777" s="26"/>
      <c r="B2777" s="27"/>
      <c r="C2777" s="28"/>
      <c r="D2777" s="28"/>
      <c r="E2777" s="28"/>
      <c r="F2777" s="28"/>
      <c r="G2777" s="29"/>
      <c r="H2777" s="39"/>
      <c r="I2777" s="150" t="str">
        <f t="shared" si="41"/>
        <v/>
      </c>
      <c r="J2777" s="113"/>
      <c r="K2777" s="18"/>
      <c r="L2777" s="18"/>
      <c r="Z2777" s="152"/>
    </row>
    <row r="2778" spans="1:26" x14ac:dyDescent="0.25">
      <c r="A2778" s="26"/>
      <c r="B2778" s="27"/>
      <c r="C2778" s="28"/>
      <c r="D2778" s="28"/>
      <c r="E2778" s="28"/>
      <c r="F2778" s="28"/>
      <c r="G2778" s="29"/>
      <c r="H2778" s="39"/>
      <c r="I2778" s="150" t="str">
        <f t="shared" si="41"/>
        <v/>
      </c>
      <c r="J2778" s="113"/>
      <c r="K2778" s="18"/>
      <c r="L2778" s="18"/>
      <c r="Z2778" s="152"/>
    </row>
    <row r="2779" spans="1:26" x14ac:dyDescent="0.25">
      <c r="A2779" s="26"/>
      <c r="B2779" s="27"/>
      <c r="C2779" s="28"/>
      <c r="D2779" s="28"/>
      <c r="E2779" s="28"/>
      <c r="F2779" s="28"/>
      <c r="G2779" s="29"/>
      <c r="H2779" s="39"/>
      <c r="I2779" s="150" t="str">
        <f t="shared" si="41"/>
        <v/>
      </c>
      <c r="J2779" s="113"/>
      <c r="K2779" s="18"/>
      <c r="L2779" s="18"/>
      <c r="Z2779" s="152"/>
    </row>
    <row r="2780" spans="1:26" x14ac:dyDescent="0.25">
      <c r="A2780" s="26"/>
      <c r="B2780" s="27"/>
      <c r="C2780" s="28"/>
      <c r="D2780" s="28"/>
      <c r="E2780" s="28"/>
      <c r="F2780" s="28"/>
      <c r="G2780" s="29"/>
      <c r="H2780" s="39"/>
      <c r="I2780" s="150" t="str">
        <f t="shared" si="41"/>
        <v/>
      </c>
      <c r="J2780" s="113"/>
      <c r="K2780" s="18"/>
      <c r="L2780" s="18"/>
      <c r="Z2780" s="152"/>
    </row>
    <row r="2781" spans="1:26" x14ac:dyDescent="0.25">
      <c r="A2781" s="26"/>
      <c r="B2781" s="27"/>
      <c r="C2781" s="28"/>
      <c r="D2781" s="28"/>
      <c r="E2781" s="28"/>
      <c r="F2781" s="28"/>
      <c r="G2781" s="29"/>
      <c r="H2781" s="39"/>
      <c r="I2781" s="150" t="str">
        <f t="shared" si="41"/>
        <v/>
      </c>
      <c r="J2781" s="113"/>
      <c r="K2781" s="18"/>
      <c r="L2781" s="18"/>
      <c r="Z2781" s="152"/>
    </row>
    <row r="2782" spans="1:26" x14ac:dyDescent="0.25">
      <c r="A2782" s="26"/>
      <c r="B2782" s="27"/>
      <c r="C2782" s="28"/>
      <c r="D2782" s="28"/>
      <c r="E2782" s="28"/>
      <c r="F2782" s="28"/>
      <c r="G2782" s="29"/>
      <c r="H2782" s="39"/>
      <c r="I2782" s="150" t="str">
        <f t="shared" si="41"/>
        <v/>
      </c>
      <c r="J2782" s="113"/>
      <c r="K2782" s="18"/>
      <c r="L2782" s="18"/>
      <c r="Z2782" s="152"/>
    </row>
    <row r="2783" spans="1:26" x14ac:dyDescent="0.25">
      <c r="A2783" s="26"/>
      <c r="B2783" s="27"/>
      <c r="C2783" s="28"/>
      <c r="D2783" s="28"/>
      <c r="E2783" s="28"/>
      <c r="F2783" s="28"/>
      <c r="G2783" s="29"/>
      <c r="H2783" s="39"/>
      <c r="I2783" s="150" t="str">
        <f t="shared" si="41"/>
        <v/>
      </c>
      <c r="J2783" s="113"/>
      <c r="K2783" s="18"/>
      <c r="L2783" s="18"/>
      <c r="Z2783" s="152"/>
    </row>
    <row r="2784" spans="1:26" x14ac:dyDescent="0.25">
      <c r="A2784" s="26"/>
      <c r="B2784" s="27"/>
      <c r="C2784" s="28"/>
      <c r="D2784" s="28"/>
      <c r="E2784" s="28"/>
      <c r="F2784" s="28"/>
      <c r="G2784" s="29"/>
      <c r="H2784" s="39"/>
      <c r="I2784" s="150" t="str">
        <f t="shared" si="41"/>
        <v/>
      </c>
      <c r="J2784" s="113"/>
      <c r="K2784" s="18"/>
      <c r="L2784" s="18"/>
      <c r="Z2784" s="152"/>
    </row>
    <row r="2785" spans="1:26" x14ac:dyDescent="0.25">
      <c r="A2785" s="26"/>
      <c r="B2785" s="27"/>
      <c r="C2785" s="28"/>
      <c r="D2785" s="28"/>
      <c r="E2785" s="28"/>
      <c r="F2785" s="28"/>
      <c r="G2785" s="29"/>
      <c r="H2785" s="39"/>
      <c r="I2785" s="150" t="str">
        <f t="shared" si="41"/>
        <v/>
      </c>
      <c r="J2785" s="113"/>
      <c r="K2785" s="18"/>
      <c r="L2785" s="18"/>
      <c r="Z2785" s="152"/>
    </row>
    <row r="2786" spans="1:26" x14ac:dyDescent="0.25">
      <c r="A2786" s="26"/>
      <c r="B2786" s="27"/>
      <c r="C2786" s="28"/>
      <c r="D2786" s="28"/>
      <c r="E2786" s="28"/>
      <c r="F2786" s="28"/>
      <c r="G2786" s="29"/>
      <c r="H2786" s="39"/>
      <c r="I2786" s="150" t="str">
        <f t="shared" si="41"/>
        <v/>
      </c>
      <c r="J2786" s="113"/>
      <c r="K2786" s="18"/>
      <c r="L2786" s="18"/>
      <c r="Z2786" s="152"/>
    </row>
    <row r="2787" spans="1:26" x14ac:dyDescent="0.25">
      <c r="A2787" s="26"/>
      <c r="B2787" s="27"/>
      <c r="C2787" s="28"/>
      <c r="D2787" s="28"/>
      <c r="E2787" s="28"/>
      <c r="F2787" s="28"/>
      <c r="G2787" s="29"/>
      <c r="H2787" s="39"/>
      <c r="I2787" s="150" t="str">
        <f t="shared" si="41"/>
        <v/>
      </c>
      <c r="J2787" s="113"/>
      <c r="K2787" s="18"/>
      <c r="L2787" s="18"/>
      <c r="Z2787" s="152"/>
    </row>
    <row r="2788" spans="1:26" x14ac:dyDescent="0.25">
      <c r="A2788" s="26"/>
      <c r="B2788" s="27"/>
      <c r="C2788" s="28"/>
      <c r="D2788" s="28"/>
      <c r="E2788" s="28"/>
      <c r="F2788" s="28"/>
      <c r="G2788" s="29"/>
      <c r="H2788" s="39"/>
      <c r="I2788" s="150" t="str">
        <f t="shared" si="41"/>
        <v/>
      </c>
      <c r="J2788" s="113"/>
      <c r="K2788" s="18"/>
      <c r="L2788" s="18"/>
      <c r="Z2788" s="152"/>
    </row>
    <row r="2789" spans="1:26" x14ac:dyDescent="0.25">
      <c r="A2789" s="26"/>
      <c r="B2789" s="27"/>
      <c r="C2789" s="28"/>
      <c r="D2789" s="28"/>
      <c r="E2789" s="28"/>
      <c r="F2789" s="28"/>
      <c r="G2789" s="29"/>
      <c r="H2789" s="39"/>
      <c r="I2789" s="150" t="str">
        <f t="shared" si="41"/>
        <v/>
      </c>
      <c r="J2789" s="113"/>
      <c r="K2789" s="18"/>
      <c r="L2789" s="18"/>
      <c r="Z2789" s="152"/>
    </row>
    <row r="2790" spans="1:26" x14ac:dyDescent="0.25">
      <c r="A2790" s="26"/>
      <c r="B2790" s="27"/>
      <c r="C2790" s="28"/>
      <c r="D2790" s="28"/>
      <c r="E2790" s="28"/>
      <c r="F2790" s="28"/>
      <c r="G2790" s="29"/>
      <c r="H2790" s="39"/>
      <c r="I2790" s="150" t="str">
        <f t="shared" si="41"/>
        <v/>
      </c>
      <c r="J2790" s="113"/>
      <c r="K2790" s="18"/>
      <c r="L2790" s="18"/>
      <c r="Z2790" s="152"/>
    </row>
    <row r="2791" spans="1:26" x14ac:dyDescent="0.25">
      <c r="A2791" s="26"/>
      <c r="B2791" s="27"/>
      <c r="C2791" s="28"/>
      <c r="D2791" s="28"/>
      <c r="E2791" s="28"/>
      <c r="F2791" s="28"/>
      <c r="G2791" s="29"/>
      <c r="H2791" s="39"/>
      <c r="I2791" s="150" t="str">
        <f t="shared" si="41"/>
        <v/>
      </c>
      <c r="J2791" s="113"/>
      <c r="K2791" s="18"/>
      <c r="L2791" s="18"/>
      <c r="Z2791" s="152"/>
    </row>
    <row r="2792" spans="1:26" x14ac:dyDescent="0.25">
      <c r="A2792" s="26"/>
      <c r="B2792" s="27"/>
      <c r="C2792" s="28"/>
      <c r="D2792" s="28"/>
      <c r="E2792" s="28"/>
      <c r="F2792" s="28"/>
      <c r="G2792" s="29"/>
      <c r="H2792" s="39"/>
      <c r="I2792" s="150" t="str">
        <f t="shared" si="41"/>
        <v/>
      </c>
      <c r="J2792" s="113"/>
      <c r="K2792" s="18"/>
      <c r="L2792" s="18"/>
      <c r="Z2792" s="152"/>
    </row>
    <row r="2793" spans="1:26" x14ac:dyDescent="0.25">
      <c r="A2793" s="26"/>
      <c r="B2793" s="27"/>
      <c r="C2793" s="28"/>
      <c r="D2793" s="28"/>
      <c r="E2793" s="28"/>
      <c r="F2793" s="28"/>
      <c r="G2793" s="29"/>
      <c r="H2793" s="39"/>
      <c r="I2793" s="150" t="str">
        <f t="shared" si="41"/>
        <v/>
      </c>
      <c r="J2793" s="113"/>
      <c r="K2793" s="18"/>
      <c r="L2793" s="18"/>
      <c r="Z2793" s="152"/>
    </row>
    <row r="2794" spans="1:26" x14ac:dyDescent="0.25">
      <c r="A2794" s="26"/>
      <c r="B2794" s="27"/>
      <c r="C2794" s="28"/>
      <c r="D2794" s="28"/>
      <c r="E2794" s="28"/>
      <c r="F2794" s="28"/>
      <c r="G2794" s="29"/>
      <c r="H2794" s="39"/>
      <c r="I2794" s="150" t="str">
        <f t="shared" si="41"/>
        <v/>
      </c>
      <c r="J2794" s="113"/>
      <c r="K2794" s="18"/>
      <c r="L2794" s="18"/>
      <c r="Z2794" s="152"/>
    </row>
    <row r="2795" spans="1:26" x14ac:dyDescent="0.25">
      <c r="A2795" s="26"/>
      <c r="B2795" s="27"/>
      <c r="C2795" s="28"/>
      <c r="D2795" s="28"/>
      <c r="E2795" s="28"/>
      <c r="F2795" s="28"/>
      <c r="G2795" s="29"/>
      <c r="H2795" s="39"/>
      <c r="I2795" s="150" t="str">
        <f t="shared" si="41"/>
        <v/>
      </c>
      <c r="J2795" s="113"/>
      <c r="K2795" s="18"/>
      <c r="L2795" s="18"/>
      <c r="Z2795" s="152"/>
    </row>
    <row r="2796" spans="1:26" x14ac:dyDescent="0.25">
      <c r="A2796" s="26"/>
      <c r="B2796" s="27"/>
      <c r="C2796" s="28"/>
      <c r="D2796" s="28"/>
      <c r="E2796" s="28"/>
      <c r="F2796" s="28"/>
      <c r="G2796" s="29"/>
      <c r="H2796" s="39"/>
      <c r="I2796" s="150" t="str">
        <f t="shared" si="41"/>
        <v/>
      </c>
      <c r="J2796" s="113"/>
      <c r="K2796" s="18"/>
      <c r="L2796" s="18"/>
      <c r="Z2796" s="152"/>
    </row>
    <row r="2797" spans="1:26" x14ac:dyDescent="0.25">
      <c r="A2797" s="26"/>
      <c r="B2797" s="27"/>
      <c r="C2797" s="28"/>
      <c r="D2797" s="28"/>
      <c r="E2797" s="28"/>
      <c r="F2797" s="28"/>
      <c r="G2797" s="29"/>
      <c r="H2797" s="39"/>
      <c r="I2797" s="150" t="str">
        <f t="shared" si="41"/>
        <v/>
      </c>
      <c r="J2797" s="113"/>
      <c r="K2797" s="18"/>
      <c r="L2797" s="18"/>
      <c r="Z2797" s="152"/>
    </row>
    <row r="2798" spans="1:26" x14ac:dyDescent="0.25">
      <c r="A2798" s="26"/>
      <c r="B2798" s="27"/>
      <c r="C2798" s="28"/>
      <c r="D2798" s="28"/>
      <c r="E2798" s="28"/>
      <c r="F2798" s="28"/>
      <c r="G2798" s="29"/>
      <c r="H2798" s="39"/>
      <c r="I2798" s="150" t="str">
        <f t="shared" si="41"/>
        <v/>
      </c>
      <c r="J2798" s="113"/>
      <c r="K2798" s="18"/>
      <c r="L2798" s="18"/>
      <c r="Z2798" s="152"/>
    </row>
    <row r="2799" spans="1:26" x14ac:dyDescent="0.25">
      <c r="A2799" s="26"/>
      <c r="B2799" s="27"/>
      <c r="C2799" s="28"/>
      <c r="D2799" s="28"/>
      <c r="E2799" s="28"/>
      <c r="F2799" s="28"/>
      <c r="G2799" s="29"/>
      <c r="H2799" s="39"/>
      <c r="I2799" s="150" t="str">
        <f t="shared" si="41"/>
        <v/>
      </c>
      <c r="J2799" s="113"/>
      <c r="K2799" s="18"/>
      <c r="L2799" s="18"/>
      <c r="Z2799" s="152"/>
    </row>
    <row r="2800" spans="1:26" x14ac:dyDescent="0.25">
      <c r="A2800" s="26"/>
      <c r="B2800" s="27"/>
      <c r="C2800" s="28"/>
      <c r="D2800" s="28"/>
      <c r="E2800" s="28"/>
      <c r="F2800" s="28"/>
      <c r="G2800" s="29"/>
      <c r="H2800" s="39"/>
      <c r="I2800" s="150" t="str">
        <f t="shared" si="41"/>
        <v/>
      </c>
      <c r="J2800" s="113"/>
      <c r="K2800" s="18"/>
      <c r="L2800" s="18"/>
      <c r="Z2800" s="152"/>
    </row>
    <row r="2801" spans="1:26" x14ac:dyDescent="0.25">
      <c r="A2801" s="26"/>
      <c r="B2801" s="27"/>
      <c r="C2801" s="28"/>
      <c r="D2801" s="28"/>
      <c r="E2801" s="28"/>
      <c r="F2801" s="28"/>
      <c r="G2801" s="29"/>
      <c r="H2801" s="39"/>
      <c r="I2801" s="150" t="str">
        <f t="shared" si="41"/>
        <v/>
      </c>
      <c r="J2801" s="113"/>
      <c r="K2801" s="18"/>
      <c r="L2801" s="18"/>
      <c r="Z2801" s="152"/>
    </row>
    <row r="2802" spans="1:26" x14ac:dyDescent="0.25">
      <c r="A2802" s="26"/>
      <c r="B2802" s="27"/>
      <c r="C2802" s="28"/>
      <c r="D2802" s="28"/>
      <c r="E2802" s="28"/>
      <c r="F2802" s="28"/>
      <c r="G2802" s="29"/>
      <c r="H2802" s="39"/>
      <c r="I2802" s="150" t="str">
        <f t="shared" si="41"/>
        <v/>
      </c>
      <c r="J2802" s="113"/>
      <c r="K2802" s="18"/>
      <c r="L2802" s="18"/>
      <c r="Z2802" s="152"/>
    </row>
    <row r="2803" spans="1:26" x14ac:dyDescent="0.25">
      <c r="A2803" s="26"/>
      <c r="B2803" s="27"/>
      <c r="C2803" s="28"/>
      <c r="D2803" s="28"/>
      <c r="E2803" s="28"/>
      <c r="F2803" s="28"/>
      <c r="G2803" s="29"/>
      <c r="H2803" s="39"/>
      <c r="I2803" s="150" t="str">
        <f t="shared" si="41"/>
        <v/>
      </c>
      <c r="J2803" s="113"/>
      <c r="K2803" s="18"/>
      <c r="L2803" s="18"/>
      <c r="Z2803" s="152"/>
    </row>
    <row r="2804" spans="1:26" x14ac:dyDescent="0.25">
      <c r="A2804" s="26"/>
      <c r="B2804" s="27"/>
      <c r="C2804" s="28"/>
      <c r="D2804" s="28"/>
      <c r="E2804" s="28"/>
      <c r="F2804" s="28"/>
      <c r="G2804" s="29"/>
      <c r="H2804" s="39"/>
      <c r="I2804" s="150" t="str">
        <f t="shared" si="41"/>
        <v/>
      </c>
      <c r="J2804" s="113"/>
      <c r="K2804" s="18"/>
      <c r="L2804" s="18"/>
      <c r="Z2804" s="152"/>
    </row>
    <row r="2805" spans="1:26" x14ac:dyDescent="0.25">
      <c r="A2805" s="26"/>
      <c r="B2805" s="27"/>
      <c r="C2805" s="28"/>
      <c r="D2805" s="28"/>
      <c r="E2805" s="28"/>
      <c r="F2805" s="28"/>
      <c r="G2805" s="29"/>
      <c r="H2805" s="39"/>
      <c r="I2805" s="150" t="str">
        <f t="shared" si="41"/>
        <v/>
      </c>
      <c r="J2805" s="113"/>
      <c r="K2805" s="18"/>
      <c r="L2805" s="18"/>
      <c r="Z2805" s="152"/>
    </row>
    <row r="2806" spans="1:26" x14ac:dyDescent="0.25">
      <c r="A2806" s="26"/>
      <c r="B2806" s="27"/>
      <c r="C2806" s="28"/>
      <c r="D2806" s="28"/>
      <c r="E2806" s="28"/>
      <c r="F2806" s="28"/>
      <c r="G2806" s="29"/>
      <c r="H2806" s="39"/>
      <c r="I2806" s="150" t="str">
        <f t="shared" si="41"/>
        <v/>
      </c>
      <c r="J2806" s="113"/>
      <c r="K2806" s="18"/>
      <c r="L2806" s="18"/>
      <c r="Z2806" s="152"/>
    </row>
    <row r="2807" spans="1:26" x14ac:dyDescent="0.25">
      <c r="A2807" s="26"/>
      <c r="B2807" s="27"/>
      <c r="C2807" s="28"/>
      <c r="D2807" s="28"/>
      <c r="E2807" s="28"/>
      <c r="F2807" s="28"/>
      <c r="G2807" s="29"/>
      <c r="H2807" s="39"/>
      <c r="I2807" s="150" t="str">
        <f t="shared" si="41"/>
        <v/>
      </c>
      <c r="J2807" s="113"/>
      <c r="K2807" s="18"/>
      <c r="L2807" s="18"/>
      <c r="Z2807" s="152"/>
    </row>
    <row r="2808" spans="1:26" x14ac:dyDescent="0.25">
      <c r="A2808" s="26"/>
      <c r="B2808" s="27"/>
      <c r="C2808" s="28"/>
      <c r="D2808" s="28"/>
      <c r="E2808" s="28"/>
      <c r="F2808" s="28"/>
      <c r="G2808" s="29"/>
      <c r="H2808" s="39"/>
      <c r="I2808" s="150" t="str">
        <f t="shared" si="41"/>
        <v/>
      </c>
      <c r="J2808" s="113"/>
      <c r="K2808" s="18"/>
      <c r="L2808" s="18"/>
      <c r="Z2808" s="152"/>
    </row>
    <row r="2809" spans="1:26" x14ac:dyDescent="0.25">
      <c r="A2809" s="26"/>
      <c r="B2809" s="27"/>
      <c r="C2809" s="28"/>
      <c r="D2809" s="28"/>
      <c r="E2809" s="28"/>
      <c r="F2809" s="28"/>
      <c r="G2809" s="29"/>
      <c r="H2809" s="39"/>
      <c r="I2809" s="150" t="str">
        <f t="shared" si="41"/>
        <v/>
      </c>
      <c r="J2809" s="113"/>
      <c r="K2809" s="18"/>
      <c r="L2809" s="18"/>
      <c r="Z2809" s="152"/>
    </row>
    <row r="2810" spans="1:26" x14ac:dyDescent="0.25">
      <c r="A2810" s="26"/>
      <c r="B2810" s="27"/>
      <c r="C2810" s="28"/>
      <c r="D2810" s="28"/>
      <c r="E2810" s="28"/>
      <c r="F2810" s="28"/>
      <c r="G2810" s="29"/>
      <c r="H2810" s="39"/>
      <c r="I2810" s="150" t="str">
        <f t="shared" si="41"/>
        <v/>
      </c>
      <c r="J2810" s="113"/>
      <c r="K2810" s="18"/>
      <c r="L2810" s="18"/>
      <c r="Z2810" s="152"/>
    </row>
    <row r="2811" spans="1:26" x14ac:dyDescent="0.25">
      <c r="A2811" s="26"/>
      <c r="B2811" s="27"/>
      <c r="C2811" s="28"/>
      <c r="D2811" s="28"/>
      <c r="E2811" s="28"/>
      <c r="F2811" s="28"/>
      <c r="G2811" s="29"/>
      <c r="H2811" s="39"/>
      <c r="I2811" s="150" t="str">
        <f t="shared" si="41"/>
        <v/>
      </c>
      <c r="J2811" s="113"/>
      <c r="K2811" s="18"/>
      <c r="L2811" s="18"/>
      <c r="Z2811" s="152"/>
    </row>
    <row r="2812" spans="1:26" x14ac:dyDescent="0.25">
      <c r="A2812" s="26"/>
      <c r="B2812" s="27"/>
      <c r="C2812" s="28"/>
      <c r="D2812" s="28"/>
      <c r="E2812" s="28"/>
      <c r="F2812" s="28"/>
      <c r="G2812" s="29"/>
      <c r="H2812" s="39"/>
      <c r="I2812" s="150" t="str">
        <f t="shared" si="41"/>
        <v/>
      </c>
      <c r="J2812" s="113"/>
      <c r="K2812" s="18"/>
      <c r="L2812" s="18"/>
      <c r="Z2812" s="152"/>
    </row>
    <row r="2813" spans="1:26" x14ac:dyDescent="0.25">
      <c r="A2813" s="26"/>
      <c r="B2813" s="27"/>
      <c r="C2813" s="28"/>
      <c r="D2813" s="28"/>
      <c r="E2813" s="28"/>
      <c r="F2813" s="28"/>
      <c r="G2813" s="29"/>
      <c r="H2813" s="39"/>
      <c r="I2813" s="150" t="str">
        <f t="shared" si="41"/>
        <v/>
      </c>
      <c r="J2813" s="113"/>
      <c r="K2813" s="18"/>
      <c r="L2813" s="18"/>
      <c r="Z2813" s="152"/>
    </row>
    <row r="2814" spans="1:26" x14ac:dyDescent="0.25">
      <c r="A2814" s="26"/>
      <c r="B2814" s="27"/>
      <c r="C2814" s="28"/>
      <c r="D2814" s="28"/>
      <c r="E2814" s="28"/>
      <c r="F2814" s="28"/>
      <c r="G2814" s="29"/>
      <c r="H2814" s="39"/>
      <c r="I2814" s="150" t="str">
        <f t="shared" si="41"/>
        <v/>
      </c>
      <c r="J2814" s="113"/>
      <c r="K2814" s="18"/>
      <c r="L2814" s="18"/>
      <c r="Z2814" s="152"/>
    </row>
    <row r="2815" spans="1:26" x14ac:dyDescent="0.25">
      <c r="A2815" s="26"/>
      <c r="B2815" s="27"/>
      <c r="C2815" s="28"/>
      <c r="D2815" s="28"/>
      <c r="E2815" s="28"/>
      <c r="F2815" s="28"/>
      <c r="G2815" s="29"/>
      <c r="H2815" s="39"/>
      <c r="I2815" s="150" t="str">
        <f t="shared" ref="I2815:I2878" si="42">IF(G2815="","",I2814+G2815)</f>
        <v/>
      </c>
      <c r="J2815" s="113"/>
      <c r="K2815" s="18"/>
      <c r="L2815" s="18"/>
      <c r="Z2815" s="152"/>
    </row>
    <row r="2816" spans="1:26" x14ac:dyDescent="0.25">
      <c r="A2816" s="26"/>
      <c r="B2816" s="27"/>
      <c r="C2816" s="28"/>
      <c r="D2816" s="28"/>
      <c r="E2816" s="28"/>
      <c r="F2816" s="28"/>
      <c r="G2816" s="29"/>
      <c r="H2816" s="39"/>
      <c r="I2816" s="150" t="str">
        <f t="shared" si="42"/>
        <v/>
      </c>
      <c r="J2816" s="113"/>
      <c r="K2816" s="18"/>
      <c r="L2816" s="18"/>
      <c r="Z2816" s="152"/>
    </row>
    <row r="2817" spans="1:26" x14ac:dyDescent="0.25">
      <c r="A2817" s="26"/>
      <c r="B2817" s="27"/>
      <c r="C2817" s="28"/>
      <c r="D2817" s="28"/>
      <c r="E2817" s="28"/>
      <c r="F2817" s="28"/>
      <c r="G2817" s="29"/>
      <c r="H2817" s="39"/>
      <c r="I2817" s="150" t="str">
        <f t="shared" si="42"/>
        <v/>
      </c>
      <c r="J2817" s="113"/>
      <c r="K2817" s="18"/>
      <c r="L2817" s="18"/>
      <c r="Z2817" s="152"/>
    </row>
    <row r="2818" spans="1:26" x14ac:dyDescent="0.25">
      <c r="A2818" s="26"/>
      <c r="B2818" s="27"/>
      <c r="C2818" s="28"/>
      <c r="D2818" s="28"/>
      <c r="E2818" s="28"/>
      <c r="F2818" s="28"/>
      <c r="G2818" s="29"/>
      <c r="H2818" s="39"/>
      <c r="I2818" s="150" t="str">
        <f t="shared" si="42"/>
        <v/>
      </c>
      <c r="J2818" s="113"/>
      <c r="K2818" s="18"/>
      <c r="L2818" s="18"/>
      <c r="Z2818" s="152"/>
    </row>
    <row r="2819" spans="1:26" x14ac:dyDescent="0.25">
      <c r="A2819" s="26"/>
      <c r="B2819" s="27"/>
      <c r="C2819" s="28"/>
      <c r="D2819" s="28"/>
      <c r="E2819" s="28"/>
      <c r="F2819" s="28"/>
      <c r="G2819" s="29"/>
      <c r="H2819" s="39"/>
      <c r="I2819" s="150" t="str">
        <f t="shared" si="42"/>
        <v/>
      </c>
      <c r="J2819" s="113"/>
      <c r="K2819" s="18"/>
      <c r="L2819" s="18"/>
      <c r="Z2819" s="152"/>
    </row>
    <row r="2820" spans="1:26" x14ac:dyDescent="0.25">
      <c r="A2820" s="26"/>
      <c r="B2820" s="27"/>
      <c r="C2820" s="28"/>
      <c r="D2820" s="28"/>
      <c r="E2820" s="28"/>
      <c r="F2820" s="28"/>
      <c r="G2820" s="29"/>
      <c r="H2820" s="39"/>
      <c r="I2820" s="150" t="str">
        <f t="shared" si="42"/>
        <v/>
      </c>
      <c r="J2820" s="113"/>
      <c r="K2820" s="18"/>
      <c r="L2820" s="18"/>
      <c r="Z2820" s="152"/>
    </row>
    <row r="2821" spans="1:26" x14ac:dyDescent="0.25">
      <c r="A2821" s="26"/>
      <c r="B2821" s="27"/>
      <c r="C2821" s="28"/>
      <c r="D2821" s="28"/>
      <c r="E2821" s="28"/>
      <c r="F2821" s="28"/>
      <c r="G2821" s="29"/>
      <c r="H2821" s="39"/>
      <c r="I2821" s="150" t="str">
        <f t="shared" si="42"/>
        <v/>
      </c>
      <c r="J2821" s="113"/>
      <c r="K2821" s="18"/>
      <c r="L2821" s="18"/>
      <c r="Z2821" s="152"/>
    </row>
    <row r="2822" spans="1:26" x14ac:dyDescent="0.25">
      <c r="A2822" s="26"/>
      <c r="B2822" s="27"/>
      <c r="C2822" s="28"/>
      <c r="D2822" s="28"/>
      <c r="E2822" s="28"/>
      <c r="F2822" s="28"/>
      <c r="G2822" s="29"/>
      <c r="H2822" s="39"/>
      <c r="I2822" s="150" t="str">
        <f t="shared" si="42"/>
        <v/>
      </c>
      <c r="J2822" s="113"/>
      <c r="K2822" s="18"/>
      <c r="L2822" s="18"/>
      <c r="Z2822" s="152"/>
    </row>
    <row r="2823" spans="1:26" x14ac:dyDescent="0.25">
      <c r="A2823" s="26"/>
      <c r="B2823" s="27"/>
      <c r="C2823" s="28"/>
      <c r="D2823" s="28"/>
      <c r="E2823" s="28"/>
      <c r="F2823" s="28"/>
      <c r="G2823" s="29"/>
      <c r="H2823" s="39"/>
      <c r="I2823" s="150" t="str">
        <f t="shared" si="42"/>
        <v/>
      </c>
      <c r="J2823" s="113"/>
      <c r="K2823" s="18"/>
      <c r="L2823" s="18"/>
      <c r="Z2823" s="152"/>
    </row>
    <row r="2824" spans="1:26" x14ac:dyDescent="0.25">
      <c r="A2824" s="26"/>
      <c r="B2824" s="27"/>
      <c r="C2824" s="28"/>
      <c r="D2824" s="28"/>
      <c r="E2824" s="28"/>
      <c r="F2824" s="28"/>
      <c r="G2824" s="29"/>
      <c r="H2824" s="39"/>
      <c r="I2824" s="150" t="str">
        <f t="shared" si="42"/>
        <v/>
      </c>
      <c r="J2824" s="113"/>
      <c r="K2824" s="18"/>
      <c r="L2824" s="18"/>
      <c r="Z2824" s="152"/>
    </row>
    <row r="2825" spans="1:26" x14ac:dyDescent="0.25">
      <c r="A2825" s="26"/>
      <c r="B2825" s="27"/>
      <c r="C2825" s="28"/>
      <c r="D2825" s="28"/>
      <c r="E2825" s="28"/>
      <c r="F2825" s="28"/>
      <c r="G2825" s="29"/>
      <c r="H2825" s="39"/>
      <c r="I2825" s="150" t="str">
        <f t="shared" si="42"/>
        <v/>
      </c>
      <c r="J2825" s="113"/>
      <c r="K2825" s="18"/>
      <c r="L2825" s="18"/>
      <c r="Z2825" s="152"/>
    </row>
    <row r="2826" spans="1:26" x14ac:dyDescent="0.25">
      <c r="A2826" s="26"/>
      <c r="B2826" s="27"/>
      <c r="C2826" s="28"/>
      <c r="D2826" s="28"/>
      <c r="E2826" s="28"/>
      <c r="F2826" s="28"/>
      <c r="G2826" s="29"/>
      <c r="H2826" s="39"/>
      <c r="I2826" s="150" t="str">
        <f t="shared" si="42"/>
        <v/>
      </c>
      <c r="J2826" s="113"/>
      <c r="K2826" s="18"/>
      <c r="L2826" s="18"/>
      <c r="Z2826" s="152"/>
    </row>
    <row r="2827" spans="1:26" x14ac:dyDescent="0.25">
      <c r="A2827" s="26"/>
      <c r="B2827" s="27"/>
      <c r="C2827" s="28"/>
      <c r="D2827" s="28"/>
      <c r="E2827" s="28"/>
      <c r="F2827" s="28"/>
      <c r="G2827" s="29"/>
      <c r="H2827" s="39"/>
      <c r="I2827" s="150" t="str">
        <f t="shared" si="42"/>
        <v/>
      </c>
      <c r="J2827" s="113"/>
      <c r="K2827" s="18"/>
      <c r="L2827" s="18"/>
      <c r="Z2827" s="152"/>
    </row>
    <row r="2828" spans="1:26" x14ac:dyDescent="0.25">
      <c r="A2828" s="26"/>
      <c r="B2828" s="27"/>
      <c r="C2828" s="28"/>
      <c r="D2828" s="28"/>
      <c r="E2828" s="28"/>
      <c r="F2828" s="28"/>
      <c r="G2828" s="29"/>
      <c r="H2828" s="39"/>
      <c r="I2828" s="150" t="str">
        <f t="shared" si="42"/>
        <v/>
      </c>
      <c r="J2828" s="113"/>
      <c r="K2828" s="18"/>
      <c r="L2828" s="18"/>
      <c r="Z2828" s="152"/>
    </row>
    <row r="2829" spans="1:26" x14ac:dyDescent="0.25">
      <c r="A2829" s="26"/>
      <c r="B2829" s="27"/>
      <c r="C2829" s="28"/>
      <c r="D2829" s="28"/>
      <c r="E2829" s="28"/>
      <c r="F2829" s="28"/>
      <c r="G2829" s="29"/>
      <c r="H2829" s="39"/>
      <c r="I2829" s="150" t="str">
        <f t="shared" si="42"/>
        <v/>
      </c>
      <c r="J2829" s="113"/>
      <c r="K2829" s="18"/>
      <c r="L2829" s="18"/>
      <c r="Z2829" s="152"/>
    </row>
    <row r="2830" spans="1:26" x14ac:dyDescent="0.25">
      <c r="A2830" s="26"/>
      <c r="B2830" s="27"/>
      <c r="C2830" s="28"/>
      <c r="D2830" s="28"/>
      <c r="E2830" s="28"/>
      <c r="F2830" s="28"/>
      <c r="G2830" s="29"/>
      <c r="H2830" s="39"/>
      <c r="I2830" s="150" t="str">
        <f t="shared" si="42"/>
        <v/>
      </c>
      <c r="J2830" s="113"/>
      <c r="K2830" s="18"/>
      <c r="L2830" s="18"/>
      <c r="Z2830" s="152"/>
    </row>
    <row r="2831" spans="1:26" x14ac:dyDescent="0.25">
      <c r="A2831" s="26"/>
      <c r="B2831" s="27"/>
      <c r="C2831" s="28"/>
      <c r="D2831" s="28"/>
      <c r="E2831" s="28"/>
      <c r="F2831" s="28"/>
      <c r="G2831" s="29"/>
      <c r="H2831" s="39"/>
      <c r="I2831" s="150" t="str">
        <f t="shared" si="42"/>
        <v/>
      </c>
      <c r="J2831" s="113"/>
      <c r="K2831" s="18"/>
      <c r="L2831" s="18"/>
      <c r="Z2831" s="152"/>
    </row>
    <row r="2832" spans="1:26" x14ac:dyDescent="0.25">
      <c r="A2832" s="26"/>
      <c r="B2832" s="27"/>
      <c r="C2832" s="28"/>
      <c r="D2832" s="28"/>
      <c r="E2832" s="28"/>
      <c r="F2832" s="28"/>
      <c r="G2832" s="29"/>
      <c r="H2832" s="39"/>
      <c r="I2832" s="150" t="str">
        <f t="shared" si="42"/>
        <v/>
      </c>
      <c r="J2832" s="113"/>
      <c r="K2832" s="18"/>
      <c r="L2832" s="18"/>
      <c r="Z2832" s="152"/>
    </row>
    <row r="2833" spans="1:26" x14ac:dyDescent="0.25">
      <c r="A2833" s="26"/>
      <c r="B2833" s="27"/>
      <c r="C2833" s="28"/>
      <c r="D2833" s="28"/>
      <c r="E2833" s="28"/>
      <c r="F2833" s="28"/>
      <c r="G2833" s="29"/>
      <c r="H2833" s="39"/>
      <c r="I2833" s="150" t="str">
        <f t="shared" si="42"/>
        <v/>
      </c>
      <c r="J2833" s="113"/>
      <c r="K2833" s="18"/>
      <c r="L2833" s="18"/>
      <c r="Z2833" s="152"/>
    </row>
    <row r="2834" spans="1:26" x14ac:dyDescent="0.25">
      <c r="A2834" s="26"/>
      <c r="B2834" s="27"/>
      <c r="C2834" s="28"/>
      <c r="D2834" s="28"/>
      <c r="E2834" s="28"/>
      <c r="F2834" s="28"/>
      <c r="G2834" s="29"/>
      <c r="H2834" s="39"/>
      <c r="I2834" s="150" t="str">
        <f t="shared" si="42"/>
        <v/>
      </c>
      <c r="J2834" s="113"/>
      <c r="K2834" s="18"/>
      <c r="L2834" s="18"/>
      <c r="Z2834" s="152"/>
    </row>
    <row r="2835" spans="1:26" x14ac:dyDescent="0.25">
      <c r="A2835" s="26"/>
      <c r="B2835" s="27"/>
      <c r="C2835" s="28"/>
      <c r="D2835" s="28"/>
      <c r="E2835" s="28"/>
      <c r="F2835" s="28"/>
      <c r="G2835" s="29"/>
      <c r="H2835" s="39"/>
      <c r="I2835" s="150" t="str">
        <f t="shared" si="42"/>
        <v/>
      </c>
      <c r="J2835" s="113"/>
      <c r="K2835" s="18"/>
      <c r="L2835" s="18"/>
      <c r="Z2835" s="152"/>
    </row>
    <row r="2836" spans="1:26" x14ac:dyDescent="0.25">
      <c r="A2836" s="26"/>
      <c r="B2836" s="27"/>
      <c r="C2836" s="28"/>
      <c r="D2836" s="28"/>
      <c r="E2836" s="28"/>
      <c r="F2836" s="28"/>
      <c r="G2836" s="29"/>
      <c r="H2836" s="39"/>
      <c r="I2836" s="150" t="str">
        <f t="shared" si="42"/>
        <v/>
      </c>
      <c r="J2836" s="113"/>
      <c r="K2836" s="18"/>
      <c r="L2836" s="18"/>
      <c r="Z2836" s="152"/>
    </row>
    <row r="2837" spans="1:26" x14ac:dyDescent="0.25">
      <c r="A2837" s="26"/>
      <c r="B2837" s="27"/>
      <c r="C2837" s="28"/>
      <c r="D2837" s="28"/>
      <c r="E2837" s="28"/>
      <c r="F2837" s="28"/>
      <c r="G2837" s="29"/>
      <c r="H2837" s="39"/>
      <c r="I2837" s="150" t="str">
        <f t="shared" si="42"/>
        <v/>
      </c>
      <c r="J2837" s="113"/>
      <c r="K2837" s="18"/>
      <c r="L2837" s="18"/>
      <c r="Z2837" s="152"/>
    </row>
    <row r="2838" spans="1:26" x14ac:dyDescent="0.25">
      <c r="A2838" s="26"/>
      <c r="B2838" s="27"/>
      <c r="C2838" s="28"/>
      <c r="D2838" s="28"/>
      <c r="E2838" s="28"/>
      <c r="F2838" s="28"/>
      <c r="G2838" s="29"/>
      <c r="H2838" s="39"/>
      <c r="I2838" s="150" t="str">
        <f t="shared" si="42"/>
        <v/>
      </c>
      <c r="J2838" s="113"/>
      <c r="K2838" s="18"/>
      <c r="L2838" s="18"/>
      <c r="Z2838" s="152"/>
    </row>
    <row r="2839" spans="1:26" x14ac:dyDescent="0.25">
      <c r="A2839" s="26"/>
      <c r="B2839" s="27"/>
      <c r="C2839" s="28"/>
      <c r="D2839" s="28"/>
      <c r="E2839" s="28"/>
      <c r="F2839" s="28"/>
      <c r="G2839" s="29"/>
      <c r="H2839" s="39"/>
      <c r="I2839" s="150" t="str">
        <f t="shared" si="42"/>
        <v/>
      </c>
      <c r="J2839" s="113"/>
      <c r="K2839" s="18"/>
      <c r="L2839" s="18"/>
      <c r="Z2839" s="152"/>
    </row>
    <row r="2840" spans="1:26" x14ac:dyDescent="0.25">
      <c r="A2840" s="26"/>
      <c r="B2840" s="27"/>
      <c r="C2840" s="28"/>
      <c r="D2840" s="28"/>
      <c r="E2840" s="28"/>
      <c r="F2840" s="28"/>
      <c r="G2840" s="29"/>
      <c r="H2840" s="39"/>
      <c r="I2840" s="150" t="str">
        <f t="shared" si="42"/>
        <v/>
      </c>
      <c r="J2840" s="113"/>
      <c r="K2840" s="18"/>
      <c r="L2840" s="18"/>
      <c r="Z2840" s="152"/>
    </row>
    <row r="2841" spans="1:26" x14ac:dyDescent="0.25">
      <c r="A2841" s="26"/>
      <c r="B2841" s="27"/>
      <c r="C2841" s="28"/>
      <c r="D2841" s="28"/>
      <c r="E2841" s="28"/>
      <c r="F2841" s="28"/>
      <c r="G2841" s="29"/>
      <c r="H2841" s="39"/>
      <c r="I2841" s="150" t="str">
        <f t="shared" si="42"/>
        <v/>
      </c>
      <c r="J2841" s="113"/>
      <c r="K2841" s="18"/>
      <c r="L2841" s="18"/>
      <c r="Z2841" s="152"/>
    </row>
    <row r="2842" spans="1:26" x14ac:dyDescent="0.25">
      <c r="A2842" s="26"/>
      <c r="B2842" s="27"/>
      <c r="C2842" s="28"/>
      <c r="D2842" s="28"/>
      <c r="E2842" s="28"/>
      <c r="F2842" s="28"/>
      <c r="G2842" s="29"/>
      <c r="H2842" s="39"/>
      <c r="I2842" s="150" t="str">
        <f t="shared" si="42"/>
        <v/>
      </c>
      <c r="J2842" s="113"/>
      <c r="K2842" s="18"/>
      <c r="L2842" s="18"/>
      <c r="Z2842" s="152"/>
    </row>
    <row r="2843" spans="1:26" x14ac:dyDescent="0.25">
      <c r="A2843" s="26"/>
      <c r="B2843" s="27"/>
      <c r="C2843" s="28"/>
      <c r="D2843" s="28"/>
      <c r="E2843" s="28"/>
      <c r="F2843" s="28"/>
      <c r="G2843" s="29"/>
      <c r="H2843" s="39"/>
      <c r="I2843" s="150" t="str">
        <f t="shared" si="42"/>
        <v/>
      </c>
      <c r="J2843" s="113"/>
      <c r="K2843" s="18"/>
      <c r="L2843" s="18"/>
      <c r="Z2843" s="152"/>
    </row>
    <row r="2844" spans="1:26" x14ac:dyDescent="0.25">
      <c r="A2844" s="26"/>
      <c r="B2844" s="27"/>
      <c r="C2844" s="28"/>
      <c r="D2844" s="28"/>
      <c r="E2844" s="28"/>
      <c r="F2844" s="28"/>
      <c r="G2844" s="29"/>
      <c r="H2844" s="39"/>
      <c r="I2844" s="150" t="str">
        <f t="shared" si="42"/>
        <v/>
      </c>
      <c r="J2844" s="113"/>
      <c r="K2844" s="18"/>
      <c r="L2844" s="18"/>
      <c r="Z2844" s="152"/>
    </row>
    <row r="2845" spans="1:26" x14ac:dyDescent="0.25">
      <c r="A2845" s="26"/>
      <c r="B2845" s="27"/>
      <c r="C2845" s="28"/>
      <c r="D2845" s="28"/>
      <c r="E2845" s="28"/>
      <c r="F2845" s="28"/>
      <c r="G2845" s="29"/>
      <c r="H2845" s="39"/>
      <c r="I2845" s="150" t="str">
        <f t="shared" si="42"/>
        <v/>
      </c>
      <c r="J2845" s="113"/>
      <c r="K2845" s="18"/>
      <c r="L2845" s="18"/>
      <c r="Z2845" s="152"/>
    </row>
    <row r="2846" spans="1:26" x14ac:dyDescent="0.25">
      <c r="A2846" s="26"/>
      <c r="B2846" s="27"/>
      <c r="C2846" s="28"/>
      <c r="D2846" s="28"/>
      <c r="E2846" s="28"/>
      <c r="F2846" s="28"/>
      <c r="G2846" s="29"/>
      <c r="H2846" s="39"/>
      <c r="I2846" s="150" t="str">
        <f t="shared" si="42"/>
        <v/>
      </c>
      <c r="J2846" s="113"/>
      <c r="K2846" s="18"/>
      <c r="L2846" s="18"/>
      <c r="Z2846" s="152"/>
    </row>
    <row r="2847" spans="1:26" x14ac:dyDescent="0.25">
      <c r="A2847" s="26"/>
      <c r="B2847" s="27"/>
      <c r="C2847" s="28"/>
      <c r="D2847" s="28"/>
      <c r="E2847" s="28"/>
      <c r="F2847" s="28"/>
      <c r="G2847" s="29"/>
      <c r="H2847" s="39"/>
      <c r="I2847" s="150" t="str">
        <f t="shared" si="42"/>
        <v/>
      </c>
      <c r="J2847" s="113"/>
      <c r="K2847" s="18"/>
      <c r="L2847" s="18"/>
      <c r="Z2847" s="152"/>
    </row>
    <row r="2848" spans="1:26" x14ac:dyDescent="0.25">
      <c r="A2848" s="26"/>
      <c r="B2848" s="27"/>
      <c r="C2848" s="28"/>
      <c r="D2848" s="28"/>
      <c r="E2848" s="28"/>
      <c r="F2848" s="28"/>
      <c r="G2848" s="29"/>
      <c r="H2848" s="39"/>
      <c r="I2848" s="150" t="str">
        <f t="shared" si="42"/>
        <v/>
      </c>
      <c r="J2848" s="113"/>
      <c r="K2848" s="18"/>
      <c r="L2848" s="18"/>
      <c r="Z2848" s="152"/>
    </row>
    <row r="2849" spans="1:26" x14ac:dyDescent="0.25">
      <c r="A2849" s="26"/>
      <c r="B2849" s="27"/>
      <c r="C2849" s="28"/>
      <c r="D2849" s="28"/>
      <c r="E2849" s="28"/>
      <c r="F2849" s="28"/>
      <c r="G2849" s="29"/>
      <c r="H2849" s="39"/>
      <c r="I2849" s="150" t="str">
        <f t="shared" si="42"/>
        <v/>
      </c>
      <c r="J2849" s="113"/>
      <c r="K2849" s="18"/>
      <c r="L2849" s="18"/>
      <c r="Z2849" s="152"/>
    </row>
    <row r="2850" spans="1:26" x14ac:dyDescent="0.25">
      <c r="A2850" s="26"/>
      <c r="B2850" s="27"/>
      <c r="C2850" s="28"/>
      <c r="D2850" s="28"/>
      <c r="E2850" s="28"/>
      <c r="F2850" s="28"/>
      <c r="G2850" s="29"/>
      <c r="H2850" s="39"/>
      <c r="I2850" s="150" t="str">
        <f t="shared" si="42"/>
        <v/>
      </c>
      <c r="J2850" s="113"/>
      <c r="K2850" s="18"/>
      <c r="L2850" s="18"/>
      <c r="Z2850" s="152"/>
    </row>
    <row r="2851" spans="1:26" x14ac:dyDescent="0.25">
      <c r="A2851" s="26"/>
      <c r="B2851" s="27"/>
      <c r="C2851" s="28"/>
      <c r="D2851" s="28"/>
      <c r="E2851" s="28"/>
      <c r="F2851" s="28"/>
      <c r="G2851" s="29"/>
      <c r="H2851" s="39"/>
      <c r="I2851" s="150" t="str">
        <f t="shared" si="42"/>
        <v/>
      </c>
      <c r="J2851" s="113"/>
      <c r="K2851" s="18"/>
      <c r="L2851" s="18"/>
      <c r="Z2851" s="152"/>
    </row>
    <row r="2852" spans="1:26" x14ac:dyDescent="0.25">
      <c r="A2852" s="26"/>
      <c r="B2852" s="27"/>
      <c r="C2852" s="28"/>
      <c r="D2852" s="28"/>
      <c r="E2852" s="28"/>
      <c r="F2852" s="28"/>
      <c r="G2852" s="29"/>
      <c r="H2852" s="39"/>
      <c r="I2852" s="150" t="str">
        <f t="shared" si="42"/>
        <v/>
      </c>
      <c r="J2852" s="113"/>
      <c r="K2852" s="18"/>
      <c r="L2852" s="18"/>
      <c r="Z2852" s="152"/>
    </row>
    <row r="2853" spans="1:26" x14ac:dyDescent="0.25">
      <c r="A2853" s="26"/>
      <c r="B2853" s="27"/>
      <c r="C2853" s="28"/>
      <c r="D2853" s="28"/>
      <c r="E2853" s="28"/>
      <c r="F2853" s="28"/>
      <c r="G2853" s="29"/>
      <c r="H2853" s="39"/>
      <c r="I2853" s="150" t="str">
        <f t="shared" si="42"/>
        <v/>
      </c>
      <c r="J2853" s="113"/>
      <c r="K2853" s="18"/>
      <c r="L2853" s="18"/>
      <c r="Z2853" s="152"/>
    </row>
    <row r="2854" spans="1:26" x14ac:dyDescent="0.25">
      <c r="A2854" s="26"/>
      <c r="B2854" s="27"/>
      <c r="C2854" s="28"/>
      <c r="D2854" s="28"/>
      <c r="E2854" s="28"/>
      <c r="F2854" s="28"/>
      <c r="G2854" s="29"/>
      <c r="H2854" s="39"/>
      <c r="I2854" s="150" t="str">
        <f t="shared" si="42"/>
        <v/>
      </c>
      <c r="J2854" s="113"/>
      <c r="K2854" s="18"/>
      <c r="L2854" s="18"/>
      <c r="Z2854" s="152"/>
    </row>
    <row r="2855" spans="1:26" x14ac:dyDescent="0.25">
      <c r="A2855" s="26"/>
      <c r="B2855" s="27"/>
      <c r="C2855" s="28"/>
      <c r="D2855" s="28"/>
      <c r="E2855" s="28"/>
      <c r="F2855" s="28"/>
      <c r="G2855" s="29"/>
      <c r="H2855" s="39"/>
      <c r="I2855" s="150" t="str">
        <f t="shared" si="42"/>
        <v/>
      </c>
      <c r="J2855" s="113"/>
      <c r="K2855" s="18"/>
      <c r="L2855" s="18"/>
      <c r="Z2855" s="152"/>
    </row>
    <row r="2856" spans="1:26" x14ac:dyDescent="0.25">
      <c r="A2856" s="26"/>
      <c r="B2856" s="27"/>
      <c r="C2856" s="28"/>
      <c r="D2856" s="28"/>
      <c r="E2856" s="28"/>
      <c r="F2856" s="28"/>
      <c r="G2856" s="29"/>
      <c r="H2856" s="39"/>
      <c r="I2856" s="150" t="str">
        <f t="shared" si="42"/>
        <v/>
      </c>
      <c r="J2856" s="113"/>
      <c r="K2856" s="18"/>
      <c r="L2856" s="18"/>
      <c r="Z2856" s="152"/>
    </row>
    <row r="2857" spans="1:26" x14ac:dyDescent="0.25">
      <c r="A2857" s="26"/>
      <c r="B2857" s="27"/>
      <c r="C2857" s="28"/>
      <c r="D2857" s="28"/>
      <c r="E2857" s="28"/>
      <c r="F2857" s="28"/>
      <c r="G2857" s="29"/>
      <c r="H2857" s="39"/>
      <c r="I2857" s="150" t="str">
        <f t="shared" si="42"/>
        <v/>
      </c>
      <c r="J2857" s="113"/>
      <c r="K2857" s="18"/>
      <c r="L2857" s="18"/>
      <c r="Z2857" s="152"/>
    </row>
    <row r="2858" spans="1:26" x14ac:dyDescent="0.25">
      <c r="A2858" s="26"/>
      <c r="B2858" s="27"/>
      <c r="C2858" s="28"/>
      <c r="D2858" s="28"/>
      <c r="E2858" s="28"/>
      <c r="F2858" s="28"/>
      <c r="G2858" s="29"/>
      <c r="H2858" s="39"/>
      <c r="I2858" s="150" t="str">
        <f t="shared" si="42"/>
        <v/>
      </c>
      <c r="J2858" s="113"/>
      <c r="K2858" s="18"/>
      <c r="L2858" s="18"/>
      <c r="Z2858" s="152"/>
    </row>
    <row r="2859" spans="1:26" x14ac:dyDescent="0.25">
      <c r="A2859" s="26"/>
      <c r="B2859" s="27"/>
      <c r="C2859" s="28"/>
      <c r="D2859" s="28"/>
      <c r="E2859" s="28"/>
      <c r="F2859" s="28"/>
      <c r="G2859" s="29"/>
      <c r="H2859" s="39"/>
      <c r="I2859" s="150" t="str">
        <f t="shared" si="42"/>
        <v/>
      </c>
      <c r="J2859" s="113"/>
      <c r="K2859" s="18"/>
      <c r="L2859" s="18"/>
      <c r="Z2859" s="152"/>
    </row>
    <row r="2860" spans="1:26" x14ac:dyDescent="0.25">
      <c r="A2860" s="26"/>
      <c r="B2860" s="27"/>
      <c r="C2860" s="28"/>
      <c r="D2860" s="28"/>
      <c r="E2860" s="28"/>
      <c r="F2860" s="28"/>
      <c r="G2860" s="29"/>
      <c r="H2860" s="39"/>
      <c r="I2860" s="150" t="str">
        <f t="shared" si="42"/>
        <v/>
      </c>
      <c r="J2860" s="113"/>
      <c r="K2860" s="18"/>
      <c r="L2860" s="18"/>
      <c r="Z2860" s="152"/>
    </row>
    <row r="2861" spans="1:26" x14ac:dyDescent="0.25">
      <c r="A2861" s="26"/>
      <c r="B2861" s="27"/>
      <c r="C2861" s="28"/>
      <c r="D2861" s="28"/>
      <c r="E2861" s="28"/>
      <c r="F2861" s="28"/>
      <c r="G2861" s="29"/>
      <c r="H2861" s="39"/>
      <c r="I2861" s="150" t="str">
        <f t="shared" si="42"/>
        <v/>
      </c>
      <c r="J2861" s="113"/>
      <c r="K2861" s="18"/>
      <c r="L2861" s="18"/>
      <c r="Z2861" s="152"/>
    </row>
    <row r="2862" spans="1:26" x14ac:dyDescent="0.25">
      <c r="A2862" s="26"/>
      <c r="B2862" s="27"/>
      <c r="C2862" s="28"/>
      <c r="D2862" s="28"/>
      <c r="E2862" s="28"/>
      <c r="F2862" s="28"/>
      <c r="G2862" s="29"/>
      <c r="H2862" s="39"/>
      <c r="I2862" s="150" t="str">
        <f t="shared" si="42"/>
        <v/>
      </c>
      <c r="J2862" s="113"/>
      <c r="K2862" s="18"/>
      <c r="L2862" s="18"/>
      <c r="Z2862" s="152"/>
    </row>
    <row r="2863" spans="1:26" x14ac:dyDescent="0.25">
      <c r="A2863" s="26"/>
      <c r="B2863" s="27"/>
      <c r="C2863" s="28"/>
      <c r="D2863" s="28"/>
      <c r="E2863" s="28"/>
      <c r="F2863" s="28"/>
      <c r="G2863" s="29"/>
      <c r="H2863" s="39"/>
      <c r="I2863" s="150" t="str">
        <f t="shared" si="42"/>
        <v/>
      </c>
      <c r="J2863" s="113"/>
      <c r="K2863" s="18"/>
      <c r="L2863" s="18"/>
      <c r="Z2863" s="152"/>
    </row>
    <row r="2864" spans="1:26" x14ac:dyDescent="0.25">
      <c r="A2864" s="26"/>
      <c r="B2864" s="27"/>
      <c r="C2864" s="28"/>
      <c r="D2864" s="28"/>
      <c r="E2864" s="28"/>
      <c r="F2864" s="28"/>
      <c r="G2864" s="29"/>
      <c r="H2864" s="39"/>
      <c r="I2864" s="150" t="str">
        <f t="shared" si="42"/>
        <v/>
      </c>
      <c r="J2864" s="113"/>
      <c r="K2864" s="18"/>
      <c r="L2864" s="18"/>
      <c r="Z2864" s="152"/>
    </row>
    <row r="2865" spans="1:26" x14ac:dyDescent="0.25">
      <c r="A2865" s="26"/>
      <c r="B2865" s="27"/>
      <c r="C2865" s="28"/>
      <c r="D2865" s="28"/>
      <c r="E2865" s="28"/>
      <c r="F2865" s="28"/>
      <c r="G2865" s="29"/>
      <c r="H2865" s="39"/>
      <c r="I2865" s="150" t="str">
        <f t="shared" si="42"/>
        <v/>
      </c>
      <c r="J2865" s="113"/>
      <c r="K2865" s="18"/>
      <c r="L2865" s="18"/>
      <c r="Z2865" s="152"/>
    </row>
    <row r="2866" spans="1:26" x14ac:dyDescent="0.25">
      <c r="A2866" s="26"/>
      <c r="B2866" s="27"/>
      <c r="C2866" s="28"/>
      <c r="D2866" s="28"/>
      <c r="E2866" s="28"/>
      <c r="F2866" s="28"/>
      <c r="G2866" s="29"/>
      <c r="H2866" s="39"/>
      <c r="I2866" s="150" t="str">
        <f t="shared" si="42"/>
        <v/>
      </c>
      <c r="J2866" s="113"/>
      <c r="K2866" s="18"/>
      <c r="L2866" s="18"/>
      <c r="Z2866" s="152"/>
    </row>
    <row r="2867" spans="1:26" x14ac:dyDescent="0.25">
      <c r="A2867" s="26"/>
      <c r="B2867" s="27"/>
      <c r="C2867" s="28"/>
      <c r="D2867" s="28"/>
      <c r="E2867" s="28"/>
      <c r="F2867" s="28"/>
      <c r="G2867" s="29"/>
      <c r="H2867" s="39"/>
      <c r="I2867" s="150" t="str">
        <f t="shared" si="42"/>
        <v/>
      </c>
      <c r="J2867" s="113"/>
      <c r="K2867" s="18"/>
      <c r="L2867" s="18"/>
      <c r="Z2867" s="152"/>
    </row>
    <row r="2868" spans="1:26" x14ac:dyDescent="0.25">
      <c r="A2868" s="26"/>
      <c r="B2868" s="27"/>
      <c r="C2868" s="28"/>
      <c r="D2868" s="28"/>
      <c r="E2868" s="28"/>
      <c r="F2868" s="28"/>
      <c r="G2868" s="29"/>
      <c r="H2868" s="39"/>
      <c r="I2868" s="150" t="str">
        <f t="shared" si="42"/>
        <v/>
      </c>
      <c r="J2868" s="113"/>
      <c r="K2868" s="18"/>
      <c r="L2868" s="18"/>
      <c r="Z2868" s="152"/>
    </row>
    <row r="2869" spans="1:26" x14ac:dyDescent="0.25">
      <c r="A2869" s="26"/>
      <c r="B2869" s="27"/>
      <c r="C2869" s="28"/>
      <c r="D2869" s="28"/>
      <c r="E2869" s="28"/>
      <c r="F2869" s="28"/>
      <c r="G2869" s="29"/>
      <c r="H2869" s="39"/>
      <c r="I2869" s="150" t="str">
        <f t="shared" si="42"/>
        <v/>
      </c>
      <c r="J2869" s="113"/>
      <c r="K2869" s="18"/>
      <c r="L2869" s="18"/>
      <c r="Z2869" s="152"/>
    </row>
    <row r="2870" spans="1:26" x14ac:dyDescent="0.25">
      <c r="A2870" s="26"/>
      <c r="B2870" s="27"/>
      <c r="C2870" s="28"/>
      <c r="D2870" s="28"/>
      <c r="E2870" s="28"/>
      <c r="F2870" s="28"/>
      <c r="G2870" s="29"/>
      <c r="H2870" s="39"/>
      <c r="I2870" s="150" t="str">
        <f t="shared" si="42"/>
        <v/>
      </c>
      <c r="J2870" s="113"/>
      <c r="K2870" s="18"/>
      <c r="L2870" s="18"/>
      <c r="Z2870" s="152"/>
    </row>
    <row r="2871" spans="1:26" x14ac:dyDescent="0.25">
      <c r="A2871" s="26"/>
      <c r="B2871" s="27"/>
      <c r="C2871" s="28"/>
      <c r="D2871" s="28"/>
      <c r="E2871" s="28"/>
      <c r="F2871" s="28"/>
      <c r="G2871" s="29"/>
      <c r="H2871" s="39"/>
      <c r="I2871" s="150" t="str">
        <f t="shared" si="42"/>
        <v/>
      </c>
      <c r="J2871" s="113"/>
      <c r="K2871" s="18"/>
      <c r="L2871" s="18"/>
      <c r="Z2871" s="152"/>
    </row>
    <row r="2872" spans="1:26" x14ac:dyDescent="0.25">
      <c r="A2872" s="26"/>
      <c r="B2872" s="27"/>
      <c r="C2872" s="28"/>
      <c r="D2872" s="28"/>
      <c r="E2872" s="28"/>
      <c r="F2872" s="28"/>
      <c r="G2872" s="29"/>
      <c r="H2872" s="39"/>
      <c r="I2872" s="150" t="str">
        <f t="shared" si="42"/>
        <v/>
      </c>
      <c r="J2872" s="113"/>
      <c r="K2872" s="18"/>
      <c r="L2872" s="18"/>
      <c r="Z2872" s="152"/>
    </row>
    <row r="2873" spans="1:26" x14ac:dyDescent="0.25">
      <c r="A2873" s="26"/>
      <c r="B2873" s="27"/>
      <c r="C2873" s="28"/>
      <c r="D2873" s="28"/>
      <c r="E2873" s="28"/>
      <c r="F2873" s="28"/>
      <c r="G2873" s="29"/>
      <c r="H2873" s="39"/>
      <c r="I2873" s="150" t="str">
        <f t="shared" si="42"/>
        <v/>
      </c>
      <c r="J2873" s="113"/>
      <c r="K2873" s="18"/>
      <c r="L2873" s="18"/>
      <c r="Z2873" s="152"/>
    </row>
    <row r="2874" spans="1:26" x14ac:dyDescent="0.25">
      <c r="A2874" s="26"/>
      <c r="B2874" s="27"/>
      <c r="C2874" s="28"/>
      <c r="D2874" s="28"/>
      <c r="E2874" s="28"/>
      <c r="F2874" s="28"/>
      <c r="G2874" s="29"/>
      <c r="H2874" s="39"/>
      <c r="I2874" s="150" t="str">
        <f t="shared" si="42"/>
        <v/>
      </c>
      <c r="J2874" s="113"/>
      <c r="K2874" s="18"/>
      <c r="L2874" s="18"/>
      <c r="Z2874" s="152"/>
    </row>
    <row r="2875" spans="1:26" x14ac:dyDescent="0.25">
      <c r="A2875" s="26"/>
      <c r="B2875" s="27"/>
      <c r="C2875" s="28"/>
      <c r="D2875" s="28"/>
      <c r="E2875" s="28"/>
      <c r="F2875" s="28"/>
      <c r="G2875" s="29"/>
      <c r="H2875" s="39"/>
      <c r="I2875" s="150" t="str">
        <f t="shared" si="42"/>
        <v/>
      </c>
      <c r="J2875" s="113"/>
      <c r="K2875" s="18"/>
      <c r="L2875" s="18"/>
      <c r="Z2875" s="152"/>
    </row>
    <row r="2876" spans="1:26" x14ac:dyDescent="0.25">
      <c r="A2876" s="26"/>
      <c r="B2876" s="27"/>
      <c r="C2876" s="28"/>
      <c r="D2876" s="28"/>
      <c r="E2876" s="28"/>
      <c r="F2876" s="28"/>
      <c r="G2876" s="29"/>
      <c r="H2876" s="39"/>
      <c r="I2876" s="150" t="str">
        <f t="shared" si="42"/>
        <v/>
      </c>
      <c r="J2876" s="113"/>
      <c r="K2876" s="18"/>
      <c r="L2876" s="18"/>
      <c r="Z2876" s="152"/>
    </row>
    <row r="2877" spans="1:26" x14ac:dyDescent="0.25">
      <c r="A2877" s="26"/>
      <c r="B2877" s="27"/>
      <c r="C2877" s="28"/>
      <c r="D2877" s="28"/>
      <c r="E2877" s="28"/>
      <c r="F2877" s="28"/>
      <c r="G2877" s="29"/>
      <c r="H2877" s="39"/>
      <c r="I2877" s="150" t="str">
        <f t="shared" si="42"/>
        <v/>
      </c>
      <c r="J2877" s="113"/>
      <c r="K2877" s="18"/>
      <c r="L2877" s="18"/>
      <c r="Z2877" s="152"/>
    </row>
    <row r="2878" spans="1:26" x14ac:dyDescent="0.25">
      <c r="A2878" s="26"/>
      <c r="B2878" s="27"/>
      <c r="C2878" s="28"/>
      <c r="D2878" s="28"/>
      <c r="E2878" s="28"/>
      <c r="F2878" s="28"/>
      <c r="G2878" s="29"/>
      <c r="H2878" s="39"/>
      <c r="I2878" s="150" t="str">
        <f t="shared" si="42"/>
        <v/>
      </c>
      <c r="J2878" s="113"/>
      <c r="K2878" s="18"/>
      <c r="L2878" s="18"/>
      <c r="Z2878" s="152"/>
    </row>
    <row r="2879" spans="1:26" x14ac:dyDescent="0.25">
      <c r="A2879" s="26"/>
      <c r="B2879" s="27"/>
      <c r="C2879" s="28"/>
      <c r="D2879" s="28"/>
      <c r="E2879" s="28"/>
      <c r="F2879" s="28"/>
      <c r="G2879" s="29"/>
      <c r="H2879" s="39"/>
      <c r="I2879" s="150" t="str">
        <f t="shared" ref="I2879:I2942" si="43">IF(G2879="","",I2878+G2879)</f>
        <v/>
      </c>
      <c r="J2879" s="113"/>
      <c r="K2879" s="18"/>
      <c r="L2879" s="18"/>
      <c r="Z2879" s="152"/>
    </row>
    <row r="2880" spans="1:26" x14ac:dyDescent="0.25">
      <c r="A2880" s="26"/>
      <c r="B2880" s="27"/>
      <c r="C2880" s="28"/>
      <c r="D2880" s="28"/>
      <c r="E2880" s="28"/>
      <c r="F2880" s="28"/>
      <c r="G2880" s="29"/>
      <c r="H2880" s="39"/>
      <c r="I2880" s="150" t="str">
        <f t="shared" si="43"/>
        <v/>
      </c>
      <c r="J2880" s="113"/>
      <c r="K2880" s="18"/>
      <c r="L2880" s="18"/>
      <c r="Z2880" s="152"/>
    </row>
    <row r="2881" spans="1:26" x14ac:dyDescent="0.25">
      <c r="A2881" s="26"/>
      <c r="B2881" s="27"/>
      <c r="C2881" s="28"/>
      <c r="D2881" s="28"/>
      <c r="E2881" s="28"/>
      <c r="F2881" s="28"/>
      <c r="G2881" s="29"/>
      <c r="H2881" s="39"/>
      <c r="I2881" s="150" t="str">
        <f t="shared" si="43"/>
        <v/>
      </c>
      <c r="J2881" s="113"/>
      <c r="K2881" s="18"/>
      <c r="L2881" s="18"/>
      <c r="Z2881" s="152"/>
    </row>
    <row r="2882" spans="1:26" x14ac:dyDescent="0.25">
      <c r="A2882" s="26"/>
      <c r="B2882" s="27"/>
      <c r="C2882" s="28"/>
      <c r="D2882" s="28"/>
      <c r="E2882" s="28"/>
      <c r="F2882" s="28"/>
      <c r="G2882" s="29"/>
      <c r="H2882" s="39"/>
      <c r="I2882" s="150" t="str">
        <f t="shared" si="43"/>
        <v/>
      </c>
      <c r="J2882" s="113"/>
      <c r="K2882" s="18"/>
      <c r="L2882" s="18"/>
      <c r="Z2882" s="152"/>
    </row>
    <row r="2883" spans="1:26" x14ac:dyDescent="0.25">
      <c r="A2883" s="26"/>
      <c r="B2883" s="27"/>
      <c r="C2883" s="28"/>
      <c r="D2883" s="28"/>
      <c r="E2883" s="28"/>
      <c r="F2883" s="28"/>
      <c r="G2883" s="29"/>
      <c r="H2883" s="39"/>
      <c r="I2883" s="150" t="str">
        <f t="shared" si="43"/>
        <v/>
      </c>
      <c r="J2883" s="113"/>
      <c r="K2883" s="18"/>
      <c r="L2883" s="18"/>
      <c r="Z2883" s="152"/>
    </row>
    <row r="2884" spans="1:26" x14ac:dyDescent="0.25">
      <c r="A2884" s="26"/>
      <c r="B2884" s="27"/>
      <c r="C2884" s="28"/>
      <c r="D2884" s="28"/>
      <c r="E2884" s="28"/>
      <c r="F2884" s="28"/>
      <c r="G2884" s="29"/>
      <c r="H2884" s="39"/>
      <c r="I2884" s="150" t="str">
        <f t="shared" si="43"/>
        <v/>
      </c>
      <c r="J2884" s="113"/>
      <c r="K2884" s="18"/>
      <c r="L2884" s="18"/>
      <c r="Z2884" s="152"/>
    </row>
    <row r="2885" spans="1:26" x14ac:dyDescent="0.25">
      <c r="A2885" s="26"/>
      <c r="B2885" s="27"/>
      <c r="C2885" s="28"/>
      <c r="D2885" s="28"/>
      <c r="E2885" s="28"/>
      <c r="F2885" s="28"/>
      <c r="G2885" s="29"/>
      <c r="H2885" s="39"/>
      <c r="I2885" s="150" t="str">
        <f t="shared" si="43"/>
        <v/>
      </c>
      <c r="J2885" s="113"/>
      <c r="K2885" s="18"/>
      <c r="L2885" s="18"/>
      <c r="Z2885" s="152"/>
    </row>
    <row r="2886" spans="1:26" x14ac:dyDescent="0.25">
      <c r="A2886" s="26"/>
      <c r="B2886" s="27"/>
      <c r="C2886" s="28"/>
      <c r="D2886" s="28"/>
      <c r="E2886" s="28"/>
      <c r="F2886" s="28"/>
      <c r="G2886" s="29"/>
      <c r="H2886" s="39"/>
      <c r="I2886" s="150" t="str">
        <f t="shared" si="43"/>
        <v/>
      </c>
      <c r="J2886" s="113"/>
      <c r="K2886" s="18"/>
      <c r="L2886" s="18"/>
      <c r="Z2886" s="152"/>
    </row>
    <row r="2887" spans="1:26" x14ac:dyDescent="0.25">
      <c r="A2887" s="26"/>
      <c r="B2887" s="27"/>
      <c r="C2887" s="28"/>
      <c r="D2887" s="28"/>
      <c r="E2887" s="28"/>
      <c r="F2887" s="28"/>
      <c r="G2887" s="29"/>
      <c r="H2887" s="39"/>
      <c r="I2887" s="150" t="str">
        <f t="shared" si="43"/>
        <v/>
      </c>
      <c r="J2887" s="113"/>
      <c r="K2887" s="18"/>
      <c r="L2887" s="18"/>
      <c r="Z2887" s="152"/>
    </row>
    <row r="2888" spans="1:26" x14ac:dyDescent="0.25">
      <c r="A2888" s="26"/>
      <c r="B2888" s="27"/>
      <c r="C2888" s="28"/>
      <c r="D2888" s="28"/>
      <c r="E2888" s="28"/>
      <c r="F2888" s="28"/>
      <c r="G2888" s="29"/>
      <c r="H2888" s="39"/>
      <c r="I2888" s="150" t="str">
        <f t="shared" si="43"/>
        <v/>
      </c>
      <c r="J2888" s="113"/>
      <c r="K2888" s="18"/>
      <c r="L2888" s="18"/>
      <c r="Z2888" s="152"/>
    </row>
    <row r="2889" spans="1:26" x14ac:dyDescent="0.25">
      <c r="A2889" s="26"/>
      <c r="B2889" s="27"/>
      <c r="C2889" s="28"/>
      <c r="D2889" s="28"/>
      <c r="E2889" s="28"/>
      <c r="F2889" s="28"/>
      <c r="G2889" s="29"/>
      <c r="H2889" s="39"/>
      <c r="I2889" s="150" t="str">
        <f t="shared" si="43"/>
        <v/>
      </c>
      <c r="J2889" s="113"/>
      <c r="K2889" s="18"/>
      <c r="L2889" s="18"/>
      <c r="Z2889" s="152"/>
    </row>
    <row r="2890" spans="1:26" x14ac:dyDescent="0.25">
      <c r="A2890" s="26"/>
      <c r="B2890" s="27"/>
      <c r="C2890" s="28"/>
      <c r="D2890" s="28"/>
      <c r="E2890" s="28"/>
      <c r="F2890" s="28"/>
      <c r="G2890" s="29"/>
      <c r="H2890" s="39"/>
      <c r="I2890" s="150" t="str">
        <f t="shared" si="43"/>
        <v/>
      </c>
      <c r="J2890" s="113"/>
      <c r="K2890" s="18"/>
      <c r="L2890" s="18"/>
      <c r="Z2890" s="152"/>
    </row>
    <row r="2891" spans="1:26" x14ac:dyDescent="0.25">
      <c r="A2891" s="26"/>
      <c r="B2891" s="27"/>
      <c r="C2891" s="28"/>
      <c r="D2891" s="28"/>
      <c r="E2891" s="28"/>
      <c r="F2891" s="28"/>
      <c r="G2891" s="29"/>
      <c r="H2891" s="39"/>
      <c r="I2891" s="150" t="str">
        <f t="shared" si="43"/>
        <v/>
      </c>
      <c r="J2891" s="113"/>
      <c r="K2891" s="18"/>
      <c r="L2891" s="18"/>
      <c r="Z2891" s="152"/>
    </row>
    <row r="2892" spans="1:26" x14ac:dyDescent="0.25">
      <c r="A2892" s="26"/>
      <c r="B2892" s="27"/>
      <c r="C2892" s="28"/>
      <c r="D2892" s="28"/>
      <c r="E2892" s="28"/>
      <c r="F2892" s="28"/>
      <c r="G2892" s="29"/>
      <c r="H2892" s="39"/>
      <c r="I2892" s="150" t="str">
        <f t="shared" si="43"/>
        <v/>
      </c>
      <c r="J2892" s="113"/>
      <c r="K2892" s="18"/>
      <c r="L2892" s="18"/>
      <c r="Z2892" s="152"/>
    </row>
    <row r="2893" spans="1:26" x14ac:dyDescent="0.25">
      <c r="A2893" s="26"/>
      <c r="B2893" s="27"/>
      <c r="C2893" s="28"/>
      <c r="D2893" s="28"/>
      <c r="E2893" s="28"/>
      <c r="F2893" s="28"/>
      <c r="G2893" s="29"/>
      <c r="H2893" s="39"/>
      <c r="I2893" s="150" t="str">
        <f t="shared" si="43"/>
        <v/>
      </c>
      <c r="J2893" s="113"/>
      <c r="K2893" s="18"/>
      <c r="L2893" s="18"/>
      <c r="Z2893" s="152"/>
    </row>
    <row r="2894" spans="1:26" x14ac:dyDescent="0.25">
      <c r="A2894" s="26"/>
      <c r="B2894" s="27"/>
      <c r="C2894" s="28"/>
      <c r="D2894" s="28"/>
      <c r="E2894" s="28"/>
      <c r="F2894" s="28"/>
      <c r="G2894" s="29"/>
      <c r="H2894" s="39"/>
      <c r="I2894" s="150" t="str">
        <f t="shared" si="43"/>
        <v/>
      </c>
      <c r="J2894" s="113"/>
      <c r="K2894" s="18"/>
      <c r="L2894" s="18"/>
      <c r="Z2894" s="152"/>
    </row>
    <row r="2895" spans="1:26" x14ac:dyDescent="0.25">
      <c r="A2895" s="26"/>
      <c r="B2895" s="27"/>
      <c r="C2895" s="28"/>
      <c r="D2895" s="28"/>
      <c r="E2895" s="28"/>
      <c r="F2895" s="28"/>
      <c r="G2895" s="29"/>
      <c r="H2895" s="39"/>
      <c r="I2895" s="150" t="str">
        <f t="shared" si="43"/>
        <v/>
      </c>
      <c r="J2895" s="113"/>
      <c r="K2895" s="18"/>
      <c r="L2895" s="18"/>
      <c r="Z2895" s="152"/>
    </row>
    <row r="2896" spans="1:26" x14ac:dyDescent="0.25">
      <c r="A2896" s="26"/>
      <c r="B2896" s="27"/>
      <c r="C2896" s="28"/>
      <c r="D2896" s="28"/>
      <c r="E2896" s="28"/>
      <c r="F2896" s="28"/>
      <c r="G2896" s="29"/>
      <c r="H2896" s="39"/>
      <c r="I2896" s="150" t="str">
        <f t="shared" si="43"/>
        <v/>
      </c>
      <c r="J2896" s="113"/>
      <c r="K2896" s="18"/>
      <c r="L2896" s="18"/>
      <c r="Z2896" s="152"/>
    </row>
    <row r="2897" spans="1:26" x14ac:dyDescent="0.25">
      <c r="A2897" s="26"/>
      <c r="B2897" s="27"/>
      <c r="C2897" s="28"/>
      <c r="D2897" s="28"/>
      <c r="E2897" s="28"/>
      <c r="F2897" s="28"/>
      <c r="G2897" s="29"/>
      <c r="H2897" s="39"/>
      <c r="I2897" s="150" t="str">
        <f t="shared" si="43"/>
        <v/>
      </c>
      <c r="J2897" s="113"/>
      <c r="K2897" s="18"/>
      <c r="L2897" s="18"/>
      <c r="Z2897" s="152"/>
    </row>
    <row r="2898" spans="1:26" x14ac:dyDescent="0.25">
      <c r="A2898" s="26"/>
      <c r="B2898" s="27"/>
      <c r="C2898" s="28"/>
      <c r="D2898" s="28"/>
      <c r="E2898" s="28"/>
      <c r="F2898" s="28"/>
      <c r="G2898" s="29"/>
      <c r="H2898" s="39"/>
      <c r="I2898" s="150" t="str">
        <f t="shared" si="43"/>
        <v/>
      </c>
      <c r="J2898" s="113"/>
      <c r="K2898" s="18"/>
      <c r="L2898" s="18"/>
      <c r="Z2898" s="152"/>
    </row>
    <row r="2899" spans="1:26" x14ac:dyDescent="0.25">
      <c r="A2899" s="26"/>
      <c r="B2899" s="27"/>
      <c r="C2899" s="28"/>
      <c r="D2899" s="28"/>
      <c r="E2899" s="28"/>
      <c r="F2899" s="28"/>
      <c r="G2899" s="29"/>
      <c r="H2899" s="39"/>
      <c r="I2899" s="150" t="str">
        <f t="shared" si="43"/>
        <v/>
      </c>
      <c r="J2899" s="113"/>
      <c r="K2899" s="18"/>
      <c r="L2899" s="18"/>
      <c r="Z2899" s="152"/>
    </row>
    <row r="2900" spans="1:26" x14ac:dyDescent="0.25">
      <c r="A2900" s="26"/>
      <c r="B2900" s="27"/>
      <c r="C2900" s="28"/>
      <c r="D2900" s="28"/>
      <c r="E2900" s="28"/>
      <c r="F2900" s="28"/>
      <c r="G2900" s="29"/>
      <c r="H2900" s="39"/>
      <c r="I2900" s="150" t="str">
        <f t="shared" si="43"/>
        <v/>
      </c>
      <c r="J2900" s="113"/>
      <c r="K2900" s="18"/>
      <c r="L2900" s="18"/>
      <c r="Z2900" s="152"/>
    </row>
    <row r="2901" spans="1:26" x14ac:dyDescent="0.25">
      <c r="A2901" s="26"/>
      <c r="B2901" s="27"/>
      <c r="C2901" s="28"/>
      <c r="D2901" s="28"/>
      <c r="E2901" s="28"/>
      <c r="F2901" s="28"/>
      <c r="G2901" s="29"/>
      <c r="H2901" s="39"/>
      <c r="I2901" s="150" t="str">
        <f t="shared" si="43"/>
        <v/>
      </c>
      <c r="J2901" s="113"/>
      <c r="K2901" s="18"/>
      <c r="L2901" s="18"/>
      <c r="Z2901" s="152"/>
    </row>
    <row r="2902" spans="1:26" x14ac:dyDescent="0.25">
      <c r="A2902" s="26"/>
      <c r="B2902" s="27"/>
      <c r="C2902" s="28"/>
      <c r="D2902" s="28"/>
      <c r="E2902" s="28"/>
      <c r="F2902" s="28"/>
      <c r="G2902" s="29"/>
      <c r="H2902" s="39"/>
      <c r="I2902" s="150" t="str">
        <f t="shared" si="43"/>
        <v/>
      </c>
      <c r="J2902" s="113"/>
      <c r="K2902" s="18"/>
      <c r="L2902" s="18"/>
      <c r="Z2902" s="152"/>
    </row>
    <row r="2903" spans="1:26" x14ac:dyDescent="0.25">
      <c r="A2903" s="26"/>
      <c r="B2903" s="27"/>
      <c r="C2903" s="28"/>
      <c r="D2903" s="28"/>
      <c r="E2903" s="28"/>
      <c r="F2903" s="28"/>
      <c r="G2903" s="29"/>
      <c r="H2903" s="39"/>
      <c r="I2903" s="150" t="str">
        <f t="shared" si="43"/>
        <v/>
      </c>
      <c r="J2903" s="113"/>
      <c r="K2903" s="18"/>
      <c r="L2903" s="18"/>
      <c r="Z2903" s="152"/>
    </row>
    <row r="2904" spans="1:26" x14ac:dyDescent="0.25">
      <c r="A2904" s="26"/>
      <c r="B2904" s="27"/>
      <c r="C2904" s="28"/>
      <c r="D2904" s="28"/>
      <c r="E2904" s="28"/>
      <c r="F2904" s="28"/>
      <c r="G2904" s="29"/>
      <c r="H2904" s="39"/>
      <c r="I2904" s="150" t="str">
        <f t="shared" si="43"/>
        <v/>
      </c>
      <c r="J2904" s="113"/>
      <c r="K2904" s="18"/>
      <c r="L2904" s="18"/>
      <c r="Z2904" s="152"/>
    </row>
    <row r="2905" spans="1:26" x14ac:dyDescent="0.25">
      <c r="A2905" s="26"/>
      <c r="B2905" s="27"/>
      <c r="C2905" s="28"/>
      <c r="D2905" s="28"/>
      <c r="E2905" s="28"/>
      <c r="F2905" s="28"/>
      <c r="G2905" s="29"/>
      <c r="H2905" s="39"/>
      <c r="I2905" s="150" t="str">
        <f t="shared" si="43"/>
        <v/>
      </c>
      <c r="J2905" s="113"/>
      <c r="K2905" s="18"/>
      <c r="L2905" s="18"/>
      <c r="Z2905" s="152"/>
    </row>
    <row r="2906" spans="1:26" x14ac:dyDescent="0.25">
      <c r="A2906" s="26"/>
      <c r="B2906" s="27"/>
      <c r="C2906" s="28"/>
      <c r="D2906" s="28"/>
      <c r="E2906" s="28"/>
      <c r="F2906" s="28"/>
      <c r="G2906" s="29"/>
      <c r="H2906" s="39"/>
      <c r="I2906" s="150" t="str">
        <f t="shared" si="43"/>
        <v/>
      </c>
      <c r="J2906" s="113"/>
      <c r="K2906" s="18"/>
      <c r="L2906" s="18"/>
      <c r="Z2906" s="152"/>
    </row>
    <row r="2907" spans="1:26" x14ac:dyDescent="0.25">
      <c r="A2907" s="26"/>
      <c r="B2907" s="27"/>
      <c r="C2907" s="28"/>
      <c r="D2907" s="28"/>
      <c r="E2907" s="28"/>
      <c r="F2907" s="28"/>
      <c r="G2907" s="29"/>
      <c r="H2907" s="39"/>
      <c r="I2907" s="150" t="str">
        <f t="shared" si="43"/>
        <v/>
      </c>
      <c r="J2907" s="113"/>
      <c r="K2907" s="18"/>
      <c r="L2907" s="18"/>
      <c r="Z2907" s="152"/>
    </row>
    <row r="2908" spans="1:26" x14ac:dyDescent="0.25">
      <c r="A2908" s="26"/>
      <c r="B2908" s="27"/>
      <c r="C2908" s="28"/>
      <c r="D2908" s="28"/>
      <c r="E2908" s="28"/>
      <c r="F2908" s="28"/>
      <c r="G2908" s="29"/>
      <c r="H2908" s="39"/>
      <c r="I2908" s="150" t="str">
        <f t="shared" si="43"/>
        <v/>
      </c>
      <c r="J2908" s="113"/>
      <c r="K2908" s="18"/>
      <c r="L2908" s="18"/>
      <c r="Z2908" s="152"/>
    </row>
    <row r="2909" spans="1:26" x14ac:dyDescent="0.25">
      <c r="A2909" s="26"/>
      <c r="B2909" s="27"/>
      <c r="C2909" s="28"/>
      <c r="D2909" s="28"/>
      <c r="E2909" s="28"/>
      <c r="F2909" s="28"/>
      <c r="G2909" s="29"/>
      <c r="H2909" s="39"/>
      <c r="I2909" s="150" t="str">
        <f t="shared" si="43"/>
        <v/>
      </c>
      <c r="J2909" s="113"/>
      <c r="K2909" s="18"/>
      <c r="L2909" s="18"/>
      <c r="Z2909" s="152"/>
    </row>
    <row r="2910" spans="1:26" x14ac:dyDescent="0.25">
      <c r="A2910" s="26"/>
      <c r="B2910" s="27"/>
      <c r="C2910" s="28"/>
      <c r="D2910" s="28"/>
      <c r="E2910" s="28"/>
      <c r="F2910" s="28"/>
      <c r="G2910" s="29"/>
      <c r="H2910" s="39"/>
      <c r="I2910" s="150" t="str">
        <f t="shared" si="43"/>
        <v/>
      </c>
      <c r="J2910" s="113"/>
      <c r="K2910" s="18"/>
      <c r="L2910" s="18"/>
      <c r="Z2910" s="152"/>
    </row>
    <row r="2911" spans="1:26" x14ac:dyDescent="0.25">
      <c r="A2911" s="26"/>
      <c r="B2911" s="27"/>
      <c r="C2911" s="28"/>
      <c r="D2911" s="28"/>
      <c r="E2911" s="28"/>
      <c r="F2911" s="28"/>
      <c r="G2911" s="29"/>
      <c r="H2911" s="39"/>
      <c r="I2911" s="150" t="str">
        <f t="shared" si="43"/>
        <v/>
      </c>
      <c r="J2911" s="113"/>
      <c r="K2911" s="18"/>
      <c r="L2911" s="18"/>
      <c r="Z2911" s="152"/>
    </row>
    <row r="2912" spans="1:26" x14ac:dyDescent="0.25">
      <c r="A2912" s="26"/>
      <c r="B2912" s="27"/>
      <c r="C2912" s="28"/>
      <c r="D2912" s="28"/>
      <c r="E2912" s="28"/>
      <c r="F2912" s="28"/>
      <c r="G2912" s="29"/>
      <c r="H2912" s="39"/>
      <c r="I2912" s="150" t="str">
        <f t="shared" si="43"/>
        <v/>
      </c>
      <c r="J2912" s="113"/>
      <c r="K2912" s="18"/>
      <c r="L2912" s="18"/>
      <c r="Z2912" s="152"/>
    </row>
    <row r="2913" spans="1:26" x14ac:dyDescent="0.25">
      <c r="A2913" s="26"/>
      <c r="B2913" s="27"/>
      <c r="C2913" s="28"/>
      <c r="D2913" s="28"/>
      <c r="E2913" s="28"/>
      <c r="F2913" s="28"/>
      <c r="G2913" s="29"/>
      <c r="H2913" s="39"/>
      <c r="I2913" s="150" t="str">
        <f t="shared" si="43"/>
        <v/>
      </c>
      <c r="J2913" s="113"/>
      <c r="K2913" s="18"/>
      <c r="L2913" s="18"/>
      <c r="Z2913" s="152"/>
    </row>
    <row r="2914" spans="1:26" x14ac:dyDescent="0.25">
      <c r="A2914" s="26"/>
      <c r="B2914" s="27"/>
      <c r="C2914" s="28"/>
      <c r="D2914" s="28"/>
      <c r="E2914" s="28"/>
      <c r="F2914" s="28"/>
      <c r="G2914" s="29"/>
      <c r="H2914" s="39"/>
      <c r="I2914" s="150" t="str">
        <f t="shared" si="43"/>
        <v/>
      </c>
      <c r="J2914" s="113"/>
      <c r="K2914" s="18"/>
      <c r="L2914" s="18"/>
      <c r="Z2914" s="152"/>
    </row>
    <row r="2915" spans="1:26" x14ac:dyDescent="0.25">
      <c r="A2915" s="26"/>
      <c r="B2915" s="27"/>
      <c r="C2915" s="28"/>
      <c r="D2915" s="28"/>
      <c r="E2915" s="28"/>
      <c r="F2915" s="28"/>
      <c r="G2915" s="29"/>
      <c r="H2915" s="39"/>
      <c r="I2915" s="150" t="str">
        <f t="shared" si="43"/>
        <v/>
      </c>
      <c r="J2915" s="113"/>
      <c r="K2915" s="18"/>
      <c r="L2915" s="18"/>
      <c r="Z2915" s="152"/>
    </row>
    <row r="2916" spans="1:26" x14ac:dyDescent="0.25">
      <c r="A2916" s="26"/>
      <c r="B2916" s="27"/>
      <c r="C2916" s="28"/>
      <c r="D2916" s="28"/>
      <c r="E2916" s="28"/>
      <c r="F2916" s="28"/>
      <c r="G2916" s="29"/>
      <c r="H2916" s="39"/>
      <c r="I2916" s="150" t="str">
        <f t="shared" si="43"/>
        <v/>
      </c>
      <c r="J2916" s="113"/>
      <c r="K2916" s="18"/>
      <c r="L2916" s="18"/>
      <c r="Z2916" s="152"/>
    </row>
    <row r="2917" spans="1:26" x14ac:dyDescent="0.25">
      <c r="A2917" s="26"/>
      <c r="B2917" s="27"/>
      <c r="C2917" s="28"/>
      <c r="D2917" s="28"/>
      <c r="E2917" s="28"/>
      <c r="F2917" s="28"/>
      <c r="G2917" s="29"/>
      <c r="H2917" s="39"/>
      <c r="I2917" s="150" t="str">
        <f t="shared" si="43"/>
        <v/>
      </c>
      <c r="J2917" s="113"/>
      <c r="K2917" s="18"/>
      <c r="L2917" s="18"/>
      <c r="Z2917" s="152"/>
    </row>
    <row r="2918" spans="1:26" x14ac:dyDescent="0.25">
      <c r="A2918" s="26"/>
      <c r="B2918" s="27"/>
      <c r="C2918" s="28"/>
      <c r="D2918" s="28"/>
      <c r="E2918" s="28"/>
      <c r="F2918" s="28"/>
      <c r="G2918" s="29"/>
      <c r="H2918" s="39"/>
      <c r="I2918" s="150" t="str">
        <f t="shared" si="43"/>
        <v/>
      </c>
      <c r="J2918" s="113"/>
      <c r="K2918" s="18"/>
      <c r="L2918" s="18"/>
      <c r="Z2918" s="152"/>
    </row>
    <row r="2919" spans="1:26" x14ac:dyDescent="0.25">
      <c r="A2919" s="26"/>
      <c r="B2919" s="27"/>
      <c r="C2919" s="28"/>
      <c r="D2919" s="28"/>
      <c r="E2919" s="28"/>
      <c r="F2919" s="28"/>
      <c r="G2919" s="29"/>
      <c r="H2919" s="39"/>
      <c r="I2919" s="150" t="str">
        <f t="shared" si="43"/>
        <v/>
      </c>
      <c r="J2919" s="113"/>
      <c r="K2919" s="18"/>
      <c r="L2919" s="18"/>
      <c r="Z2919" s="152"/>
    </row>
    <row r="2920" spans="1:26" x14ac:dyDescent="0.25">
      <c r="A2920" s="26"/>
      <c r="B2920" s="27"/>
      <c r="C2920" s="28"/>
      <c r="D2920" s="28"/>
      <c r="E2920" s="28"/>
      <c r="F2920" s="28"/>
      <c r="G2920" s="29"/>
      <c r="H2920" s="39"/>
      <c r="I2920" s="150" t="str">
        <f t="shared" si="43"/>
        <v/>
      </c>
      <c r="J2920" s="113"/>
      <c r="K2920" s="18"/>
      <c r="L2920" s="18"/>
      <c r="Z2920" s="152"/>
    </row>
    <row r="2921" spans="1:26" x14ac:dyDescent="0.25">
      <c r="A2921" s="26"/>
      <c r="B2921" s="27"/>
      <c r="C2921" s="28"/>
      <c r="D2921" s="28"/>
      <c r="E2921" s="28"/>
      <c r="F2921" s="28"/>
      <c r="G2921" s="29"/>
      <c r="H2921" s="39"/>
      <c r="I2921" s="150" t="str">
        <f t="shared" si="43"/>
        <v/>
      </c>
      <c r="J2921" s="113"/>
      <c r="K2921" s="18"/>
      <c r="L2921" s="18"/>
      <c r="Z2921" s="152"/>
    </row>
    <row r="2922" spans="1:26" x14ac:dyDescent="0.25">
      <c r="A2922" s="26"/>
      <c r="B2922" s="27"/>
      <c r="C2922" s="28"/>
      <c r="D2922" s="28"/>
      <c r="E2922" s="28"/>
      <c r="F2922" s="28"/>
      <c r="G2922" s="29"/>
      <c r="H2922" s="39"/>
      <c r="I2922" s="150" t="str">
        <f t="shared" si="43"/>
        <v/>
      </c>
      <c r="J2922" s="113"/>
      <c r="K2922" s="18"/>
      <c r="L2922" s="18"/>
      <c r="Z2922" s="152"/>
    </row>
    <row r="2923" spans="1:26" x14ac:dyDescent="0.25">
      <c r="A2923" s="26"/>
      <c r="B2923" s="27"/>
      <c r="C2923" s="28"/>
      <c r="D2923" s="28"/>
      <c r="E2923" s="28"/>
      <c r="F2923" s="28"/>
      <c r="G2923" s="29"/>
      <c r="H2923" s="39"/>
      <c r="I2923" s="150" t="str">
        <f t="shared" si="43"/>
        <v/>
      </c>
      <c r="J2923" s="113"/>
      <c r="K2923" s="18"/>
      <c r="L2923" s="18"/>
      <c r="Z2923" s="152"/>
    </row>
    <row r="2924" spans="1:26" x14ac:dyDescent="0.25">
      <c r="A2924" s="26"/>
      <c r="B2924" s="27"/>
      <c r="C2924" s="28"/>
      <c r="D2924" s="28"/>
      <c r="E2924" s="28"/>
      <c r="F2924" s="28"/>
      <c r="G2924" s="29"/>
      <c r="H2924" s="39"/>
      <c r="I2924" s="150" t="str">
        <f t="shared" si="43"/>
        <v/>
      </c>
      <c r="J2924" s="113"/>
      <c r="K2924" s="18"/>
      <c r="L2924" s="18"/>
      <c r="Z2924" s="152"/>
    </row>
    <row r="2925" spans="1:26" x14ac:dyDescent="0.25">
      <c r="A2925" s="26"/>
      <c r="B2925" s="27"/>
      <c r="C2925" s="28"/>
      <c r="D2925" s="28"/>
      <c r="E2925" s="28"/>
      <c r="F2925" s="28"/>
      <c r="G2925" s="29"/>
      <c r="H2925" s="39"/>
      <c r="I2925" s="150" t="str">
        <f t="shared" si="43"/>
        <v/>
      </c>
      <c r="J2925" s="113"/>
      <c r="K2925" s="18"/>
      <c r="L2925" s="18"/>
      <c r="Z2925" s="152"/>
    </row>
    <row r="2926" spans="1:26" x14ac:dyDescent="0.25">
      <c r="A2926" s="26"/>
      <c r="B2926" s="27"/>
      <c r="C2926" s="28"/>
      <c r="D2926" s="28"/>
      <c r="E2926" s="28"/>
      <c r="F2926" s="28"/>
      <c r="G2926" s="29"/>
      <c r="H2926" s="39"/>
      <c r="I2926" s="150" t="str">
        <f t="shared" si="43"/>
        <v/>
      </c>
      <c r="J2926" s="113"/>
      <c r="K2926" s="18"/>
      <c r="L2926" s="18"/>
      <c r="Z2926" s="152"/>
    </row>
    <row r="2927" spans="1:26" x14ac:dyDescent="0.25">
      <c r="A2927" s="26"/>
      <c r="B2927" s="27"/>
      <c r="C2927" s="28"/>
      <c r="D2927" s="28"/>
      <c r="E2927" s="28"/>
      <c r="F2927" s="28"/>
      <c r="G2927" s="29"/>
      <c r="H2927" s="39"/>
      <c r="I2927" s="150" t="str">
        <f t="shared" si="43"/>
        <v/>
      </c>
      <c r="J2927" s="113"/>
      <c r="K2927" s="18"/>
      <c r="L2927" s="18"/>
      <c r="Z2927" s="152"/>
    </row>
    <row r="2928" spans="1:26" x14ac:dyDescent="0.25">
      <c r="A2928" s="26"/>
      <c r="B2928" s="27"/>
      <c r="C2928" s="28"/>
      <c r="D2928" s="28"/>
      <c r="E2928" s="28"/>
      <c r="F2928" s="28"/>
      <c r="G2928" s="29"/>
      <c r="H2928" s="39"/>
      <c r="I2928" s="150" t="str">
        <f t="shared" si="43"/>
        <v/>
      </c>
      <c r="J2928" s="113"/>
      <c r="K2928" s="18"/>
      <c r="L2928" s="18"/>
      <c r="Z2928" s="152"/>
    </row>
    <row r="2929" spans="1:26" x14ac:dyDescent="0.25">
      <c r="A2929" s="26"/>
      <c r="B2929" s="27"/>
      <c r="C2929" s="28"/>
      <c r="D2929" s="28"/>
      <c r="E2929" s="28"/>
      <c r="F2929" s="28"/>
      <c r="G2929" s="29"/>
      <c r="H2929" s="39"/>
      <c r="I2929" s="150" t="str">
        <f t="shared" si="43"/>
        <v/>
      </c>
      <c r="J2929" s="113"/>
      <c r="K2929" s="18"/>
      <c r="L2929" s="18"/>
      <c r="Z2929" s="152"/>
    </row>
    <row r="2930" spans="1:26" x14ac:dyDescent="0.25">
      <c r="A2930" s="26"/>
      <c r="B2930" s="27"/>
      <c r="C2930" s="28"/>
      <c r="D2930" s="28"/>
      <c r="E2930" s="28"/>
      <c r="F2930" s="28"/>
      <c r="G2930" s="29"/>
      <c r="H2930" s="39"/>
      <c r="I2930" s="150" t="str">
        <f t="shared" si="43"/>
        <v/>
      </c>
      <c r="J2930" s="113"/>
      <c r="K2930" s="18"/>
      <c r="L2930" s="18"/>
      <c r="Z2930" s="152"/>
    </row>
    <row r="2931" spans="1:26" x14ac:dyDescent="0.25">
      <c r="A2931" s="26"/>
      <c r="B2931" s="27"/>
      <c r="C2931" s="28"/>
      <c r="D2931" s="28"/>
      <c r="E2931" s="28"/>
      <c r="F2931" s="28"/>
      <c r="G2931" s="29"/>
      <c r="H2931" s="39"/>
      <c r="I2931" s="150" t="str">
        <f t="shared" si="43"/>
        <v/>
      </c>
      <c r="J2931" s="113"/>
      <c r="K2931" s="18"/>
      <c r="L2931" s="18"/>
      <c r="Z2931" s="152"/>
    </row>
    <row r="2932" spans="1:26" x14ac:dyDescent="0.25">
      <c r="A2932" s="26"/>
      <c r="B2932" s="27"/>
      <c r="C2932" s="28"/>
      <c r="D2932" s="28"/>
      <c r="E2932" s="28"/>
      <c r="F2932" s="28"/>
      <c r="G2932" s="29"/>
      <c r="H2932" s="39"/>
      <c r="I2932" s="150" t="str">
        <f t="shared" si="43"/>
        <v/>
      </c>
      <c r="J2932" s="113"/>
      <c r="K2932" s="18"/>
      <c r="L2932" s="18"/>
      <c r="Z2932" s="152"/>
    </row>
    <row r="2933" spans="1:26" x14ac:dyDescent="0.25">
      <c r="A2933" s="26"/>
      <c r="B2933" s="27"/>
      <c r="C2933" s="28"/>
      <c r="D2933" s="28"/>
      <c r="E2933" s="28"/>
      <c r="F2933" s="28"/>
      <c r="G2933" s="29"/>
      <c r="H2933" s="39"/>
      <c r="I2933" s="150" t="str">
        <f t="shared" si="43"/>
        <v/>
      </c>
      <c r="J2933" s="113"/>
      <c r="K2933" s="18"/>
      <c r="L2933" s="18"/>
      <c r="Z2933" s="152"/>
    </row>
    <row r="2934" spans="1:26" x14ac:dyDescent="0.25">
      <c r="A2934" s="26"/>
      <c r="B2934" s="27"/>
      <c r="C2934" s="28"/>
      <c r="D2934" s="28"/>
      <c r="E2934" s="28"/>
      <c r="F2934" s="28"/>
      <c r="G2934" s="29"/>
      <c r="H2934" s="39"/>
      <c r="I2934" s="150" t="str">
        <f t="shared" si="43"/>
        <v/>
      </c>
      <c r="J2934" s="113"/>
      <c r="K2934" s="18"/>
      <c r="L2934" s="18"/>
      <c r="Z2934" s="152"/>
    </row>
    <row r="2935" spans="1:26" x14ac:dyDescent="0.25">
      <c r="A2935" s="26"/>
      <c r="B2935" s="27"/>
      <c r="C2935" s="28"/>
      <c r="D2935" s="28"/>
      <c r="E2935" s="28"/>
      <c r="F2935" s="28"/>
      <c r="G2935" s="29"/>
      <c r="H2935" s="39"/>
      <c r="I2935" s="150" t="str">
        <f t="shared" si="43"/>
        <v/>
      </c>
      <c r="J2935" s="113"/>
      <c r="K2935" s="18"/>
      <c r="L2935" s="18"/>
      <c r="Z2935" s="152"/>
    </row>
    <row r="2936" spans="1:26" x14ac:dyDescent="0.25">
      <c r="A2936" s="26"/>
      <c r="B2936" s="27"/>
      <c r="C2936" s="28"/>
      <c r="D2936" s="28"/>
      <c r="E2936" s="28"/>
      <c r="F2936" s="28"/>
      <c r="G2936" s="29"/>
      <c r="H2936" s="39"/>
      <c r="I2936" s="150" t="str">
        <f t="shared" si="43"/>
        <v/>
      </c>
      <c r="J2936" s="113"/>
      <c r="K2936" s="18"/>
      <c r="L2936" s="18"/>
      <c r="Z2936" s="152"/>
    </row>
    <row r="2937" spans="1:26" x14ac:dyDescent="0.25">
      <c r="A2937" s="26"/>
      <c r="B2937" s="27"/>
      <c r="C2937" s="28"/>
      <c r="D2937" s="28"/>
      <c r="E2937" s="28"/>
      <c r="F2937" s="28"/>
      <c r="G2937" s="29"/>
      <c r="H2937" s="39"/>
      <c r="I2937" s="150" t="str">
        <f t="shared" si="43"/>
        <v/>
      </c>
      <c r="J2937" s="113"/>
      <c r="K2937" s="18"/>
      <c r="L2937" s="18"/>
      <c r="Z2937" s="152"/>
    </row>
    <row r="2938" spans="1:26" x14ac:dyDescent="0.25">
      <c r="A2938" s="26"/>
      <c r="B2938" s="27"/>
      <c r="C2938" s="28"/>
      <c r="D2938" s="28"/>
      <c r="E2938" s="28"/>
      <c r="F2938" s="28"/>
      <c r="G2938" s="29"/>
      <c r="H2938" s="39"/>
      <c r="I2938" s="150" t="str">
        <f t="shared" si="43"/>
        <v/>
      </c>
      <c r="J2938" s="113"/>
      <c r="K2938" s="18"/>
      <c r="L2938" s="18"/>
      <c r="Z2938" s="152"/>
    </row>
    <row r="2939" spans="1:26" x14ac:dyDescent="0.25">
      <c r="A2939" s="26"/>
      <c r="B2939" s="27"/>
      <c r="C2939" s="28"/>
      <c r="D2939" s="28"/>
      <c r="E2939" s="28"/>
      <c r="F2939" s="28"/>
      <c r="G2939" s="29"/>
      <c r="H2939" s="39"/>
      <c r="I2939" s="150" t="str">
        <f t="shared" si="43"/>
        <v/>
      </c>
      <c r="J2939" s="113"/>
      <c r="K2939" s="18"/>
      <c r="L2939" s="18"/>
      <c r="Z2939" s="152"/>
    </row>
    <row r="2940" spans="1:26" x14ac:dyDescent="0.25">
      <c r="A2940" s="26"/>
      <c r="B2940" s="27"/>
      <c r="C2940" s="28"/>
      <c r="D2940" s="28"/>
      <c r="E2940" s="28"/>
      <c r="F2940" s="28"/>
      <c r="G2940" s="29"/>
      <c r="H2940" s="39"/>
      <c r="I2940" s="150" t="str">
        <f t="shared" si="43"/>
        <v/>
      </c>
      <c r="J2940" s="113"/>
      <c r="K2940" s="18"/>
      <c r="L2940" s="18"/>
      <c r="Z2940" s="152"/>
    </row>
    <row r="2941" spans="1:26" x14ac:dyDescent="0.25">
      <c r="A2941" s="26"/>
      <c r="B2941" s="27"/>
      <c r="C2941" s="28"/>
      <c r="D2941" s="28"/>
      <c r="E2941" s="28"/>
      <c r="F2941" s="28"/>
      <c r="G2941" s="29"/>
      <c r="H2941" s="39"/>
      <c r="I2941" s="150" t="str">
        <f t="shared" si="43"/>
        <v/>
      </c>
      <c r="J2941" s="113"/>
      <c r="K2941" s="18"/>
      <c r="L2941" s="18"/>
      <c r="Z2941" s="152"/>
    </row>
    <row r="2942" spans="1:26" x14ac:dyDescent="0.25">
      <c r="A2942" s="26"/>
      <c r="B2942" s="27"/>
      <c r="C2942" s="28"/>
      <c r="D2942" s="28"/>
      <c r="E2942" s="28"/>
      <c r="F2942" s="28"/>
      <c r="G2942" s="29"/>
      <c r="H2942" s="39"/>
      <c r="I2942" s="150" t="str">
        <f t="shared" si="43"/>
        <v/>
      </c>
      <c r="J2942" s="113"/>
      <c r="K2942" s="18"/>
      <c r="L2942" s="18"/>
      <c r="Z2942" s="152"/>
    </row>
    <row r="2943" spans="1:26" x14ac:dyDescent="0.25">
      <c r="A2943" s="26"/>
      <c r="B2943" s="27"/>
      <c r="C2943" s="28"/>
      <c r="D2943" s="28"/>
      <c r="E2943" s="28"/>
      <c r="F2943" s="28"/>
      <c r="G2943" s="29"/>
      <c r="H2943" s="39"/>
      <c r="I2943" s="150" t="str">
        <f t="shared" ref="I2943:I3003" si="44">IF(G2943="","",I2942+G2943)</f>
        <v/>
      </c>
      <c r="J2943" s="113"/>
      <c r="K2943" s="18"/>
      <c r="L2943" s="18"/>
      <c r="Z2943" s="152"/>
    </row>
    <row r="2944" spans="1:26" x14ac:dyDescent="0.25">
      <c r="A2944" s="26"/>
      <c r="B2944" s="27"/>
      <c r="C2944" s="28"/>
      <c r="D2944" s="28"/>
      <c r="E2944" s="28"/>
      <c r="F2944" s="28"/>
      <c r="G2944" s="29"/>
      <c r="H2944" s="39"/>
      <c r="I2944" s="150" t="str">
        <f t="shared" si="44"/>
        <v/>
      </c>
      <c r="J2944" s="113"/>
      <c r="K2944" s="18"/>
      <c r="L2944" s="18"/>
      <c r="Z2944" s="152"/>
    </row>
    <row r="2945" spans="1:26" x14ac:dyDescent="0.25">
      <c r="A2945" s="26"/>
      <c r="B2945" s="27"/>
      <c r="C2945" s="28"/>
      <c r="D2945" s="28"/>
      <c r="E2945" s="28"/>
      <c r="F2945" s="28"/>
      <c r="G2945" s="29"/>
      <c r="H2945" s="39"/>
      <c r="I2945" s="150" t="str">
        <f t="shared" si="44"/>
        <v/>
      </c>
      <c r="J2945" s="113"/>
      <c r="K2945" s="18"/>
      <c r="L2945" s="18"/>
      <c r="Z2945" s="152"/>
    </row>
    <row r="2946" spans="1:26" x14ac:dyDescent="0.25">
      <c r="A2946" s="26"/>
      <c r="B2946" s="27"/>
      <c r="C2946" s="28"/>
      <c r="D2946" s="28"/>
      <c r="E2946" s="28"/>
      <c r="F2946" s="28"/>
      <c r="G2946" s="29"/>
      <c r="H2946" s="39"/>
      <c r="I2946" s="150" t="str">
        <f t="shared" si="44"/>
        <v/>
      </c>
      <c r="J2946" s="113"/>
      <c r="K2946" s="18"/>
      <c r="L2946" s="18"/>
      <c r="Z2946" s="152"/>
    </row>
    <row r="2947" spans="1:26" x14ac:dyDescent="0.25">
      <c r="A2947" s="26"/>
      <c r="B2947" s="27"/>
      <c r="C2947" s="28"/>
      <c r="D2947" s="28"/>
      <c r="E2947" s="28"/>
      <c r="F2947" s="28"/>
      <c r="G2947" s="29"/>
      <c r="H2947" s="39"/>
      <c r="I2947" s="150" t="str">
        <f t="shared" si="44"/>
        <v/>
      </c>
      <c r="J2947" s="113"/>
      <c r="K2947" s="18"/>
      <c r="L2947" s="18"/>
      <c r="Z2947" s="152"/>
    </row>
    <row r="2948" spans="1:26" x14ac:dyDescent="0.25">
      <c r="A2948" s="26"/>
      <c r="B2948" s="27"/>
      <c r="C2948" s="28"/>
      <c r="D2948" s="28"/>
      <c r="E2948" s="28"/>
      <c r="F2948" s="28"/>
      <c r="G2948" s="29"/>
      <c r="H2948" s="39"/>
      <c r="I2948" s="150" t="str">
        <f t="shared" si="44"/>
        <v/>
      </c>
      <c r="J2948" s="113"/>
      <c r="K2948" s="18"/>
      <c r="L2948" s="18"/>
      <c r="Z2948" s="152"/>
    </row>
    <row r="2949" spans="1:26" x14ac:dyDescent="0.25">
      <c r="A2949" s="26"/>
      <c r="B2949" s="27"/>
      <c r="C2949" s="28"/>
      <c r="D2949" s="28"/>
      <c r="E2949" s="28"/>
      <c r="F2949" s="28"/>
      <c r="G2949" s="29"/>
      <c r="H2949" s="39"/>
      <c r="I2949" s="150" t="str">
        <f t="shared" si="44"/>
        <v/>
      </c>
      <c r="J2949" s="113"/>
      <c r="K2949" s="18"/>
      <c r="L2949" s="18"/>
      <c r="Z2949" s="152"/>
    </row>
    <row r="2950" spans="1:26" x14ac:dyDescent="0.25">
      <c r="A2950" s="26"/>
      <c r="B2950" s="27"/>
      <c r="C2950" s="28"/>
      <c r="D2950" s="28"/>
      <c r="E2950" s="28"/>
      <c r="F2950" s="28"/>
      <c r="G2950" s="29"/>
      <c r="H2950" s="39"/>
      <c r="I2950" s="150" t="str">
        <f t="shared" si="44"/>
        <v/>
      </c>
      <c r="J2950" s="113"/>
      <c r="K2950" s="18"/>
      <c r="L2950" s="18"/>
      <c r="Z2950" s="152"/>
    </row>
    <row r="2951" spans="1:26" x14ac:dyDescent="0.25">
      <c r="A2951" s="26"/>
      <c r="B2951" s="27"/>
      <c r="C2951" s="28"/>
      <c r="D2951" s="28"/>
      <c r="E2951" s="28"/>
      <c r="F2951" s="28"/>
      <c r="G2951" s="29"/>
      <c r="H2951" s="39"/>
      <c r="I2951" s="150" t="str">
        <f t="shared" si="44"/>
        <v/>
      </c>
      <c r="J2951" s="113"/>
      <c r="K2951" s="18"/>
      <c r="L2951" s="18"/>
      <c r="Z2951" s="152"/>
    </row>
    <row r="2952" spans="1:26" x14ac:dyDescent="0.25">
      <c r="A2952" s="26"/>
      <c r="B2952" s="27"/>
      <c r="C2952" s="28"/>
      <c r="D2952" s="28"/>
      <c r="E2952" s="28"/>
      <c r="F2952" s="28"/>
      <c r="G2952" s="29"/>
      <c r="H2952" s="39"/>
      <c r="I2952" s="150" t="str">
        <f t="shared" si="44"/>
        <v/>
      </c>
      <c r="J2952" s="113"/>
      <c r="K2952" s="18"/>
      <c r="L2952" s="18"/>
      <c r="Z2952" s="152"/>
    </row>
    <row r="2953" spans="1:26" x14ac:dyDescent="0.25">
      <c r="A2953" s="26"/>
      <c r="B2953" s="27"/>
      <c r="C2953" s="28"/>
      <c r="D2953" s="28"/>
      <c r="E2953" s="28"/>
      <c r="F2953" s="28"/>
      <c r="G2953" s="29"/>
      <c r="H2953" s="39"/>
      <c r="I2953" s="150" t="str">
        <f t="shared" si="44"/>
        <v/>
      </c>
      <c r="J2953" s="113"/>
      <c r="K2953" s="18"/>
      <c r="L2953" s="18"/>
      <c r="Z2953" s="152"/>
    </row>
    <row r="2954" spans="1:26" x14ac:dyDescent="0.25">
      <c r="A2954" s="26"/>
      <c r="B2954" s="27"/>
      <c r="C2954" s="28"/>
      <c r="D2954" s="28"/>
      <c r="E2954" s="28"/>
      <c r="F2954" s="28"/>
      <c r="G2954" s="29"/>
      <c r="H2954" s="39"/>
      <c r="I2954" s="150" t="str">
        <f t="shared" si="44"/>
        <v/>
      </c>
      <c r="J2954" s="113"/>
      <c r="K2954" s="18"/>
      <c r="L2954" s="18"/>
      <c r="Z2954" s="152"/>
    </row>
    <row r="2955" spans="1:26" x14ac:dyDescent="0.25">
      <c r="A2955" s="26"/>
      <c r="B2955" s="27"/>
      <c r="C2955" s="28"/>
      <c r="D2955" s="28"/>
      <c r="E2955" s="28"/>
      <c r="F2955" s="28"/>
      <c r="G2955" s="29"/>
      <c r="H2955" s="39"/>
      <c r="I2955" s="150" t="str">
        <f t="shared" si="44"/>
        <v/>
      </c>
      <c r="J2955" s="113"/>
      <c r="K2955" s="18"/>
      <c r="L2955" s="18"/>
      <c r="Z2955" s="152"/>
    </row>
    <row r="2956" spans="1:26" x14ac:dyDescent="0.25">
      <c r="A2956" s="26"/>
      <c r="B2956" s="27"/>
      <c r="C2956" s="28"/>
      <c r="D2956" s="28"/>
      <c r="E2956" s="28"/>
      <c r="F2956" s="28"/>
      <c r="G2956" s="29"/>
      <c r="H2956" s="39"/>
      <c r="I2956" s="150" t="str">
        <f t="shared" si="44"/>
        <v/>
      </c>
      <c r="J2956" s="113"/>
      <c r="K2956" s="18"/>
      <c r="L2956" s="18"/>
      <c r="Z2956" s="152"/>
    </row>
    <row r="2957" spans="1:26" x14ac:dyDescent="0.25">
      <c r="A2957" s="26"/>
      <c r="B2957" s="27"/>
      <c r="C2957" s="28"/>
      <c r="D2957" s="28"/>
      <c r="E2957" s="28"/>
      <c r="F2957" s="28"/>
      <c r="G2957" s="29"/>
      <c r="H2957" s="39"/>
      <c r="I2957" s="150" t="str">
        <f t="shared" si="44"/>
        <v/>
      </c>
      <c r="J2957" s="113"/>
      <c r="K2957" s="18"/>
      <c r="L2957" s="18"/>
      <c r="Z2957" s="152"/>
    </row>
    <row r="2958" spans="1:26" x14ac:dyDescent="0.25">
      <c r="A2958" s="26"/>
      <c r="B2958" s="27"/>
      <c r="C2958" s="28"/>
      <c r="D2958" s="28"/>
      <c r="E2958" s="28"/>
      <c r="F2958" s="28"/>
      <c r="G2958" s="29"/>
      <c r="H2958" s="39"/>
      <c r="I2958" s="150" t="str">
        <f t="shared" si="44"/>
        <v/>
      </c>
      <c r="J2958" s="113"/>
      <c r="K2958" s="18"/>
      <c r="L2958" s="18"/>
      <c r="Z2958" s="152"/>
    </row>
    <row r="2959" spans="1:26" x14ac:dyDescent="0.25">
      <c r="A2959" s="26"/>
      <c r="B2959" s="27"/>
      <c r="C2959" s="28"/>
      <c r="D2959" s="28"/>
      <c r="E2959" s="28"/>
      <c r="F2959" s="28"/>
      <c r="G2959" s="29"/>
      <c r="H2959" s="39"/>
      <c r="I2959" s="150" t="str">
        <f t="shared" si="44"/>
        <v/>
      </c>
      <c r="J2959" s="113"/>
      <c r="K2959" s="18"/>
      <c r="L2959" s="18"/>
      <c r="Z2959" s="152"/>
    </row>
    <row r="2960" spans="1:26" x14ac:dyDescent="0.25">
      <c r="A2960" s="26"/>
      <c r="B2960" s="27"/>
      <c r="C2960" s="28"/>
      <c r="D2960" s="28"/>
      <c r="E2960" s="28"/>
      <c r="F2960" s="28"/>
      <c r="G2960" s="29"/>
      <c r="H2960" s="39"/>
      <c r="I2960" s="150" t="str">
        <f t="shared" si="44"/>
        <v/>
      </c>
      <c r="J2960" s="113"/>
      <c r="K2960" s="18"/>
      <c r="L2960" s="18"/>
      <c r="Z2960" s="152"/>
    </row>
    <row r="2961" spans="1:26" x14ac:dyDescent="0.25">
      <c r="A2961" s="26"/>
      <c r="B2961" s="27"/>
      <c r="C2961" s="28"/>
      <c r="D2961" s="28"/>
      <c r="E2961" s="28"/>
      <c r="F2961" s="28"/>
      <c r="G2961" s="29"/>
      <c r="H2961" s="39"/>
      <c r="I2961" s="150" t="str">
        <f t="shared" si="44"/>
        <v/>
      </c>
      <c r="J2961" s="113"/>
      <c r="K2961" s="18"/>
      <c r="L2961" s="18"/>
      <c r="Z2961" s="152"/>
    </row>
    <row r="2962" spans="1:26" x14ac:dyDescent="0.25">
      <c r="A2962" s="26"/>
      <c r="B2962" s="27"/>
      <c r="C2962" s="28"/>
      <c r="D2962" s="28"/>
      <c r="E2962" s="28"/>
      <c r="F2962" s="28"/>
      <c r="G2962" s="29"/>
      <c r="H2962" s="39"/>
      <c r="I2962" s="150" t="str">
        <f t="shared" si="44"/>
        <v/>
      </c>
      <c r="J2962" s="113"/>
      <c r="K2962" s="18"/>
      <c r="L2962" s="18"/>
      <c r="Z2962" s="152"/>
    </row>
    <row r="2963" spans="1:26" x14ac:dyDescent="0.25">
      <c r="A2963" s="26"/>
      <c r="B2963" s="27"/>
      <c r="C2963" s="28"/>
      <c r="D2963" s="28"/>
      <c r="E2963" s="28"/>
      <c r="F2963" s="28"/>
      <c r="G2963" s="29"/>
      <c r="H2963" s="39"/>
      <c r="I2963" s="150" t="str">
        <f t="shared" si="44"/>
        <v/>
      </c>
      <c r="J2963" s="113"/>
      <c r="K2963" s="18"/>
      <c r="L2963" s="18"/>
      <c r="Z2963" s="152"/>
    </row>
    <row r="2964" spans="1:26" x14ac:dyDescent="0.25">
      <c r="A2964" s="26"/>
      <c r="B2964" s="27"/>
      <c r="C2964" s="28"/>
      <c r="D2964" s="28"/>
      <c r="E2964" s="28"/>
      <c r="F2964" s="28"/>
      <c r="G2964" s="29"/>
      <c r="H2964" s="39"/>
      <c r="I2964" s="150" t="str">
        <f t="shared" si="44"/>
        <v/>
      </c>
      <c r="J2964" s="113"/>
      <c r="K2964" s="18"/>
      <c r="L2964" s="18"/>
      <c r="Z2964" s="152"/>
    </row>
    <row r="2965" spans="1:26" x14ac:dyDescent="0.25">
      <c r="A2965" s="26"/>
      <c r="B2965" s="27"/>
      <c r="C2965" s="28"/>
      <c r="D2965" s="28"/>
      <c r="E2965" s="28"/>
      <c r="F2965" s="28"/>
      <c r="G2965" s="29"/>
      <c r="H2965" s="39"/>
      <c r="I2965" s="150" t="str">
        <f t="shared" si="44"/>
        <v/>
      </c>
      <c r="J2965" s="113"/>
      <c r="K2965" s="18"/>
      <c r="L2965" s="18"/>
      <c r="Z2965" s="152"/>
    </row>
    <row r="2966" spans="1:26" x14ac:dyDescent="0.25">
      <c r="A2966" s="26"/>
      <c r="B2966" s="27"/>
      <c r="C2966" s="28"/>
      <c r="D2966" s="28"/>
      <c r="E2966" s="28"/>
      <c r="F2966" s="28"/>
      <c r="G2966" s="29"/>
      <c r="H2966" s="39"/>
      <c r="I2966" s="150" t="str">
        <f t="shared" si="44"/>
        <v/>
      </c>
      <c r="J2966" s="113"/>
      <c r="K2966" s="18"/>
      <c r="L2966" s="18"/>
      <c r="Z2966" s="152"/>
    </row>
    <row r="2967" spans="1:26" x14ac:dyDescent="0.25">
      <c r="A2967" s="26"/>
      <c r="B2967" s="27"/>
      <c r="C2967" s="28"/>
      <c r="D2967" s="28"/>
      <c r="E2967" s="28"/>
      <c r="F2967" s="28"/>
      <c r="G2967" s="29"/>
      <c r="H2967" s="39"/>
      <c r="I2967" s="150" t="str">
        <f t="shared" si="44"/>
        <v/>
      </c>
      <c r="J2967" s="113"/>
      <c r="K2967" s="18"/>
      <c r="L2967" s="18"/>
      <c r="Z2967" s="152"/>
    </row>
    <row r="2968" spans="1:26" x14ac:dyDescent="0.25">
      <c r="A2968" s="26"/>
      <c r="B2968" s="27"/>
      <c r="C2968" s="28"/>
      <c r="D2968" s="28"/>
      <c r="E2968" s="28"/>
      <c r="F2968" s="28"/>
      <c r="G2968" s="29"/>
      <c r="H2968" s="39"/>
      <c r="I2968" s="150" t="str">
        <f t="shared" si="44"/>
        <v/>
      </c>
      <c r="J2968" s="113"/>
      <c r="K2968" s="18"/>
      <c r="L2968" s="18"/>
      <c r="Z2968" s="152"/>
    </row>
    <row r="2969" spans="1:26" x14ac:dyDescent="0.25">
      <c r="A2969" s="26"/>
      <c r="B2969" s="27"/>
      <c r="C2969" s="28"/>
      <c r="D2969" s="28"/>
      <c r="E2969" s="28"/>
      <c r="F2969" s="28"/>
      <c r="G2969" s="29"/>
      <c r="H2969" s="39"/>
      <c r="I2969" s="150" t="str">
        <f t="shared" si="44"/>
        <v/>
      </c>
      <c r="J2969" s="113"/>
      <c r="K2969" s="18"/>
      <c r="L2969" s="18"/>
      <c r="Z2969" s="152"/>
    </row>
    <row r="2970" spans="1:26" x14ac:dyDescent="0.25">
      <c r="A2970" s="26"/>
      <c r="B2970" s="27"/>
      <c r="C2970" s="28"/>
      <c r="D2970" s="28"/>
      <c r="E2970" s="28"/>
      <c r="F2970" s="28"/>
      <c r="G2970" s="29"/>
      <c r="H2970" s="39"/>
      <c r="I2970" s="150" t="str">
        <f t="shared" si="44"/>
        <v/>
      </c>
      <c r="J2970" s="113"/>
      <c r="K2970" s="18"/>
      <c r="L2970" s="18"/>
      <c r="Z2970" s="152"/>
    </row>
    <row r="2971" spans="1:26" x14ac:dyDescent="0.25">
      <c r="A2971" s="26"/>
      <c r="B2971" s="27"/>
      <c r="C2971" s="28"/>
      <c r="D2971" s="28"/>
      <c r="E2971" s="28"/>
      <c r="F2971" s="28"/>
      <c r="G2971" s="29"/>
      <c r="H2971" s="39"/>
      <c r="I2971" s="150" t="str">
        <f t="shared" si="44"/>
        <v/>
      </c>
      <c r="J2971" s="113"/>
      <c r="K2971" s="18"/>
      <c r="L2971" s="18"/>
      <c r="Z2971" s="152"/>
    </row>
    <row r="2972" spans="1:26" x14ac:dyDescent="0.25">
      <c r="A2972" s="26"/>
      <c r="B2972" s="27"/>
      <c r="C2972" s="28"/>
      <c r="D2972" s="28"/>
      <c r="E2972" s="28"/>
      <c r="F2972" s="28"/>
      <c r="G2972" s="29"/>
      <c r="H2972" s="39"/>
      <c r="I2972" s="150" t="str">
        <f t="shared" si="44"/>
        <v/>
      </c>
      <c r="J2972" s="113"/>
      <c r="K2972" s="18"/>
      <c r="L2972" s="18"/>
      <c r="Z2972" s="152"/>
    </row>
    <row r="2973" spans="1:26" x14ac:dyDescent="0.25">
      <c r="A2973" s="26"/>
      <c r="B2973" s="27"/>
      <c r="C2973" s="28"/>
      <c r="D2973" s="28"/>
      <c r="E2973" s="28"/>
      <c r="F2973" s="28"/>
      <c r="G2973" s="29"/>
      <c r="H2973" s="39"/>
      <c r="I2973" s="150" t="str">
        <f t="shared" si="44"/>
        <v/>
      </c>
      <c r="J2973" s="113"/>
      <c r="K2973" s="18"/>
      <c r="L2973" s="18"/>
      <c r="Z2973" s="152"/>
    </row>
    <row r="2974" spans="1:26" x14ac:dyDescent="0.25">
      <c r="A2974" s="26"/>
      <c r="B2974" s="27"/>
      <c r="C2974" s="28"/>
      <c r="D2974" s="28"/>
      <c r="E2974" s="28"/>
      <c r="F2974" s="28"/>
      <c r="G2974" s="29"/>
      <c r="H2974" s="39"/>
      <c r="I2974" s="150" t="str">
        <f t="shared" si="44"/>
        <v/>
      </c>
      <c r="J2974" s="113"/>
      <c r="K2974" s="18"/>
      <c r="L2974" s="18"/>
      <c r="Z2974" s="152"/>
    </row>
    <row r="2975" spans="1:26" x14ac:dyDescent="0.25">
      <c r="A2975" s="26"/>
      <c r="B2975" s="27"/>
      <c r="C2975" s="28"/>
      <c r="D2975" s="28"/>
      <c r="E2975" s="28"/>
      <c r="F2975" s="28"/>
      <c r="G2975" s="29"/>
      <c r="H2975" s="39"/>
      <c r="I2975" s="150" t="str">
        <f t="shared" si="44"/>
        <v/>
      </c>
      <c r="J2975" s="113"/>
      <c r="K2975" s="18"/>
      <c r="L2975" s="18"/>
      <c r="Z2975" s="152"/>
    </row>
    <row r="2976" spans="1:26" x14ac:dyDescent="0.25">
      <c r="A2976" s="26"/>
      <c r="B2976" s="27"/>
      <c r="C2976" s="28"/>
      <c r="D2976" s="28"/>
      <c r="E2976" s="28"/>
      <c r="F2976" s="28"/>
      <c r="G2976" s="29"/>
      <c r="H2976" s="39"/>
      <c r="I2976" s="150" t="str">
        <f t="shared" si="44"/>
        <v/>
      </c>
      <c r="J2976" s="113"/>
      <c r="K2976" s="18"/>
      <c r="L2976" s="18"/>
      <c r="Z2976" s="152"/>
    </row>
    <row r="2977" spans="1:26" x14ac:dyDescent="0.25">
      <c r="A2977" s="26"/>
      <c r="B2977" s="27"/>
      <c r="C2977" s="28"/>
      <c r="D2977" s="28"/>
      <c r="E2977" s="28"/>
      <c r="F2977" s="28"/>
      <c r="G2977" s="29"/>
      <c r="H2977" s="39"/>
      <c r="I2977" s="150" t="str">
        <f t="shared" si="44"/>
        <v/>
      </c>
      <c r="J2977" s="113"/>
      <c r="K2977" s="18"/>
      <c r="L2977" s="18"/>
      <c r="Z2977" s="152"/>
    </row>
    <row r="2978" spans="1:26" x14ac:dyDescent="0.25">
      <c r="A2978" s="26"/>
      <c r="B2978" s="27"/>
      <c r="C2978" s="28"/>
      <c r="D2978" s="28"/>
      <c r="E2978" s="28"/>
      <c r="F2978" s="28"/>
      <c r="G2978" s="29"/>
      <c r="H2978" s="39"/>
      <c r="I2978" s="150" t="str">
        <f t="shared" si="44"/>
        <v/>
      </c>
      <c r="J2978" s="113"/>
      <c r="K2978" s="18"/>
      <c r="L2978" s="18"/>
      <c r="Z2978" s="152"/>
    </row>
    <row r="2979" spans="1:26" x14ac:dyDescent="0.25">
      <c r="A2979" s="26"/>
      <c r="B2979" s="27"/>
      <c r="C2979" s="28"/>
      <c r="D2979" s="28"/>
      <c r="E2979" s="28"/>
      <c r="F2979" s="28"/>
      <c r="G2979" s="29"/>
      <c r="H2979" s="39"/>
      <c r="I2979" s="150" t="str">
        <f t="shared" si="44"/>
        <v/>
      </c>
      <c r="J2979" s="113"/>
      <c r="K2979" s="18"/>
      <c r="L2979" s="18"/>
      <c r="Z2979" s="152"/>
    </row>
    <row r="2980" spans="1:26" x14ac:dyDescent="0.25">
      <c r="A2980" s="26"/>
      <c r="B2980" s="27"/>
      <c r="C2980" s="28"/>
      <c r="D2980" s="28"/>
      <c r="E2980" s="28"/>
      <c r="F2980" s="28"/>
      <c r="G2980" s="29"/>
      <c r="H2980" s="39"/>
      <c r="I2980" s="150" t="str">
        <f t="shared" si="44"/>
        <v/>
      </c>
      <c r="J2980" s="113"/>
      <c r="K2980" s="18"/>
      <c r="L2980" s="18"/>
      <c r="Z2980" s="152"/>
    </row>
    <row r="2981" spans="1:26" x14ac:dyDescent="0.25">
      <c r="A2981" s="26"/>
      <c r="B2981" s="27"/>
      <c r="C2981" s="28"/>
      <c r="D2981" s="28"/>
      <c r="E2981" s="28"/>
      <c r="F2981" s="28"/>
      <c r="G2981" s="29"/>
      <c r="H2981" s="39"/>
      <c r="I2981" s="150" t="str">
        <f t="shared" si="44"/>
        <v/>
      </c>
      <c r="J2981" s="113"/>
      <c r="K2981" s="18"/>
      <c r="L2981" s="18"/>
      <c r="Z2981" s="152"/>
    </row>
    <row r="2982" spans="1:26" x14ac:dyDescent="0.25">
      <c r="A2982" s="26"/>
      <c r="B2982" s="27"/>
      <c r="C2982" s="28"/>
      <c r="D2982" s="28"/>
      <c r="E2982" s="28"/>
      <c r="F2982" s="28"/>
      <c r="G2982" s="29"/>
      <c r="H2982" s="39"/>
      <c r="I2982" s="150" t="str">
        <f t="shared" si="44"/>
        <v/>
      </c>
      <c r="J2982" s="113"/>
      <c r="K2982" s="18"/>
      <c r="L2982" s="18"/>
      <c r="Z2982" s="152"/>
    </row>
    <row r="2983" spans="1:26" x14ac:dyDescent="0.25">
      <c r="A2983" s="26"/>
      <c r="B2983" s="27"/>
      <c r="C2983" s="28"/>
      <c r="D2983" s="28"/>
      <c r="E2983" s="28"/>
      <c r="F2983" s="28"/>
      <c r="G2983" s="29"/>
      <c r="H2983" s="39"/>
      <c r="I2983" s="150" t="str">
        <f t="shared" si="44"/>
        <v/>
      </c>
      <c r="J2983" s="113"/>
      <c r="K2983" s="18"/>
      <c r="L2983" s="18"/>
      <c r="Z2983" s="152"/>
    </row>
    <row r="2984" spans="1:26" x14ac:dyDescent="0.25">
      <c r="A2984" s="26"/>
      <c r="B2984" s="27"/>
      <c r="C2984" s="28"/>
      <c r="D2984" s="28"/>
      <c r="E2984" s="28"/>
      <c r="F2984" s="28"/>
      <c r="G2984" s="29"/>
      <c r="H2984" s="39"/>
      <c r="I2984" s="150" t="str">
        <f t="shared" si="44"/>
        <v/>
      </c>
      <c r="J2984" s="113"/>
      <c r="K2984" s="18"/>
      <c r="L2984" s="18"/>
      <c r="Z2984" s="152"/>
    </row>
    <row r="2985" spans="1:26" x14ac:dyDescent="0.25">
      <c r="A2985" s="26"/>
      <c r="B2985" s="27"/>
      <c r="C2985" s="28"/>
      <c r="D2985" s="28"/>
      <c r="E2985" s="28"/>
      <c r="F2985" s="28"/>
      <c r="G2985" s="29"/>
      <c r="H2985" s="39"/>
      <c r="I2985" s="150" t="str">
        <f t="shared" si="44"/>
        <v/>
      </c>
      <c r="J2985" s="113"/>
      <c r="K2985" s="18"/>
      <c r="L2985" s="18"/>
      <c r="Z2985" s="152"/>
    </row>
    <row r="2986" spans="1:26" x14ac:dyDescent="0.25">
      <c r="A2986" s="26"/>
      <c r="B2986" s="27"/>
      <c r="C2986" s="28"/>
      <c r="D2986" s="28"/>
      <c r="E2986" s="28"/>
      <c r="F2986" s="28"/>
      <c r="G2986" s="29"/>
      <c r="H2986" s="39"/>
      <c r="I2986" s="150" t="str">
        <f t="shared" si="44"/>
        <v/>
      </c>
      <c r="J2986" s="113"/>
      <c r="K2986" s="18"/>
      <c r="L2986" s="18"/>
      <c r="Z2986" s="152"/>
    </row>
    <row r="2987" spans="1:26" x14ac:dyDescent="0.25">
      <c r="A2987" s="26"/>
      <c r="B2987" s="27"/>
      <c r="C2987" s="28"/>
      <c r="D2987" s="28"/>
      <c r="E2987" s="28"/>
      <c r="F2987" s="28"/>
      <c r="G2987" s="29"/>
      <c r="H2987" s="39"/>
      <c r="I2987" s="150" t="str">
        <f t="shared" si="44"/>
        <v/>
      </c>
      <c r="J2987" s="113"/>
      <c r="K2987" s="18"/>
      <c r="L2987" s="18"/>
      <c r="Z2987" s="152"/>
    </row>
    <row r="2988" spans="1:26" x14ac:dyDescent="0.25">
      <c r="A2988" s="26"/>
      <c r="B2988" s="27"/>
      <c r="C2988" s="28"/>
      <c r="D2988" s="28"/>
      <c r="E2988" s="28"/>
      <c r="F2988" s="28"/>
      <c r="G2988" s="29"/>
      <c r="H2988" s="39"/>
      <c r="I2988" s="150" t="str">
        <f t="shared" si="44"/>
        <v/>
      </c>
      <c r="J2988" s="113"/>
      <c r="K2988" s="18"/>
      <c r="L2988" s="18"/>
      <c r="Z2988" s="152"/>
    </row>
    <row r="2989" spans="1:26" x14ac:dyDescent="0.25">
      <c r="A2989" s="26"/>
      <c r="B2989" s="27"/>
      <c r="C2989" s="28"/>
      <c r="D2989" s="28"/>
      <c r="E2989" s="28"/>
      <c r="F2989" s="28"/>
      <c r="G2989" s="29"/>
      <c r="H2989" s="39"/>
      <c r="I2989" s="150" t="str">
        <f t="shared" si="44"/>
        <v/>
      </c>
      <c r="J2989" s="113"/>
      <c r="K2989" s="18"/>
      <c r="L2989" s="18"/>
      <c r="Z2989" s="152"/>
    </row>
    <row r="2990" spans="1:26" x14ac:dyDescent="0.25">
      <c r="A2990" s="26"/>
      <c r="B2990" s="27"/>
      <c r="C2990" s="28"/>
      <c r="D2990" s="28"/>
      <c r="E2990" s="28"/>
      <c r="F2990" s="28"/>
      <c r="G2990" s="29"/>
      <c r="H2990" s="39"/>
      <c r="I2990" s="150" t="str">
        <f t="shared" si="44"/>
        <v/>
      </c>
      <c r="J2990" s="113"/>
      <c r="K2990" s="18"/>
      <c r="L2990" s="18"/>
      <c r="Z2990" s="152"/>
    </row>
    <row r="2991" spans="1:26" x14ac:dyDescent="0.25">
      <c r="A2991" s="26"/>
      <c r="B2991" s="27"/>
      <c r="C2991" s="28"/>
      <c r="D2991" s="28"/>
      <c r="E2991" s="28"/>
      <c r="F2991" s="28"/>
      <c r="G2991" s="29"/>
      <c r="H2991" s="39"/>
      <c r="I2991" s="150" t="str">
        <f t="shared" si="44"/>
        <v/>
      </c>
      <c r="J2991" s="113"/>
      <c r="K2991" s="18"/>
      <c r="L2991" s="18"/>
      <c r="Z2991" s="152"/>
    </row>
    <row r="2992" spans="1:26" x14ac:dyDescent="0.25">
      <c r="A2992" s="26"/>
      <c r="B2992" s="27"/>
      <c r="C2992" s="28"/>
      <c r="D2992" s="28"/>
      <c r="E2992" s="28"/>
      <c r="F2992" s="28"/>
      <c r="G2992" s="29"/>
      <c r="H2992" s="39"/>
      <c r="I2992" s="150" t="str">
        <f t="shared" si="44"/>
        <v/>
      </c>
      <c r="J2992" s="113"/>
      <c r="K2992" s="18"/>
      <c r="L2992" s="18"/>
      <c r="Z2992" s="152"/>
    </row>
    <row r="2993" spans="1:28" x14ac:dyDescent="0.25">
      <c r="A2993" s="26"/>
      <c r="B2993" s="27"/>
      <c r="C2993" s="28"/>
      <c r="D2993" s="28"/>
      <c r="E2993" s="28"/>
      <c r="F2993" s="28"/>
      <c r="G2993" s="29"/>
      <c r="H2993" s="39"/>
      <c r="I2993" s="150" t="str">
        <f t="shared" si="44"/>
        <v/>
      </c>
      <c r="J2993" s="113"/>
      <c r="K2993" s="18"/>
      <c r="L2993" s="18"/>
      <c r="Z2993" s="152"/>
    </row>
    <row r="2994" spans="1:28" x14ac:dyDescent="0.25">
      <c r="A2994" s="26"/>
      <c r="B2994" s="27"/>
      <c r="C2994" s="28"/>
      <c r="D2994" s="28"/>
      <c r="E2994" s="28"/>
      <c r="F2994" s="28"/>
      <c r="G2994" s="29"/>
      <c r="H2994" s="39"/>
      <c r="I2994" s="150" t="str">
        <f t="shared" si="44"/>
        <v/>
      </c>
      <c r="J2994" s="113"/>
      <c r="K2994" s="18"/>
      <c r="L2994" s="18"/>
      <c r="Z2994" s="152"/>
    </row>
    <row r="2995" spans="1:28" x14ac:dyDescent="0.25">
      <c r="A2995" s="26"/>
      <c r="B2995" s="27"/>
      <c r="C2995" s="28"/>
      <c r="D2995" s="28"/>
      <c r="E2995" s="28"/>
      <c r="F2995" s="28"/>
      <c r="G2995" s="29"/>
      <c r="H2995" s="39"/>
      <c r="I2995" s="150" t="str">
        <f t="shared" si="44"/>
        <v/>
      </c>
      <c r="J2995" s="113"/>
      <c r="K2995" s="18"/>
      <c r="L2995" s="18"/>
      <c r="Z2995" s="152"/>
    </row>
    <row r="2996" spans="1:28" x14ac:dyDescent="0.25">
      <c r="A2996" s="26"/>
      <c r="B2996" s="27"/>
      <c r="C2996" s="28"/>
      <c r="D2996" s="28"/>
      <c r="E2996" s="28"/>
      <c r="F2996" s="28"/>
      <c r="G2996" s="29"/>
      <c r="H2996" s="39"/>
      <c r="I2996" s="150" t="str">
        <f t="shared" si="44"/>
        <v/>
      </c>
      <c r="J2996" s="113"/>
      <c r="K2996" s="18"/>
      <c r="L2996" s="18"/>
      <c r="Z2996" s="152"/>
    </row>
    <row r="2997" spans="1:28" x14ac:dyDescent="0.25">
      <c r="A2997" s="26"/>
      <c r="B2997" s="27"/>
      <c r="C2997" s="28"/>
      <c r="D2997" s="28"/>
      <c r="E2997" s="28"/>
      <c r="F2997" s="28"/>
      <c r="G2997" s="29"/>
      <c r="H2997" s="39"/>
      <c r="I2997" s="150" t="str">
        <f t="shared" si="44"/>
        <v/>
      </c>
      <c r="J2997" s="113"/>
      <c r="K2997" s="18"/>
      <c r="L2997" s="18"/>
      <c r="Z2997" s="152"/>
    </row>
    <row r="2998" spans="1:28" x14ac:dyDescent="0.25">
      <c r="A2998" s="26"/>
      <c r="B2998" s="27"/>
      <c r="C2998" s="28"/>
      <c r="D2998" s="28"/>
      <c r="E2998" s="28"/>
      <c r="F2998" s="28"/>
      <c r="G2998" s="29"/>
      <c r="H2998" s="39"/>
      <c r="I2998" s="150" t="str">
        <f t="shared" si="44"/>
        <v/>
      </c>
      <c r="J2998" s="113"/>
      <c r="K2998" s="18"/>
      <c r="L2998" s="18"/>
      <c r="Z2998" s="152"/>
    </row>
    <row r="2999" spans="1:28" x14ac:dyDescent="0.25">
      <c r="A2999" s="26"/>
      <c r="B2999" s="27"/>
      <c r="C2999" s="28"/>
      <c r="D2999" s="28"/>
      <c r="E2999" s="28"/>
      <c r="F2999" s="28"/>
      <c r="G2999" s="29"/>
      <c r="H2999" s="39"/>
      <c r="I2999" s="150" t="str">
        <f t="shared" si="44"/>
        <v/>
      </c>
      <c r="J2999" s="113"/>
      <c r="K2999" s="18"/>
      <c r="L2999" s="18"/>
      <c r="Z2999" s="152"/>
    </row>
    <row r="3000" spans="1:28" x14ac:dyDescent="0.25">
      <c r="A3000" s="26"/>
      <c r="B3000" s="27"/>
      <c r="C3000" s="28"/>
      <c r="D3000" s="28"/>
      <c r="E3000" s="28"/>
      <c r="F3000" s="28"/>
      <c r="G3000" s="29"/>
      <c r="H3000" s="39"/>
      <c r="I3000" s="150" t="str">
        <f t="shared" si="44"/>
        <v/>
      </c>
      <c r="J3000" s="113"/>
      <c r="K3000" s="18"/>
      <c r="L3000" s="18"/>
      <c r="Z3000" s="152"/>
    </row>
    <row r="3001" spans="1:28" x14ac:dyDescent="0.25">
      <c r="A3001" s="26"/>
      <c r="B3001" s="27"/>
      <c r="C3001" s="28"/>
      <c r="D3001" s="28"/>
      <c r="E3001" s="28"/>
      <c r="F3001" s="28"/>
      <c r="G3001" s="29"/>
      <c r="H3001" s="39"/>
      <c r="I3001" s="150" t="str">
        <f t="shared" si="44"/>
        <v/>
      </c>
      <c r="J3001" s="113"/>
      <c r="K3001" s="18"/>
      <c r="L3001" s="18"/>
      <c r="Z3001" s="152"/>
    </row>
    <row r="3002" spans="1:28" x14ac:dyDescent="0.25">
      <c r="A3002" s="26"/>
      <c r="B3002" s="27"/>
      <c r="C3002" s="28"/>
      <c r="D3002" s="28"/>
      <c r="E3002" s="28"/>
      <c r="F3002" s="28"/>
      <c r="G3002" s="29"/>
      <c r="H3002" s="39"/>
      <c r="I3002" s="150" t="str">
        <f t="shared" si="44"/>
        <v/>
      </c>
      <c r="J3002" s="113"/>
      <c r="K3002" s="18"/>
      <c r="L3002" s="18"/>
      <c r="Z3002" s="152"/>
    </row>
    <row r="3003" spans="1:28" x14ac:dyDescent="0.25">
      <c r="A3003" s="26"/>
      <c r="B3003" s="27"/>
      <c r="C3003" s="28"/>
      <c r="D3003" s="28"/>
      <c r="E3003" s="28"/>
      <c r="F3003" s="28"/>
      <c r="G3003" s="29"/>
      <c r="H3003" s="39"/>
      <c r="I3003" s="150" t="str">
        <f t="shared" si="44"/>
        <v/>
      </c>
      <c r="J3003" s="113"/>
      <c r="K3003" s="18"/>
      <c r="L3003" s="18"/>
      <c r="Z3003" s="152"/>
    </row>
    <row r="3004" spans="1:28" ht="18" thickBot="1" x14ac:dyDescent="0.35">
      <c r="A3004" s="153" t="s">
        <v>31</v>
      </c>
      <c r="B3004" s="154"/>
      <c r="C3004" s="155"/>
      <c r="D3004" s="155"/>
      <c r="E3004" s="155"/>
      <c r="F3004" s="155"/>
      <c r="G3004" s="155"/>
      <c r="H3004" s="156"/>
      <c r="I3004" s="157"/>
      <c r="J3004" s="158"/>
    </row>
    <row r="3005" spans="1:28" ht="13.8" thickTop="1" x14ac:dyDescent="0.25">
      <c r="A3005" s="159"/>
      <c r="B3005" s="160"/>
      <c r="C3005" s="159"/>
      <c r="D3005" s="159"/>
      <c r="E3005" s="159"/>
      <c r="F3005" s="159"/>
      <c r="G3005" s="159"/>
      <c r="H3005" s="161"/>
      <c r="I3005" s="159"/>
      <c r="J3005" s="159"/>
      <c r="K3005" s="159"/>
      <c r="L3005" s="159"/>
      <c r="M3005" s="159"/>
      <c r="N3005" s="159"/>
      <c r="O3005" s="159"/>
      <c r="P3005" s="159"/>
      <c r="Q3005" s="159"/>
      <c r="R3005" s="159"/>
      <c r="S3005" s="159"/>
      <c r="T3005" s="159"/>
      <c r="U3005" s="159"/>
      <c r="V3005" s="159"/>
      <c r="W3005" s="159"/>
      <c r="X3005" s="159"/>
      <c r="Y3005" s="159"/>
      <c r="Z3005" s="159"/>
      <c r="AA3005" s="159"/>
      <c r="AB3005" s="162"/>
    </row>
    <row r="3006" spans="1:28" x14ac:dyDescent="0.25">
      <c r="A3006" s="159"/>
      <c r="B3006" s="160"/>
      <c r="C3006" s="159"/>
      <c r="D3006" s="159"/>
      <c r="E3006" s="159"/>
      <c r="F3006" s="159"/>
      <c r="G3006" s="159"/>
      <c r="H3006" s="161"/>
      <c r="I3006" s="159"/>
      <c r="J3006" s="159"/>
      <c r="K3006" s="159"/>
      <c r="L3006" s="159"/>
      <c r="M3006" s="159"/>
      <c r="N3006" s="159"/>
      <c r="O3006" s="159"/>
      <c r="P3006" s="159"/>
      <c r="Q3006" s="159"/>
      <c r="R3006" s="159"/>
      <c r="S3006" s="159"/>
      <c r="T3006" s="159"/>
      <c r="U3006" s="159"/>
      <c r="V3006" s="159"/>
      <c r="W3006" s="159"/>
      <c r="X3006" s="159"/>
      <c r="Y3006" s="159"/>
      <c r="Z3006" s="159"/>
      <c r="AA3006" s="159"/>
      <c r="AB3006" s="162"/>
    </row>
    <row r="3007" spans="1:28" x14ac:dyDescent="0.25">
      <c r="A3007" s="159"/>
      <c r="B3007" s="160"/>
      <c r="C3007" s="159"/>
      <c r="D3007" s="159"/>
      <c r="E3007" s="159"/>
      <c r="F3007" s="159"/>
      <c r="G3007" s="159"/>
      <c r="H3007" s="161"/>
      <c r="I3007" s="159"/>
      <c r="J3007" s="159"/>
      <c r="K3007" s="159"/>
      <c r="L3007" s="159"/>
      <c r="M3007" s="159"/>
      <c r="N3007" s="159"/>
      <c r="O3007" s="159"/>
      <c r="P3007" s="159"/>
      <c r="Q3007" s="159"/>
      <c r="R3007" s="159"/>
      <c r="S3007" s="159"/>
      <c r="T3007" s="159"/>
      <c r="U3007" s="159"/>
      <c r="V3007" s="159"/>
      <c r="W3007" s="159"/>
      <c r="X3007" s="159"/>
      <c r="Y3007" s="159"/>
      <c r="Z3007" s="159"/>
      <c r="AA3007" s="159"/>
      <c r="AB3007" s="162"/>
    </row>
    <row r="3008" spans="1:28" x14ac:dyDescent="0.25">
      <c r="A3008" s="159"/>
      <c r="B3008" s="160"/>
      <c r="C3008" s="159"/>
      <c r="D3008" s="159"/>
      <c r="E3008" s="159"/>
      <c r="F3008" s="159"/>
      <c r="G3008" s="159"/>
      <c r="H3008" s="161"/>
      <c r="I3008" s="159"/>
      <c r="J3008" s="159"/>
      <c r="K3008" s="159"/>
      <c r="L3008" s="159"/>
      <c r="M3008" s="159"/>
      <c r="N3008" s="159"/>
      <c r="O3008" s="159"/>
      <c r="P3008" s="159"/>
      <c r="Q3008" s="159"/>
      <c r="R3008" s="159"/>
      <c r="S3008" s="159"/>
      <c r="T3008" s="159"/>
      <c r="U3008" s="159"/>
      <c r="V3008" s="159"/>
      <c r="W3008" s="159"/>
      <c r="X3008" s="159"/>
      <c r="Y3008" s="159"/>
      <c r="Z3008" s="159"/>
      <c r="AA3008" s="159"/>
      <c r="AB3008" s="162"/>
    </row>
    <row r="3009" spans="1:28" x14ac:dyDescent="0.25">
      <c r="A3009" s="159"/>
      <c r="B3009" s="160"/>
      <c r="C3009" s="159"/>
      <c r="D3009" s="159"/>
      <c r="E3009" s="159"/>
      <c r="F3009" s="159"/>
      <c r="G3009" s="159"/>
      <c r="H3009" s="161"/>
      <c r="I3009" s="159"/>
      <c r="J3009" s="159"/>
      <c r="K3009" s="159"/>
      <c r="L3009" s="159"/>
      <c r="M3009" s="159"/>
      <c r="N3009" s="159"/>
      <c r="O3009" s="159"/>
      <c r="P3009" s="159"/>
      <c r="Q3009" s="159"/>
      <c r="R3009" s="159"/>
      <c r="S3009" s="159"/>
      <c r="T3009" s="159"/>
      <c r="U3009" s="159"/>
      <c r="V3009" s="159"/>
      <c r="W3009" s="159"/>
      <c r="X3009" s="159"/>
      <c r="Y3009" s="159"/>
      <c r="Z3009" s="159"/>
      <c r="AA3009" s="159"/>
      <c r="AB3009" s="162"/>
    </row>
    <row r="3010" spans="1:28" x14ac:dyDescent="0.25">
      <c r="A3010" s="159"/>
      <c r="B3010" s="160"/>
      <c r="C3010" s="159"/>
      <c r="D3010" s="159"/>
      <c r="E3010" s="159"/>
      <c r="F3010" s="159"/>
      <c r="G3010" s="159"/>
      <c r="H3010" s="161"/>
      <c r="I3010" s="159"/>
      <c r="J3010" s="159"/>
      <c r="K3010" s="159"/>
      <c r="L3010" s="159"/>
      <c r="M3010" s="159"/>
      <c r="N3010" s="159"/>
      <c r="O3010" s="159"/>
      <c r="P3010" s="159"/>
      <c r="Q3010" s="159"/>
      <c r="R3010" s="159"/>
      <c r="S3010" s="159"/>
      <c r="T3010" s="159"/>
      <c r="U3010" s="159"/>
      <c r="V3010" s="159"/>
      <c r="W3010" s="159"/>
      <c r="X3010" s="159"/>
      <c r="Y3010" s="159"/>
      <c r="Z3010" s="159"/>
      <c r="AA3010" s="159"/>
      <c r="AB3010" s="162"/>
    </row>
    <row r="3011" spans="1:28" x14ac:dyDescent="0.25">
      <c r="A3011" s="159"/>
      <c r="B3011" s="160"/>
      <c r="C3011" s="159"/>
      <c r="D3011" s="159"/>
      <c r="E3011" s="159"/>
      <c r="F3011" s="159"/>
      <c r="G3011" s="159"/>
      <c r="H3011" s="161"/>
      <c r="I3011" s="159"/>
      <c r="J3011" s="159"/>
      <c r="K3011" s="159"/>
      <c r="L3011" s="159"/>
      <c r="M3011" s="159"/>
      <c r="N3011" s="159"/>
      <c r="O3011" s="159"/>
      <c r="P3011" s="159"/>
      <c r="Q3011" s="159"/>
      <c r="R3011" s="159"/>
      <c r="S3011" s="159"/>
      <c r="T3011" s="159"/>
      <c r="U3011" s="159"/>
      <c r="V3011" s="159"/>
      <c r="W3011" s="159"/>
      <c r="X3011" s="159"/>
      <c r="Y3011" s="159"/>
      <c r="Z3011" s="159"/>
      <c r="AA3011" s="159"/>
      <c r="AB3011" s="162"/>
    </row>
    <row r="3012" spans="1:28" x14ac:dyDescent="0.25">
      <c r="A3012" s="159"/>
      <c r="B3012" s="160"/>
      <c r="C3012" s="159"/>
      <c r="D3012" s="159"/>
      <c r="E3012" s="159"/>
      <c r="F3012" s="159"/>
      <c r="G3012" s="159"/>
      <c r="H3012" s="161"/>
      <c r="I3012" s="159"/>
      <c r="J3012" s="159"/>
      <c r="K3012" s="159"/>
      <c r="L3012" s="159"/>
      <c r="M3012" s="159"/>
      <c r="N3012" s="159"/>
      <c r="O3012" s="159"/>
      <c r="P3012" s="159"/>
      <c r="Q3012" s="159"/>
      <c r="R3012" s="159"/>
      <c r="S3012" s="159"/>
      <c r="T3012" s="159"/>
      <c r="U3012" s="159"/>
      <c r="V3012" s="159"/>
      <c r="W3012" s="159"/>
      <c r="X3012" s="159"/>
      <c r="Y3012" s="159"/>
      <c r="Z3012" s="159"/>
      <c r="AA3012" s="159"/>
      <c r="AB3012" s="162"/>
    </row>
    <row r="3013" spans="1:28" x14ac:dyDescent="0.25">
      <c r="A3013" s="159"/>
      <c r="B3013" s="160"/>
      <c r="C3013" s="159"/>
      <c r="D3013" s="159"/>
      <c r="E3013" s="159"/>
      <c r="F3013" s="159"/>
      <c r="G3013" s="159"/>
      <c r="H3013" s="161"/>
      <c r="I3013" s="159"/>
      <c r="J3013" s="159"/>
      <c r="K3013" s="159"/>
      <c r="L3013" s="159"/>
      <c r="M3013" s="159"/>
      <c r="N3013" s="159"/>
      <c r="O3013" s="159"/>
      <c r="P3013" s="159"/>
      <c r="Q3013" s="159"/>
      <c r="R3013" s="159"/>
      <c r="S3013" s="159"/>
      <c r="T3013" s="159"/>
      <c r="U3013" s="159"/>
      <c r="V3013" s="159"/>
      <c r="W3013" s="159"/>
      <c r="X3013" s="159"/>
      <c r="Y3013" s="159"/>
      <c r="Z3013" s="159"/>
      <c r="AA3013" s="159"/>
      <c r="AB3013" s="162"/>
    </row>
    <row r="3014" spans="1:28" x14ac:dyDescent="0.25">
      <c r="A3014" s="159"/>
      <c r="B3014" s="160"/>
      <c r="C3014" s="159"/>
      <c r="D3014" s="159"/>
      <c r="E3014" s="159"/>
      <c r="F3014" s="159"/>
      <c r="G3014" s="159"/>
      <c r="H3014" s="161"/>
      <c r="I3014" s="159"/>
      <c r="J3014" s="159"/>
      <c r="K3014" s="159"/>
      <c r="L3014" s="159"/>
      <c r="M3014" s="159"/>
      <c r="N3014" s="159"/>
      <c r="O3014" s="159"/>
      <c r="P3014" s="159"/>
      <c r="Q3014" s="159"/>
      <c r="R3014" s="159"/>
      <c r="S3014" s="159"/>
      <c r="T3014" s="159"/>
      <c r="U3014" s="159"/>
      <c r="V3014" s="159"/>
      <c r="W3014" s="159"/>
      <c r="X3014" s="159"/>
      <c r="Y3014" s="159"/>
      <c r="Z3014" s="159"/>
      <c r="AA3014" s="159"/>
      <c r="AB3014" s="162"/>
    </row>
    <row r="3015" spans="1:28" x14ac:dyDescent="0.25">
      <c r="A3015" s="159"/>
      <c r="B3015" s="160"/>
      <c r="C3015" s="159"/>
      <c r="D3015" s="159"/>
      <c r="E3015" s="159"/>
      <c r="F3015" s="159"/>
      <c r="G3015" s="159"/>
      <c r="H3015" s="161"/>
      <c r="I3015" s="159"/>
      <c r="J3015" s="159"/>
      <c r="K3015" s="159"/>
      <c r="L3015" s="159"/>
      <c r="M3015" s="159"/>
      <c r="N3015" s="159"/>
      <c r="O3015" s="159"/>
      <c r="P3015" s="159"/>
      <c r="Q3015" s="159"/>
      <c r="R3015" s="159"/>
      <c r="S3015" s="159"/>
      <c r="T3015" s="159"/>
      <c r="U3015" s="159"/>
      <c r="V3015" s="159"/>
      <c r="W3015" s="159"/>
      <c r="X3015" s="159"/>
      <c r="Y3015" s="159"/>
      <c r="Z3015" s="159"/>
      <c r="AA3015" s="159"/>
      <c r="AB3015" s="162"/>
    </row>
    <row r="3016" spans="1:28" x14ac:dyDescent="0.25">
      <c r="A3016" s="159"/>
      <c r="B3016" s="160"/>
      <c r="C3016" s="159"/>
      <c r="D3016" s="159"/>
      <c r="E3016" s="159"/>
      <c r="F3016" s="159"/>
      <c r="G3016" s="159"/>
      <c r="H3016" s="161"/>
      <c r="I3016" s="159"/>
      <c r="J3016" s="159"/>
      <c r="K3016" s="159"/>
      <c r="L3016" s="159"/>
      <c r="M3016" s="159"/>
      <c r="N3016" s="159"/>
      <c r="O3016" s="159"/>
      <c r="P3016" s="159"/>
      <c r="Q3016" s="159"/>
      <c r="R3016" s="159"/>
      <c r="S3016" s="159"/>
      <c r="T3016" s="159"/>
      <c r="U3016" s="159"/>
      <c r="V3016" s="159"/>
      <c r="W3016" s="159"/>
      <c r="X3016" s="159"/>
      <c r="Y3016" s="159"/>
      <c r="Z3016" s="159"/>
      <c r="AA3016" s="159"/>
      <c r="AB3016" s="162"/>
    </row>
    <row r="3017" spans="1:28" x14ac:dyDescent="0.25">
      <c r="A3017" s="159"/>
      <c r="B3017" s="160"/>
      <c r="C3017" s="159"/>
      <c r="D3017" s="159"/>
      <c r="E3017" s="159"/>
      <c r="F3017" s="159"/>
      <c r="G3017" s="159"/>
      <c r="H3017" s="161"/>
      <c r="I3017" s="159"/>
      <c r="J3017" s="159"/>
      <c r="K3017" s="159"/>
      <c r="L3017" s="159"/>
      <c r="M3017" s="159"/>
      <c r="N3017" s="159"/>
      <c r="O3017" s="159"/>
      <c r="P3017" s="159"/>
      <c r="Q3017" s="159"/>
      <c r="R3017" s="159"/>
      <c r="S3017" s="159"/>
      <c r="T3017" s="159"/>
      <c r="U3017" s="159"/>
      <c r="V3017" s="159"/>
      <c r="W3017" s="159"/>
      <c r="X3017" s="159"/>
      <c r="Y3017" s="159"/>
      <c r="Z3017" s="159"/>
      <c r="AA3017" s="159"/>
      <c r="AB3017" s="162"/>
    </row>
    <row r="3018" spans="1:28" x14ac:dyDescent="0.25">
      <c r="A3018" s="159"/>
      <c r="B3018" s="160"/>
      <c r="C3018" s="159"/>
      <c r="D3018" s="159"/>
      <c r="E3018" s="159"/>
      <c r="F3018" s="159"/>
      <c r="G3018" s="159"/>
      <c r="H3018" s="161"/>
      <c r="I3018" s="159"/>
      <c r="J3018" s="159"/>
      <c r="K3018" s="159"/>
      <c r="L3018" s="159"/>
      <c r="M3018" s="159"/>
      <c r="N3018" s="159"/>
      <c r="O3018" s="159"/>
      <c r="P3018" s="159"/>
      <c r="Q3018" s="159"/>
      <c r="R3018" s="159"/>
      <c r="S3018" s="159"/>
      <c r="T3018" s="159"/>
      <c r="U3018" s="159"/>
      <c r="V3018" s="159"/>
      <c r="W3018" s="159"/>
      <c r="X3018" s="159"/>
      <c r="Y3018" s="159"/>
      <c r="Z3018" s="159"/>
      <c r="AA3018" s="159"/>
      <c r="AB3018" s="162"/>
    </row>
    <row r="3019" spans="1:28" x14ac:dyDescent="0.25">
      <c r="A3019" s="159"/>
      <c r="B3019" s="160"/>
      <c r="C3019" s="159"/>
      <c r="D3019" s="159"/>
      <c r="E3019" s="159"/>
      <c r="F3019" s="159"/>
      <c r="G3019" s="159"/>
      <c r="H3019" s="161"/>
      <c r="I3019" s="159"/>
      <c r="J3019" s="159"/>
      <c r="K3019" s="159"/>
      <c r="L3019" s="159"/>
      <c r="M3019" s="159"/>
      <c r="N3019" s="159"/>
      <c r="O3019" s="159"/>
      <c r="P3019" s="159"/>
      <c r="Q3019" s="159"/>
      <c r="R3019" s="159"/>
      <c r="S3019" s="159"/>
      <c r="T3019" s="159"/>
      <c r="U3019" s="159"/>
      <c r="V3019" s="159"/>
      <c r="W3019" s="159"/>
      <c r="X3019" s="159"/>
      <c r="Y3019" s="159"/>
      <c r="Z3019" s="159"/>
      <c r="AA3019" s="159"/>
      <c r="AB3019" s="162"/>
    </row>
    <row r="3020" spans="1:28" x14ac:dyDescent="0.25">
      <c r="A3020" s="159"/>
      <c r="B3020" s="160"/>
      <c r="C3020" s="159"/>
      <c r="D3020" s="159"/>
      <c r="E3020" s="159"/>
      <c r="F3020" s="159"/>
      <c r="G3020" s="159"/>
      <c r="H3020" s="161"/>
      <c r="I3020" s="159"/>
      <c r="J3020" s="159"/>
      <c r="K3020" s="159"/>
      <c r="L3020" s="159"/>
      <c r="M3020" s="159"/>
      <c r="N3020" s="159"/>
      <c r="O3020" s="159"/>
      <c r="P3020" s="159"/>
      <c r="Q3020" s="159"/>
      <c r="R3020" s="159"/>
      <c r="S3020" s="159"/>
      <c r="T3020" s="159"/>
      <c r="U3020" s="159"/>
      <c r="V3020" s="159"/>
      <c r="W3020" s="159"/>
      <c r="X3020" s="159"/>
      <c r="Y3020" s="159"/>
      <c r="Z3020" s="159"/>
      <c r="AA3020" s="159"/>
      <c r="AB3020" s="162"/>
    </row>
    <row r="3021" spans="1:28" x14ac:dyDescent="0.25">
      <c r="A3021" s="159"/>
      <c r="B3021" s="160"/>
      <c r="C3021" s="159"/>
      <c r="D3021" s="159"/>
      <c r="E3021" s="159"/>
      <c r="F3021" s="159"/>
      <c r="G3021" s="159"/>
      <c r="H3021" s="161"/>
      <c r="I3021" s="159"/>
      <c r="J3021" s="159"/>
      <c r="K3021" s="159"/>
      <c r="L3021" s="159"/>
      <c r="M3021" s="159"/>
      <c r="N3021" s="159"/>
      <c r="O3021" s="159"/>
      <c r="P3021" s="159"/>
      <c r="Q3021" s="159"/>
      <c r="R3021" s="159"/>
      <c r="S3021" s="159"/>
      <c r="T3021" s="159"/>
      <c r="U3021" s="159"/>
      <c r="V3021" s="159"/>
      <c r="W3021" s="159"/>
      <c r="X3021" s="159"/>
      <c r="Y3021" s="159"/>
      <c r="Z3021" s="159"/>
      <c r="AA3021" s="159"/>
      <c r="AB3021" s="162"/>
    </row>
    <row r="3022" spans="1:28" x14ac:dyDescent="0.25">
      <c r="A3022" s="159"/>
      <c r="B3022" s="160"/>
      <c r="C3022" s="159"/>
      <c r="D3022" s="159"/>
      <c r="E3022" s="159"/>
      <c r="F3022" s="159"/>
      <c r="G3022" s="159"/>
      <c r="H3022" s="161"/>
      <c r="I3022" s="159"/>
      <c r="J3022" s="159"/>
      <c r="K3022" s="159"/>
      <c r="L3022" s="159"/>
      <c r="M3022" s="159"/>
      <c r="N3022" s="159"/>
      <c r="O3022" s="159"/>
      <c r="P3022" s="159"/>
      <c r="Q3022" s="159"/>
      <c r="R3022" s="159"/>
      <c r="S3022" s="159"/>
      <c r="T3022" s="159"/>
      <c r="U3022" s="159"/>
      <c r="V3022" s="159"/>
      <c r="W3022" s="159"/>
      <c r="X3022" s="159"/>
      <c r="Y3022" s="159"/>
      <c r="Z3022" s="159"/>
      <c r="AA3022" s="159"/>
      <c r="AB3022" s="162"/>
    </row>
    <row r="3023" spans="1:28" x14ac:dyDescent="0.25">
      <c r="A3023" s="159"/>
      <c r="B3023" s="160"/>
      <c r="C3023" s="159"/>
      <c r="D3023" s="159"/>
      <c r="E3023" s="159"/>
      <c r="F3023" s="159"/>
      <c r="G3023" s="159"/>
      <c r="H3023" s="161"/>
      <c r="I3023" s="159"/>
      <c r="J3023" s="159"/>
      <c r="K3023" s="159"/>
      <c r="L3023" s="159"/>
      <c r="M3023" s="159"/>
      <c r="N3023" s="159"/>
      <c r="O3023" s="159"/>
      <c r="P3023" s="159"/>
      <c r="Q3023" s="159"/>
      <c r="R3023" s="159"/>
      <c r="S3023" s="159"/>
      <c r="T3023" s="159"/>
      <c r="U3023" s="159"/>
      <c r="V3023" s="159"/>
      <c r="W3023" s="159"/>
      <c r="X3023" s="159"/>
      <c r="Y3023" s="159"/>
      <c r="Z3023" s="159"/>
      <c r="AA3023" s="159"/>
      <c r="AB3023" s="162"/>
    </row>
    <row r="3024" spans="1:28" x14ac:dyDescent="0.25">
      <c r="A3024" s="159"/>
      <c r="B3024" s="160"/>
      <c r="C3024" s="159"/>
      <c r="D3024" s="159"/>
      <c r="E3024" s="159"/>
      <c r="F3024" s="159"/>
      <c r="G3024" s="159"/>
      <c r="H3024" s="161"/>
      <c r="I3024" s="159"/>
      <c r="J3024" s="159"/>
      <c r="K3024" s="159"/>
      <c r="L3024" s="159"/>
      <c r="M3024" s="159"/>
      <c r="N3024" s="159"/>
      <c r="O3024" s="159"/>
      <c r="P3024" s="159"/>
      <c r="Q3024" s="159"/>
      <c r="R3024" s="159"/>
      <c r="S3024" s="159"/>
      <c r="T3024" s="159"/>
      <c r="U3024" s="159"/>
      <c r="V3024" s="159"/>
      <c r="W3024" s="159"/>
      <c r="X3024" s="159"/>
      <c r="Y3024" s="159"/>
      <c r="Z3024" s="159"/>
      <c r="AA3024" s="159"/>
      <c r="AB3024" s="162"/>
    </row>
    <row r="3025" spans="1:28" x14ac:dyDescent="0.25">
      <c r="A3025" s="159"/>
      <c r="B3025" s="160"/>
      <c r="C3025" s="159"/>
      <c r="D3025" s="159"/>
      <c r="E3025" s="159"/>
      <c r="F3025" s="159"/>
      <c r="G3025" s="159"/>
      <c r="H3025" s="161"/>
      <c r="I3025" s="159"/>
      <c r="J3025" s="159"/>
      <c r="K3025" s="159"/>
      <c r="L3025" s="159"/>
      <c r="M3025" s="159"/>
      <c r="N3025" s="159"/>
      <c r="O3025" s="159"/>
      <c r="P3025" s="159"/>
      <c r="Q3025" s="159"/>
      <c r="R3025" s="159"/>
      <c r="S3025" s="159"/>
      <c r="T3025" s="159"/>
      <c r="U3025" s="159"/>
      <c r="V3025" s="159"/>
      <c r="W3025" s="159"/>
      <c r="X3025" s="159"/>
      <c r="Y3025" s="159"/>
      <c r="Z3025" s="159"/>
      <c r="AA3025" s="159"/>
      <c r="AB3025" s="162"/>
    </row>
    <row r="3026" spans="1:28" x14ac:dyDescent="0.25">
      <c r="A3026" s="159"/>
      <c r="B3026" s="160"/>
      <c r="C3026" s="159"/>
      <c r="D3026" s="159"/>
      <c r="E3026" s="159"/>
      <c r="F3026" s="159"/>
      <c r="G3026" s="159"/>
      <c r="H3026" s="161"/>
      <c r="I3026" s="159"/>
      <c r="J3026" s="159"/>
      <c r="K3026" s="159"/>
      <c r="L3026" s="159"/>
      <c r="M3026" s="159"/>
      <c r="N3026" s="159"/>
      <c r="O3026" s="159"/>
      <c r="P3026" s="159"/>
      <c r="Q3026" s="159"/>
      <c r="R3026" s="159"/>
      <c r="S3026" s="159"/>
      <c r="T3026" s="159"/>
      <c r="U3026" s="159"/>
      <c r="V3026" s="159"/>
      <c r="W3026" s="159"/>
      <c r="X3026" s="159"/>
      <c r="Y3026" s="159"/>
      <c r="Z3026" s="159"/>
      <c r="AA3026" s="159"/>
      <c r="AB3026" s="162"/>
    </row>
    <row r="3027" spans="1:28" x14ac:dyDescent="0.25">
      <c r="A3027" s="159"/>
      <c r="B3027" s="160"/>
      <c r="C3027" s="159"/>
      <c r="D3027" s="159"/>
      <c r="E3027" s="159"/>
      <c r="F3027" s="159"/>
      <c r="G3027" s="159"/>
      <c r="H3027" s="161"/>
      <c r="I3027" s="159"/>
      <c r="J3027" s="159"/>
      <c r="K3027" s="159"/>
      <c r="L3027" s="159"/>
      <c r="M3027" s="159"/>
      <c r="N3027" s="159"/>
      <c r="O3027" s="159"/>
      <c r="P3027" s="159"/>
      <c r="Q3027" s="159"/>
      <c r="R3027" s="159"/>
      <c r="S3027" s="159"/>
      <c r="T3027" s="159"/>
      <c r="U3027" s="159"/>
      <c r="V3027" s="159"/>
      <c r="W3027" s="159"/>
      <c r="X3027" s="159"/>
      <c r="Y3027" s="159"/>
      <c r="Z3027" s="159"/>
      <c r="AA3027" s="159"/>
      <c r="AB3027" s="162"/>
    </row>
    <row r="3028" spans="1:28" x14ac:dyDescent="0.25">
      <c r="A3028" s="159"/>
      <c r="B3028" s="160"/>
      <c r="C3028" s="159"/>
      <c r="D3028" s="159"/>
      <c r="E3028" s="159"/>
      <c r="F3028" s="159"/>
      <c r="G3028" s="159"/>
      <c r="H3028" s="161"/>
      <c r="I3028" s="159"/>
      <c r="J3028" s="159"/>
      <c r="K3028" s="159"/>
      <c r="L3028" s="159"/>
      <c r="M3028" s="159"/>
      <c r="N3028" s="159"/>
      <c r="O3028" s="159"/>
      <c r="P3028" s="159"/>
      <c r="Q3028" s="159"/>
      <c r="R3028" s="159"/>
      <c r="S3028" s="159"/>
      <c r="T3028" s="159"/>
      <c r="U3028" s="159"/>
      <c r="V3028" s="159"/>
      <c r="W3028" s="159"/>
      <c r="X3028" s="159"/>
      <c r="Y3028" s="159"/>
      <c r="Z3028" s="159"/>
      <c r="AA3028" s="159"/>
      <c r="AB3028" s="162"/>
    </row>
    <row r="3029" spans="1:28" x14ac:dyDescent="0.25">
      <c r="A3029" s="159"/>
      <c r="B3029" s="160"/>
      <c r="C3029" s="159"/>
      <c r="D3029" s="159"/>
      <c r="E3029" s="159"/>
      <c r="F3029" s="159"/>
      <c r="G3029" s="159"/>
      <c r="H3029" s="161"/>
      <c r="I3029" s="159"/>
      <c r="J3029" s="159"/>
      <c r="K3029" s="159"/>
      <c r="L3029" s="159"/>
      <c r="M3029" s="159"/>
      <c r="N3029" s="159"/>
      <c r="O3029" s="159"/>
      <c r="P3029" s="159"/>
      <c r="Q3029" s="159"/>
      <c r="R3029" s="159"/>
      <c r="S3029" s="159"/>
      <c r="T3029" s="159"/>
      <c r="U3029" s="159"/>
      <c r="V3029" s="159"/>
      <c r="W3029" s="159"/>
      <c r="X3029" s="159"/>
      <c r="Y3029" s="159"/>
      <c r="Z3029" s="159"/>
      <c r="AA3029" s="159"/>
      <c r="AB3029" s="162"/>
    </row>
    <row r="3030" spans="1:28" x14ac:dyDescent="0.25">
      <c r="A3030" s="159"/>
      <c r="B3030" s="160"/>
      <c r="C3030" s="159"/>
      <c r="D3030" s="159"/>
      <c r="E3030" s="159"/>
      <c r="F3030" s="159"/>
      <c r="G3030" s="159"/>
      <c r="H3030" s="161"/>
      <c r="I3030" s="159"/>
      <c r="J3030" s="159"/>
      <c r="K3030" s="159"/>
      <c r="L3030" s="159"/>
      <c r="M3030" s="159"/>
      <c r="N3030" s="159"/>
      <c r="O3030" s="159"/>
      <c r="P3030" s="159"/>
      <c r="Q3030" s="159"/>
      <c r="R3030" s="159"/>
      <c r="S3030" s="159"/>
      <c r="T3030" s="159"/>
      <c r="U3030" s="159"/>
      <c r="V3030" s="159"/>
      <c r="W3030" s="159"/>
      <c r="X3030" s="159"/>
      <c r="Y3030" s="159"/>
      <c r="Z3030" s="159"/>
      <c r="AA3030" s="159"/>
      <c r="AB3030" s="162"/>
    </row>
    <row r="3031" spans="1:28" x14ac:dyDescent="0.25">
      <c r="A3031" s="159"/>
      <c r="B3031" s="160"/>
      <c r="C3031" s="159"/>
      <c r="D3031" s="159"/>
      <c r="E3031" s="159"/>
      <c r="F3031" s="159"/>
      <c r="G3031" s="159"/>
      <c r="H3031" s="161"/>
      <c r="I3031" s="159"/>
      <c r="J3031" s="159"/>
      <c r="K3031" s="159"/>
      <c r="L3031" s="159"/>
      <c r="M3031" s="159"/>
      <c r="N3031" s="159"/>
      <c r="O3031" s="159"/>
      <c r="P3031" s="159"/>
      <c r="Q3031" s="159"/>
      <c r="R3031" s="159"/>
      <c r="S3031" s="159"/>
      <c r="T3031" s="159"/>
      <c r="U3031" s="159"/>
      <c r="V3031" s="159"/>
      <c r="W3031" s="159"/>
      <c r="X3031" s="159"/>
      <c r="Y3031" s="159"/>
      <c r="Z3031" s="159"/>
      <c r="AA3031" s="159"/>
      <c r="AB3031" s="162"/>
    </row>
    <row r="3032" spans="1:28" x14ac:dyDescent="0.25">
      <c r="A3032" s="159"/>
      <c r="B3032" s="160"/>
      <c r="C3032" s="159"/>
      <c r="D3032" s="159"/>
      <c r="E3032" s="159"/>
      <c r="F3032" s="159"/>
      <c r="G3032" s="159"/>
      <c r="H3032" s="161"/>
      <c r="I3032" s="159"/>
      <c r="J3032" s="159"/>
      <c r="K3032" s="159"/>
      <c r="L3032" s="159"/>
      <c r="M3032" s="159"/>
      <c r="N3032" s="159"/>
      <c r="O3032" s="159"/>
      <c r="P3032" s="159"/>
      <c r="Q3032" s="159"/>
      <c r="R3032" s="159"/>
      <c r="S3032" s="159"/>
      <c r="T3032" s="159"/>
      <c r="U3032" s="159"/>
      <c r="V3032" s="159"/>
      <c r="W3032" s="159"/>
      <c r="X3032" s="159"/>
      <c r="Y3032" s="159"/>
      <c r="Z3032" s="159"/>
      <c r="AA3032" s="159"/>
      <c r="AB3032" s="162"/>
    </row>
    <row r="3033" spans="1:28" x14ac:dyDescent="0.25">
      <c r="A3033" s="159"/>
      <c r="B3033" s="160"/>
      <c r="C3033" s="159"/>
      <c r="D3033" s="159"/>
      <c r="E3033" s="159"/>
      <c r="F3033" s="159"/>
      <c r="G3033" s="159"/>
      <c r="H3033" s="161"/>
      <c r="I3033" s="159"/>
      <c r="J3033" s="159"/>
      <c r="K3033" s="159"/>
      <c r="L3033" s="159"/>
      <c r="M3033" s="159"/>
      <c r="N3033" s="159"/>
      <c r="O3033" s="159"/>
      <c r="P3033" s="159"/>
      <c r="Q3033" s="159"/>
      <c r="R3033" s="159"/>
      <c r="S3033" s="159"/>
      <c r="T3033" s="159"/>
      <c r="U3033" s="159"/>
      <c r="V3033" s="159"/>
      <c r="W3033" s="159"/>
      <c r="X3033" s="159"/>
      <c r="Y3033" s="159"/>
      <c r="Z3033" s="159"/>
      <c r="AA3033" s="159"/>
      <c r="AB3033" s="162"/>
    </row>
    <row r="3034" spans="1:28" x14ac:dyDescent="0.25">
      <c r="A3034" s="159"/>
      <c r="B3034" s="160"/>
      <c r="C3034" s="159"/>
      <c r="D3034" s="159"/>
      <c r="E3034" s="159"/>
      <c r="F3034" s="159"/>
      <c r="G3034" s="159"/>
      <c r="H3034" s="161"/>
      <c r="I3034" s="159"/>
      <c r="J3034" s="159"/>
      <c r="K3034" s="159"/>
      <c r="L3034" s="159"/>
      <c r="M3034" s="159"/>
      <c r="N3034" s="159"/>
      <c r="O3034" s="159"/>
      <c r="P3034" s="159"/>
      <c r="Q3034" s="159"/>
      <c r="R3034" s="159"/>
      <c r="S3034" s="159"/>
      <c r="T3034" s="159"/>
      <c r="U3034" s="159"/>
      <c r="V3034" s="159"/>
      <c r="W3034" s="159"/>
      <c r="X3034" s="159"/>
      <c r="Y3034" s="159"/>
      <c r="Z3034" s="159"/>
      <c r="AA3034" s="159"/>
      <c r="AB3034" s="162"/>
    </row>
    <row r="3035" spans="1:28" x14ac:dyDescent="0.25">
      <c r="A3035" s="159"/>
      <c r="B3035" s="160"/>
      <c r="C3035" s="159"/>
      <c r="D3035" s="159"/>
      <c r="E3035" s="159"/>
      <c r="F3035" s="159"/>
      <c r="G3035" s="159"/>
      <c r="H3035" s="161"/>
      <c r="I3035" s="159"/>
      <c r="J3035" s="159"/>
      <c r="K3035" s="159"/>
      <c r="L3035" s="159"/>
      <c r="M3035" s="159"/>
      <c r="N3035" s="159"/>
      <c r="O3035" s="159"/>
      <c r="P3035" s="159"/>
      <c r="Q3035" s="159"/>
      <c r="R3035" s="159"/>
      <c r="S3035" s="159"/>
      <c r="T3035" s="159"/>
      <c r="U3035" s="159"/>
      <c r="V3035" s="159"/>
      <c r="W3035" s="159"/>
      <c r="X3035" s="159"/>
      <c r="Y3035" s="159"/>
      <c r="Z3035" s="159"/>
      <c r="AA3035" s="159"/>
      <c r="AB3035" s="162"/>
    </row>
    <row r="3036" spans="1:28" x14ac:dyDescent="0.25">
      <c r="A3036" s="159"/>
      <c r="B3036" s="160"/>
      <c r="C3036" s="159"/>
      <c r="D3036" s="159"/>
      <c r="E3036" s="159"/>
      <c r="F3036" s="159"/>
      <c r="G3036" s="159"/>
      <c r="H3036" s="161"/>
      <c r="I3036" s="159"/>
      <c r="J3036" s="159"/>
      <c r="K3036" s="159"/>
      <c r="L3036" s="159"/>
      <c r="M3036" s="159"/>
      <c r="N3036" s="159"/>
      <c r="O3036" s="159"/>
      <c r="P3036" s="159"/>
      <c r="Q3036" s="159"/>
      <c r="R3036" s="159"/>
      <c r="S3036" s="159"/>
      <c r="T3036" s="159"/>
      <c r="U3036" s="159"/>
      <c r="V3036" s="159"/>
      <c r="W3036" s="159"/>
      <c r="X3036" s="159"/>
      <c r="Y3036" s="159"/>
      <c r="Z3036" s="159"/>
      <c r="AA3036" s="159"/>
      <c r="AB3036" s="162"/>
    </row>
    <row r="3037" spans="1:28" x14ac:dyDescent="0.25">
      <c r="A3037" s="159"/>
      <c r="B3037" s="160"/>
      <c r="C3037" s="159"/>
      <c r="D3037" s="159"/>
      <c r="E3037" s="159"/>
      <c r="F3037" s="159"/>
      <c r="G3037" s="159"/>
      <c r="H3037" s="161"/>
      <c r="I3037" s="159"/>
      <c r="J3037" s="159"/>
      <c r="K3037" s="159"/>
      <c r="L3037" s="159"/>
      <c r="M3037" s="159"/>
      <c r="N3037" s="159"/>
      <c r="O3037" s="159"/>
      <c r="P3037" s="159"/>
      <c r="Q3037" s="159"/>
      <c r="R3037" s="159"/>
      <c r="S3037" s="159"/>
      <c r="T3037" s="159"/>
      <c r="U3037" s="159"/>
      <c r="V3037" s="159"/>
      <c r="W3037" s="159"/>
      <c r="X3037" s="159"/>
      <c r="Y3037" s="159"/>
      <c r="Z3037" s="159"/>
      <c r="AA3037" s="159"/>
      <c r="AB3037" s="162"/>
    </row>
    <row r="3038" spans="1:28" x14ac:dyDescent="0.25">
      <c r="A3038" s="159"/>
      <c r="B3038" s="160"/>
      <c r="C3038" s="159"/>
      <c r="D3038" s="159"/>
      <c r="E3038" s="159"/>
      <c r="F3038" s="159"/>
      <c r="G3038" s="159"/>
      <c r="H3038" s="161"/>
      <c r="I3038" s="159"/>
      <c r="J3038" s="159"/>
      <c r="K3038" s="159"/>
      <c r="L3038" s="159"/>
      <c r="M3038" s="159"/>
      <c r="N3038" s="159"/>
      <c r="O3038" s="159"/>
      <c r="P3038" s="159"/>
      <c r="Q3038" s="159"/>
      <c r="R3038" s="159"/>
      <c r="S3038" s="159"/>
      <c r="T3038" s="159"/>
      <c r="U3038" s="159"/>
      <c r="V3038" s="159"/>
      <c r="W3038" s="159"/>
      <c r="X3038" s="159"/>
      <c r="Y3038" s="159"/>
      <c r="Z3038" s="159"/>
      <c r="AA3038" s="159"/>
      <c r="AB3038" s="162"/>
    </row>
    <row r="3039" spans="1:28" x14ac:dyDescent="0.25">
      <c r="A3039" s="159"/>
      <c r="B3039" s="160"/>
      <c r="C3039" s="159"/>
      <c r="D3039" s="159"/>
      <c r="E3039" s="159"/>
      <c r="F3039" s="159"/>
      <c r="G3039" s="159"/>
      <c r="H3039" s="161"/>
      <c r="I3039" s="159"/>
      <c r="J3039" s="159"/>
      <c r="K3039" s="159"/>
      <c r="L3039" s="159"/>
      <c r="M3039" s="159"/>
      <c r="N3039" s="159"/>
      <c r="O3039" s="159"/>
      <c r="P3039" s="159"/>
      <c r="Q3039" s="159"/>
      <c r="R3039" s="159"/>
      <c r="S3039" s="159"/>
      <c r="T3039" s="159"/>
      <c r="U3039" s="159"/>
      <c r="V3039" s="159"/>
      <c r="W3039" s="159"/>
      <c r="X3039" s="159"/>
      <c r="Y3039" s="159"/>
      <c r="Z3039" s="159"/>
      <c r="AA3039" s="159"/>
      <c r="AB3039" s="162"/>
    </row>
    <row r="3040" spans="1:28" x14ac:dyDescent="0.25">
      <c r="A3040" s="159"/>
      <c r="B3040" s="160"/>
      <c r="C3040" s="159"/>
      <c r="D3040" s="159"/>
      <c r="E3040" s="159"/>
      <c r="F3040" s="159"/>
      <c r="G3040" s="159"/>
      <c r="H3040" s="161"/>
      <c r="I3040" s="159"/>
      <c r="J3040" s="159"/>
      <c r="K3040" s="159"/>
      <c r="L3040" s="159"/>
      <c r="M3040" s="159"/>
      <c r="N3040" s="159"/>
      <c r="O3040" s="159"/>
      <c r="P3040" s="159"/>
      <c r="Q3040" s="159"/>
      <c r="R3040" s="159"/>
      <c r="S3040" s="159"/>
      <c r="T3040" s="159"/>
      <c r="U3040" s="159"/>
      <c r="V3040" s="159"/>
      <c r="W3040" s="159"/>
      <c r="X3040" s="159"/>
      <c r="Y3040" s="159"/>
      <c r="Z3040" s="159"/>
      <c r="AA3040" s="159"/>
      <c r="AB3040" s="162"/>
    </row>
    <row r="3041" spans="1:28" x14ac:dyDescent="0.25">
      <c r="A3041" s="159"/>
      <c r="B3041" s="160"/>
      <c r="C3041" s="159"/>
      <c r="D3041" s="159"/>
      <c r="E3041" s="159"/>
      <c r="F3041" s="159"/>
      <c r="G3041" s="159"/>
      <c r="H3041" s="161"/>
      <c r="I3041" s="159"/>
      <c r="J3041" s="159"/>
      <c r="K3041" s="159"/>
      <c r="L3041" s="159"/>
      <c r="M3041" s="159"/>
      <c r="N3041" s="159"/>
      <c r="O3041" s="159"/>
      <c r="P3041" s="159"/>
      <c r="Q3041" s="159"/>
      <c r="R3041" s="159"/>
      <c r="S3041" s="159"/>
      <c r="T3041" s="159"/>
      <c r="U3041" s="159"/>
      <c r="V3041" s="159"/>
      <c r="W3041" s="159"/>
      <c r="X3041" s="159"/>
      <c r="Y3041" s="159"/>
      <c r="Z3041" s="159"/>
      <c r="AA3041" s="159"/>
      <c r="AB3041" s="162"/>
    </row>
    <row r="3042" spans="1:28" x14ac:dyDescent="0.25">
      <c r="A3042" s="159"/>
      <c r="B3042" s="160"/>
      <c r="C3042" s="159"/>
      <c r="D3042" s="159"/>
      <c r="E3042" s="159"/>
      <c r="F3042" s="159"/>
      <c r="G3042" s="159"/>
      <c r="H3042" s="161"/>
      <c r="I3042" s="159"/>
      <c r="J3042" s="159"/>
      <c r="K3042" s="159"/>
      <c r="L3042" s="159"/>
      <c r="M3042" s="159"/>
      <c r="N3042" s="159"/>
      <c r="O3042" s="159"/>
      <c r="P3042" s="159"/>
      <c r="Q3042" s="159"/>
      <c r="R3042" s="159"/>
      <c r="S3042" s="159"/>
      <c r="T3042" s="159"/>
      <c r="U3042" s="159"/>
      <c r="V3042" s="159"/>
      <c r="W3042" s="159"/>
      <c r="X3042" s="159"/>
      <c r="Y3042" s="159"/>
      <c r="Z3042" s="159"/>
      <c r="AA3042" s="159"/>
      <c r="AB3042" s="162"/>
    </row>
    <row r="3043" spans="1:28" x14ac:dyDescent="0.25">
      <c r="A3043" s="159"/>
      <c r="B3043" s="160"/>
      <c r="C3043" s="159"/>
      <c r="D3043" s="159"/>
      <c r="E3043" s="159"/>
      <c r="F3043" s="159"/>
      <c r="G3043" s="159"/>
      <c r="H3043" s="161"/>
      <c r="I3043" s="159"/>
      <c r="J3043" s="159"/>
      <c r="K3043" s="159"/>
      <c r="L3043" s="159"/>
      <c r="M3043" s="159"/>
      <c r="N3043" s="159"/>
      <c r="O3043" s="159"/>
      <c r="P3043" s="159"/>
      <c r="Q3043" s="159"/>
      <c r="R3043" s="159"/>
      <c r="S3043" s="159"/>
      <c r="T3043" s="159"/>
      <c r="U3043" s="159"/>
      <c r="V3043" s="159"/>
      <c r="W3043" s="159"/>
      <c r="X3043" s="159"/>
      <c r="Y3043" s="159"/>
      <c r="Z3043" s="159"/>
      <c r="AA3043" s="159"/>
      <c r="AB3043" s="162"/>
    </row>
    <row r="3044" spans="1:28" x14ac:dyDescent="0.25">
      <c r="A3044" s="159"/>
      <c r="B3044" s="160"/>
      <c r="C3044" s="159"/>
      <c r="D3044" s="159"/>
      <c r="E3044" s="159"/>
      <c r="F3044" s="159"/>
      <c r="G3044" s="159"/>
      <c r="H3044" s="161"/>
      <c r="I3044" s="159"/>
      <c r="J3044" s="159"/>
      <c r="K3044" s="159"/>
      <c r="L3044" s="159"/>
      <c r="M3044" s="159"/>
      <c r="N3044" s="159"/>
      <c r="O3044" s="159"/>
      <c r="P3044" s="159"/>
      <c r="Q3044" s="159"/>
      <c r="R3044" s="159"/>
      <c r="S3044" s="159"/>
      <c r="T3044" s="159"/>
      <c r="U3044" s="159"/>
      <c r="V3044" s="159"/>
      <c r="W3044" s="159"/>
      <c r="X3044" s="159"/>
      <c r="Y3044" s="159"/>
      <c r="Z3044" s="159"/>
      <c r="AA3044" s="159"/>
      <c r="AB3044" s="162"/>
    </row>
    <row r="3045" spans="1:28" x14ac:dyDescent="0.25">
      <c r="A3045" s="159"/>
      <c r="B3045" s="160"/>
      <c r="C3045" s="159"/>
      <c r="D3045" s="159"/>
      <c r="E3045" s="159"/>
      <c r="F3045" s="159"/>
      <c r="G3045" s="159"/>
      <c r="H3045" s="161"/>
      <c r="I3045" s="159"/>
      <c r="J3045" s="159"/>
      <c r="K3045" s="159"/>
      <c r="L3045" s="159"/>
      <c r="M3045" s="159"/>
      <c r="N3045" s="159"/>
      <c r="O3045" s="159"/>
      <c r="P3045" s="159"/>
      <c r="Q3045" s="159"/>
      <c r="R3045" s="159"/>
      <c r="S3045" s="159"/>
      <c r="T3045" s="159"/>
      <c r="U3045" s="159"/>
      <c r="V3045" s="159"/>
      <c r="W3045" s="159"/>
      <c r="X3045" s="159"/>
      <c r="Y3045" s="159"/>
      <c r="Z3045" s="159"/>
      <c r="AA3045" s="159"/>
      <c r="AB3045" s="162"/>
    </row>
    <row r="3046" spans="1:28" x14ac:dyDescent="0.25">
      <c r="A3046" s="159"/>
      <c r="B3046" s="160"/>
      <c r="C3046" s="159"/>
      <c r="D3046" s="159"/>
      <c r="E3046" s="159"/>
      <c r="F3046" s="159"/>
      <c r="G3046" s="159"/>
      <c r="H3046" s="161"/>
      <c r="I3046" s="159"/>
      <c r="J3046" s="159"/>
      <c r="K3046" s="159"/>
      <c r="L3046" s="159"/>
      <c r="M3046" s="159"/>
      <c r="N3046" s="159"/>
      <c r="O3046" s="159"/>
      <c r="P3046" s="159"/>
      <c r="Q3046" s="159"/>
      <c r="R3046" s="159"/>
      <c r="S3046" s="159"/>
      <c r="T3046" s="159"/>
      <c r="U3046" s="159"/>
      <c r="V3046" s="159"/>
      <c r="W3046" s="159"/>
      <c r="X3046" s="159"/>
      <c r="Y3046" s="159"/>
      <c r="Z3046" s="159"/>
      <c r="AA3046" s="159"/>
      <c r="AB3046" s="162"/>
    </row>
    <row r="3047" spans="1:28" x14ac:dyDescent="0.25">
      <c r="A3047" s="159"/>
      <c r="B3047" s="160"/>
      <c r="C3047" s="159"/>
      <c r="D3047" s="159"/>
      <c r="E3047" s="159"/>
      <c r="F3047" s="159"/>
      <c r="G3047" s="159"/>
      <c r="H3047" s="161"/>
      <c r="I3047" s="159"/>
      <c r="J3047" s="159"/>
      <c r="K3047" s="159"/>
      <c r="L3047" s="159"/>
      <c r="M3047" s="159"/>
      <c r="N3047" s="159"/>
      <c r="O3047" s="159"/>
      <c r="P3047" s="159"/>
      <c r="Q3047" s="159"/>
      <c r="R3047" s="159"/>
      <c r="S3047" s="159"/>
      <c r="T3047" s="159"/>
      <c r="U3047" s="159"/>
      <c r="V3047" s="159"/>
      <c r="W3047" s="159"/>
      <c r="X3047" s="159"/>
      <c r="Y3047" s="159"/>
      <c r="Z3047" s="159"/>
      <c r="AA3047" s="159"/>
      <c r="AB3047" s="162"/>
    </row>
    <row r="3048" spans="1:28" x14ac:dyDescent="0.25">
      <c r="A3048" s="159"/>
      <c r="B3048" s="160"/>
      <c r="C3048" s="159"/>
      <c r="D3048" s="159"/>
      <c r="E3048" s="159"/>
      <c r="F3048" s="159"/>
      <c r="G3048" s="159"/>
      <c r="H3048" s="161"/>
      <c r="I3048" s="159"/>
      <c r="J3048" s="159"/>
      <c r="K3048" s="159"/>
      <c r="L3048" s="159"/>
      <c r="M3048" s="159"/>
      <c r="N3048" s="159"/>
      <c r="O3048" s="159"/>
      <c r="P3048" s="159"/>
      <c r="Q3048" s="159"/>
      <c r="R3048" s="159"/>
      <c r="S3048" s="159"/>
      <c r="T3048" s="159"/>
      <c r="U3048" s="159"/>
      <c r="V3048" s="159"/>
      <c r="W3048" s="159"/>
      <c r="X3048" s="159"/>
      <c r="Y3048" s="159"/>
      <c r="Z3048" s="159"/>
      <c r="AA3048" s="159"/>
      <c r="AB3048" s="162"/>
    </row>
    <row r="3049" spans="1:28" x14ac:dyDescent="0.25">
      <c r="A3049" s="159"/>
      <c r="B3049" s="160"/>
      <c r="C3049" s="159"/>
      <c r="D3049" s="159"/>
      <c r="E3049" s="159"/>
      <c r="F3049" s="159"/>
      <c r="G3049" s="159"/>
      <c r="H3049" s="161"/>
      <c r="I3049" s="159"/>
      <c r="J3049" s="159"/>
      <c r="K3049" s="159"/>
      <c r="L3049" s="159"/>
      <c r="M3049" s="159"/>
      <c r="N3049" s="159"/>
      <c r="O3049" s="159"/>
      <c r="P3049" s="159"/>
      <c r="Q3049" s="159"/>
      <c r="R3049" s="159"/>
      <c r="S3049" s="159"/>
      <c r="T3049" s="159"/>
      <c r="U3049" s="159"/>
      <c r="V3049" s="159"/>
      <c r="W3049" s="159"/>
      <c r="X3049" s="159"/>
      <c r="Y3049" s="159"/>
      <c r="Z3049" s="159"/>
      <c r="AA3049" s="159"/>
      <c r="AB3049" s="162"/>
    </row>
    <row r="3050" spans="1:28" x14ac:dyDescent="0.25">
      <c r="A3050" s="159"/>
      <c r="B3050" s="160"/>
      <c r="C3050" s="159"/>
      <c r="D3050" s="159"/>
      <c r="E3050" s="159"/>
      <c r="F3050" s="159"/>
      <c r="G3050" s="159"/>
      <c r="H3050" s="161"/>
      <c r="I3050" s="159"/>
      <c r="J3050" s="159"/>
      <c r="K3050" s="159"/>
      <c r="L3050" s="159"/>
      <c r="M3050" s="159"/>
      <c r="N3050" s="159"/>
      <c r="O3050" s="159"/>
      <c r="P3050" s="159"/>
      <c r="Q3050" s="159"/>
      <c r="R3050" s="159"/>
      <c r="S3050" s="159"/>
      <c r="T3050" s="159"/>
      <c r="U3050" s="159"/>
      <c r="V3050" s="159"/>
      <c r="W3050" s="159"/>
      <c r="X3050" s="159"/>
      <c r="Y3050" s="159"/>
      <c r="Z3050" s="159"/>
      <c r="AA3050" s="159"/>
      <c r="AB3050" s="162"/>
    </row>
    <row r="3051" spans="1:28" x14ac:dyDescent="0.25">
      <c r="A3051" s="159"/>
      <c r="B3051" s="160"/>
      <c r="C3051" s="159"/>
      <c r="D3051" s="159"/>
      <c r="E3051" s="159"/>
      <c r="F3051" s="159"/>
      <c r="G3051" s="159"/>
      <c r="H3051" s="161"/>
      <c r="I3051" s="159"/>
      <c r="J3051" s="159"/>
      <c r="K3051" s="159"/>
      <c r="L3051" s="159"/>
      <c r="M3051" s="159"/>
      <c r="N3051" s="159"/>
      <c r="O3051" s="159"/>
      <c r="P3051" s="159"/>
      <c r="Q3051" s="159"/>
      <c r="R3051" s="159"/>
      <c r="S3051" s="159"/>
      <c r="T3051" s="159"/>
      <c r="U3051" s="159"/>
      <c r="V3051" s="159"/>
      <c r="W3051" s="159"/>
      <c r="X3051" s="159"/>
      <c r="Y3051" s="159"/>
      <c r="Z3051" s="159"/>
      <c r="AA3051" s="159"/>
      <c r="AB3051" s="162"/>
    </row>
    <row r="3052" spans="1:28" x14ac:dyDescent="0.25">
      <c r="A3052" s="159"/>
      <c r="B3052" s="160"/>
      <c r="C3052" s="159"/>
      <c r="D3052" s="159"/>
      <c r="E3052" s="159"/>
      <c r="F3052" s="159"/>
      <c r="G3052" s="159"/>
      <c r="H3052" s="161"/>
      <c r="I3052" s="159"/>
      <c r="J3052" s="159"/>
      <c r="K3052" s="159"/>
      <c r="L3052" s="159"/>
      <c r="M3052" s="159"/>
      <c r="N3052" s="159"/>
      <c r="O3052" s="159"/>
      <c r="P3052" s="159"/>
      <c r="Q3052" s="159"/>
      <c r="R3052" s="159"/>
      <c r="S3052" s="159"/>
      <c r="T3052" s="159"/>
      <c r="U3052" s="159"/>
      <c r="V3052" s="159"/>
      <c r="W3052" s="159"/>
      <c r="X3052" s="159"/>
      <c r="Y3052" s="159"/>
      <c r="Z3052" s="159"/>
      <c r="AA3052" s="159"/>
      <c r="AB3052" s="162"/>
    </row>
    <row r="3053" spans="1:28" x14ac:dyDescent="0.25">
      <c r="A3053" s="159"/>
      <c r="B3053" s="160"/>
      <c r="C3053" s="159"/>
      <c r="D3053" s="159"/>
      <c r="E3053" s="159"/>
      <c r="F3053" s="159"/>
      <c r="G3053" s="159"/>
      <c r="H3053" s="161"/>
      <c r="I3053" s="159"/>
      <c r="J3053" s="159"/>
      <c r="K3053" s="159"/>
      <c r="L3053" s="159"/>
      <c r="M3053" s="159"/>
      <c r="N3053" s="159"/>
      <c r="O3053" s="159"/>
      <c r="P3053" s="159"/>
      <c r="Q3053" s="159"/>
      <c r="R3053" s="159"/>
      <c r="S3053" s="159"/>
      <c r="T3053" s="159"/>
      <c r="U3053" s="159"/>
      <c r="V3053" s="159"/>
      <c r="W3053" s="159"/>
      <c r="X3053" s="159"/>
      <c r="Y3053" s="159"/>
      <c r="Z3053" s="159"/>
      <c r="AA3053" s="159"/>
      <c r="AB3053" s="162"/>
    </row>
    <row r="3054" spans="1:28" x14ac:dyDescent="0.25">
      <c r="A3054" s="159"/>
      <c r="B3054" s="160"/>
      <c r="C3054" s="159"/>
      <c r="D3054" s="159"/>
      <c r="E3054" s="159"/>
      <c r="F3054" s="159"/>
      <c r="G3054" s="159"/>
      <c r="H3054" s="161"/>
      <c r="I3054" s="159"/>
      <c r="J3054" s="159"/>
      <c r="K3054" s="159"/>
      <c r="L3054" s="159"/>
      <c r="M3054" s="159"/>
      <c r="N3054" s="159"/>
      <c r="O3054" s="159"/>
      <c r="P3054" s="159"/>
      <c r="Q3054" s="159"/>
      <c r="R3054" s="159"/>
      <c r="S3054" s="159"/>
      <c r="T3054" s="159"/>
      <c r="U3054" s="159"/>
      <c r="V3054" s="159"/>
      <c r="W3054" s="159"/>
      <c r="X3054" s="159"/>
      <c r="Y3054" s="159"/>
      <c r="Z3054" s="159"/>
      <c r="AA3054" s="159"/>
      <c r="AB3054" s="162"/>
    </row>
    <row r="3055" spans="1:28" x14ac:dyDescent="0.25">
      <c r="A3055" s="159"/>
      <c r="B3055" s="160"/>
      <c r="C3055" s="159"/>
      <c r="D3055" s="159"/>
      <c r="E3055" s="159"/>
      <c r="F3055" s="159"/>
      <c r="G3055" s="159"/>
      <c r="H3055" s="161"/>
      <c r="I3055" s="159"/>
      <c r="J3055" s="159"/>
      <c r="K3055" s="159"/>
      <c r="L3055" s="159"/>
      <c r="M3055" s="159"/>
      <c r="N3055" s="159"/>
      <c r="O3055" s="159"/>
      <c r="P3055" s="159"/>
      <c r="Q3055" s="159"/>
      <c r="R3055" s="159"/>
      <c r="S3055" s="159"/>
      <c r="T3055" s="159"/>
      <c r="U3055" s="159"/>
      <c r="V3055" s="159"/>
      <c r="W3055" s="159"/>
      <c r="X3055" s="159"/>
      <c r="Y3055" s="159"/>
      <c r="Z3055" s="159"/>
      <c r="AA3055" s="159"/>
      <c r="AB3055" s="162"/>
    </row>
    <row r="3056" spans="1:28" x14ac:dyDescent="0.25">
      <c r="A3056" s="159"/>
      <c r="B3056" s="160"/>
      <c r="C3056" s="159"/>
      <c r="D3056" s="159"/>
      <c r="E3056" s="159"/>
      <c r="F3056" s="159"/>
      <c r="G3056" s="159"/>
      <c r="H3056" s="161"/>
      <c r="I3056" s="159"/>
      <c r="J3056" s="159"/>
      <c r="K3056" s="159"/>
      <c r="L3056" s="159"/>
      <c r="M3056" s="159"/>
      <c r="N3056" s="159"/>
      <c r="O3056" s="159"/>
      <c r="P3056" s="159"/>
      <c r="Q3056" s="159"/>
      <c r="R3056" s="159"/>
      <c r="S3056" s="159"/>
      <c r="T3056" s="159"/>
      <c r="U3056" s="159"/>
      <c r="V3056" s="159"/>
      <c r="W3056" s="159"/>
      <c r="X3056" s="159"/>
      <c r="Y3056" s="159"/>
      <c r="Z3056" s="159"/>
      <c r="AA3056" s="159"/>
      <c r="AB3056" s="162"/>
    </row>
    <row r="3057" spans="1:28" x14ac:dyDescent="0.25">
      <c r="A3057" s="159"/>
      <c r="B3057" s="160"/>
      <c r="C3057" s="159"/>
      <c r="D3057" s="159"/>
      <c r="E3057" s="159"/>
      <c r="F3057" s="159"/>
      <c r="G3057" s="159"/>
      <c r="H3057" s="161"/>
      <c r="I3057" s="159"/>
      <c r="J3057" s="159"/>
      <c r="K3057" s="159"/>
      <c r="L3057" s="159"/>
      <c r="M3057" s="159"/>
      <c r="N3057" s="159"/>
      <c r="O3057" s="159"/>
      <c r="P3057" s="159"/>
      <c r="Q3057" s="159"/>
      <c r="R3057" s="159"/>
      <c r="S3057" s="159"/>
      <c r="T3057" s="159"/>
      <c r="U3057" s="159"/>
      <c r="V3057" s="159"/>
      <c r="W3057" s="159"/>
      <c r="X3057" s="159"/>
      <c r="Y3057" s="159"/>
      <c r="Z3057" s="159"/>
      <c r="AA3057" s="159"/>
      <c r="AB3057" s="162"/>
    </row>
    <row r="3058" spans="1:28" x14ac:dyDescent="0.25">
      <c r="A3058" s="159"/>
      <c r="B3058" s="160"/>
      <c r="C3058" s="159"/>
      <c r="D3058" s="159"/>
      <c r="E3058" s="159"/>
      <c r="F3058" s="159"/>
      <c r="G3058" s="159"/>
      <c r="H3058" s="161"/>
      <c r="I3058" s="159"/>
      <c r="J3058" s="159"/>
      <c r="K3058" s="159"/>
      <c r="L3058" s="159"/>
      <c r="M3058" s="159"/>
      <c r="N3058" s="159"/>
      <c r="O3058" s="159"/>
      <c r="P3058" s="159"/>
      <c r="Q3058" s="159"/>
      <c r="R3058" s="159"/>
      <c r="S3058" s="159"/>
      <c r="T3058" s="159"/>
      <c r="U3058" s="159"/>
      <c r="V3058" s="159"/>
      <c r="W3058" s="159"/>
      <c r="X3058" s="159"/>
      <c r="Y3058" s="159"/>
      <c r="Z3058" s="159"/>
      <c r="AA3058" s="159"/>
      <c r="AB3058" s="162"/>
    </row>
    <row r="3059" spans="1:28" x14ac:dyDescent="0.25">
      <c r="A3059" s="159"/>
      <c r="B3059" s="160"/>
      <c r="C3059" s="159"/>
      <c r="D3059" s="159"/>
      <c r="E3059" s="159"/>
      <c r="F3059" s="159"/>
      <c r="G3059" s="159"/>
      <c r="H3059" s="161"/>
      <c r="I3059" s="159"/>
      <c r="J3059" s="159"/>
      <c r="K3059" s="159"/>
      <c r="L3059" s="159"/>
      <c r="M3059" s="159"/>
      <c r="N3059" s="159"/>
      <c r="O3059" s="159"/>
      <c r="P3059" s="159"/>
      <c r="Q3059" s="159"/>
      <c r="R3059" s="159"/>
      <c r="S3059" s="159"/>
      <c r="T3059" s="159"/>
      <c r="U3059" s="159"/>
      <c r="V3059" s="159"/>
      <c r="W3059" s="159"/>
      <c r="X3059" s="159"/>
      <c r="Y3059" s="159"/>
      <c r="Z3059" s="159"/>
      <c r="AA3059" s="159"/>
      <c r="AB3059" s="162"/>
    </row>
    <row r="3060" spans="1:28" x14ac:dyDescent="0.25">
      <c r="A3060" s="159"/>
      <c r="B3060" s="160"/>
      <c r="C3060" s="159"/>
      <c r="D3060" s="159"/>
      <c r="E3060" s="159"/>
      <c r="F3060" s="159"/>
      <c r="G3060" s="159"/>
      <c r="H3060" s="161"/>
      <c r="I3060" s="159"/>
      <c r="J3060" s="159"/>
      <c r="K3060" s="159"/>
      <c r="L3060" s="159"/>
      <c r="M3060" s="159"/>
      <c r="N3060" s="159"/>
      <c r="O3060" s="159"/>
      <c r="P3060" s="159"/>
      <c r="Q3060" s="159"/>
      <c r="R3060" s="159"/>
      <c r="S3060" s="159"/>
      <c r="T3060" s="159"/>
      <c r="U3060" s="159"/>
      <c r="V3060" s="159"/>
      <c r="W3060" s="159"/>
      <c r="X3060" s="159"/>
      <c r="Y3060" s="159"/>
      <c r="Z3060" s="159"/>
      <c r="AA3060" s="159"/>
      <c r="AB3060" s="162"/>
    </row>
    <row r="3061" spans="1:28" x14ac:dyDescent="0.25">
      <c r="A3061" s="159"/>
      <c r="B3061" s="160"/>
      <c r="C3061" s="159"/>
      <c r="D3061" s="159"/>
      <c r="E3061" s="159"/>
      <c r="F3061" s="159"/>
      <c r="G3061" s="159"/>
      <c r="H3061" s="161"/>
      <c r="I3061" s="159"/>
      <c r="J3061" s="159"/>
      <c r="K3061" s="159"/>
      <c r="L3061" s="159"/>
      <c r="M3061" s="159"/>
      <c r="N3061" s="159"/>
      <c r="O3061" s="159"/>
      <c r="P3061" s="159"/>
      <c r="Q3061" s="159"/>
      <c r="R3061" s="159"/>
      <c r="S3061" s="159"/>
      <c r="T3061" s="159"/>
      <c r="U3061" s="159"/>
      <c r="V3061" s="159"/>
      <c r="W3061" s="159"/>
      <c r="X3061" s="159"/>
      <c r="Y3061" s="159"/>
      <c r="Z3061" s="159"/>
      <c r="AA3061" s="159"/>
      <c r="AB3061" s="162"/>
    </row>
    <row r="3062" spans="1:28" x14ac:dyDescent="0.25">
      <c r="A3062" s="159"/>
      <c r="B3062" s="160"/>
      <c r="C3062" s="159"/>
      <c r="D3062" s="159"/>
      <c r="E3062" s="159"/>
      <c r="F3062" s="159"/>
      <c r="G3062" s="159"/>
      <c r="H3062" s="161"/>
      <c r="I3062" s="159"/>
      <c r="J3062" s="159"/>
      <c r="K3062" s="159"/>
      <c r="L3062" s="159"/>
      <c r="M3062" s="159"/>
      <c r="N3062" s="159"/>
      <c r="O3062" s="159"/>
      <c r="P3062" s="159"/>
      <c r="Q3062" s="159"/>
      <c r="R3062" s="159"/>
      <c r="S3062" s="159"/>
      <c r="T3062" s="159"/>
      <c r="U3062" s="159"/>
      <c r="V3062" s="159"/>
      <c r="W3062" s="159"/>
      <c r="X3062" s="159"/>
      <c r="Y3062" s="159"/>
      <c r="Z3062" s="159"/>
      <c r="AA3062" s="159"/>
      <c r="AB3062" s="162"/>
    </row>
    <row r="3063" spans="1:28" x14ac:dyDescent="0.25">
      <c r="A3063" s="159"/>
      <c r="B3063" s="160"/>
      <c r="C3063" s="159"/>
      <c r="D3063" s="159"/>
      <c r="E3063" s="159"/>
      <c r="F3063" s="159"/>
      <c r="G3063" s="159"/>
      <c r="H3063" s="161"/>
      <c r="I3063" s="159"/>
      <c r="J3063" s="159"/>
      <c r="K3063" s="159"/>
      <c r="L3063" s="159"/>
      <c r="M3063" s="159"/>
      <c r="N3063" s="159"/>
      <c r="O3063" s="159"/>
      <c r="P3063" s="159"/>
      <c r="Q3063" s="159"/>
      <c r="R3063" s="159"/>
      <c r="S3063" s="159"/>
      <c r="T3063" s="159"/>
      <c r="U3063" s="159"/>
      <c r="V3063" s="159"/>
      <c r="W3063" s="159"/>
      <c r="X3063" s="159"/>
      <c r="Y3063" s="159"/>
      <c r="Z3063" s="159"/>
      <c r="AA3063" s="159"/>
      <c r="AB3063" s="162"/>
    </row>
    <row r="3064" spans="1:28" x14ac:dyDescent="0.25">
      <c r="A3064" s="159"/>
      <c r="B3064" s="160"/>
      <c r="C3064" s="159"/>
      <c r="D3064" s="159"/>
      <c r="E3064" s="159"/>
      <c r="F3064" s="159"/>
      <c r="G3064" s="159"/>
      <c r="H3064" s="161"/>
      <c r="I3064" s="159"/>
      <c r="J3064" s="159"/>
      <c r="K3064" s="159"/>
      <c r="L3064" s="159"/>
      <c r="M3064" s="159"/>
      <c r="N3064" s="159"/>
      <c r="O3064" s="159"/>
      <c r="P3064" s="159"/>
      <c r="Q3064" s="159"/>
      <c r="R3064" s="159"/>
      <c r="S3064" s="159"/>
      <c r="T3064" s="159"/>
      <c r="U3064" s="159"/>
      <c r="V3064" s="159"/>
      <c r="W3064" s="159"/>
      <c r="X3064" s="159"/>
      <c r="Y3064" s="159"/>
      <c r="Z3064" s="159"/>
      <c r="AA3064" s="159"/>
      <c r="AB3064" s="162"/>
    </row>
    <row r="3065" spans="1:28" x14ac:dyDescent="0.25">
      <c r="A3065" s="159"/>
      <c r="B3065" s="160"/>
      <c r="C3065" s="159"/>
      <c r="D3065" s="159"/>
      <c r="E3065" s="159"/>
      <c r="F3065" s="159"/>
      <c r="G3065" s="159"/>
      <c r="H3065" s="161"/>
      <c r="I3065" s="159"/>
      <c r="J3065" s="159"/>
      <c r="K3065" s="159"/>
      <c r="L3065" s="159"/>
      <c r="M3065" s="159"/>
      <c r="N3065" s="159"/>
      <c r="O3065" s="159"/>
      <c r="P3065" s="159"/>
      <c r="Q3065" s="159"/>
      <c r="R3065" s="159"/>
      <c r="S3065" s="159"/>
      <c r="T3065" s="159"/>
      <c r="U3065" s="159"/>
      <c r="V3065" s="159"/>
      <c r="W3065" s="159"/>
      <c r="X3065" s="159"/>
      <c r="Y3065" s="159"/>
      <c r="Z3065" s="159"/>
      <c r="AA3065" s="159"/>
      <c r="AB3065" s="162"/>
    </row>
    <row r="3066" spans="1:28" x14ac:dyDescent="0.25">
      <c r="A3066" s="159"/>
      <c r="B3066" s="160"/>
      <c r="C3066" s="159"/>
      <c r="D3066" s="159"/>
      <c r="E3066" s="159"/>
      <c r="F3066" s="159"/>
      <c r="G3066" s="159"/>
      <c r="H3066" s="161"/>
      <c r="I3066" s="159"/>
      <c r="J3066" s="159"/>
      <c r="K3066" s="159"/>
      <c r="L3066" s="159"/>
      <c r="M3066" s="159"/>
      <c r="N3066" s="159"/>
      <c r="O3066" s="159"/>
      <c r="P3066" s="159"/>
      <c r="Q3066" s="159"/>
      <c r="R3066" s="159"/>
      <c r="S3066" s="159"/>
      <c r="T3066" s="159"/>
      <c r="U3066" s="159"/>
      <c r="V3066" s="159"/>
      <c r="W3066" s="159"/>
      <c r="X3066" s="159"/>
      <c r="Y3066" s="159"/>
      <c r="Z3066" s="159"/>
      <c r="AA3066" s="159"/>
      <c r="AB3066" s="162"/>
    </row>
    <row r="3067" spans="1:28" x14ac:dyDescent="0.25">
      <c r="A3067" s="159"/>
      <c r="B3067" s="160"/>
      <c r="C3067" s="159"/>
      <c r="D3067" s="159"/>
      <c r="E3067" s="159"/>
      <c r="F3067" s="159"/>
      <c r="G3067" s="159"/>
      <c r="H3067" s="161"/>
      <c r="I3067" s="159"/>
      <c r="J3067" s="159"/>
      <c r="K3067" s="159"/>
      <c r="L3067" s="159"/>
      <c r="M3067" s="159"/>
      <c r="N3067" s="159"/>
      <c r="O3067" s="159"/>
      <c r="P3067" s="159"/>
      <c r="Q3067" s="159"/>
      <c r="R3067" s="159"/>
      <c r="S3067" s="159"/>
      <c r="T3067" s="159"/>
      <c r="U3067" s="159"/>
      <c r="V3067" s="159"/>
      <c r="W3067" s="159"/>
      <c r="X3067" s="159"/>
      <c r="Y3067" s="159"/>
      <c r="Z3067" s="159"/>
      <c r="AA3067" s="159"/>
      <c r="AB3067" s="162"/>
    </row>
    <row r="3068" spans="1:28" x14ac:dyDescent="0.25">
      <c r="A3068" s="159"/>
      <c r="B3068" s="160"/>
      <c r="C3068" s="159"/>
      <c r="D3068" s="159"/>
      <c r="E3068" s="159"/>
      <c r="F3068" s="159"/>
      <c r="G3068" s="159"/>
      <c r="H3068" s="161"/>
      <c r="I3068" s="159"/>
      <c r="J3068" s="159"/>
      <c r="K3068" s="159"/>
      <c r="L3068" s="159"/>
      <c r="M3068" s="159"/>
      <c r="N3068" s="159"/>
      <c r="O3068" s="159"/>
      <c r="P3068" s="159"/>
      <c r="Q3068" s="159"/>
      <c r="R3068" s="159"/>
      <c r="S3068" s="159"/>
      <c r="T3068" s="159"/>
      <c r="U3068" s="159"/>
      <c r="V3068" s="159"/>
      <c r="W3068" s="159"/>
      <c r="X3068" s="159"/>
      <c r="Y3068" s="159"/>
      <c r="Z3068" s="159"/>
      <c r="AA3068" s="159"/>
      <c r="AB3068" s="162"/>
    </row>
    <row r="3069" spans="1:28" x14ac:dyDescent="0.25">
      <c r="A3069" s="159"/>
      <c r="B3069" s="160"/>
      <c r="C3069" s="159"/>
      <c r="D3069" s="159"/>
      <c r="E3069" s="159"/>
      <c r="F3069" s="159"/>
      <c r="G3069" s="159"/>
      <c r="H3069" s="161"/>
      <c r="I3069" s="159"/>
      <c r="J3069" s="159"/>
      <c r="K3069" s="159"/>
      <c r="L3069" s="159"/>
      <c r="M3069" s="159"/>
      <c r="N3069" s="159"/>
      <c r="O3069" s="159"/>
      <c r="P3069" s="159"/>
      <c r="Q3069" s="159"/>
      <c r="R3069" s="159"/>
      <c r="S3069" s="159"/>
      <c r="T3069" s="159"/>
      <c r="U3069" s="159"/>
      <c r="V3069" s="159"/>
      <c r="W3069" s="159"/>
      <c r="X3069" s="159"/>
      <c r="Y3069" s="159"/>
      <c r="Z3069" s="159"/>
      <c r="AA3069" s="159"/>
      <c r="AB3069" s="162"/>
    </row>
    <row r="3070" spans="1:28" x14ac:dyDescent="0.25">
      <c r="A3070" s="159"/>
      <c r="B3070" s="160"/>
      <c r="C3070" s="159"/>
      <c r="D3070" s="159"/>
      <c r="E3070" s="159"/>
      <c r="F3070" s="159"/>
      <c r="G3070" s="159"/>
      <c r="H3070" s="161"/>
      <c r="I3070" s="159"/>
      <c r="J3070" s="159"/>
      <c r="K3070" s="159"/>
      <c r="L3070" s="159"/>
      <c r="M3070" s="159"/>
      <c r="N3070" s="159"/>
      <c r="O3070" s="159"/>
      <c r="P3070" s="159"/>
      <c r="Q3070" s="159"/>
      <c r="R3070" s="159"/>
      <c r="S3070" s="159"/>
      <c r="T3070" s="159"/>
      <c r="U3070" s="159"/>
      <c r="V3070" s="159"/>
      <c r="W3070" s="159"/>
      <c r="X3070" s="159"/>
      <c r="Y3070" s="159"/>
      <c r="Z3070" s="159"/>
      <c r="AA3070" s="159"/>
      <c r="AB3070" s="162"/>
    </row>
    <row r="3071" spans="1:28" x14ac:dyDescent="0.25">
      <c r="A3071" s="159"/>
      <c r="B3071" s="160"/>
      <c r="C3071" s="159"/>
      <c r="D3071" s="159"/>
      <c r="E3071" s="159"/>
      <c r="F3071" s="159"/>
      <c r="G3071" s="159"/>
      <c r="H3071" s="161"/>
      <c r="I3071" s="159"/>
      <c r="J3071" s="159"/>
      <c r="K3071" s="159"/>
      <c r="L3071" s="159"/>
      <c r="M3071" s="159"/>
      <c r="N3071" s="159"/>
      <c r="O3071" s="159"/>
      <c r="P3071" s="159"/>
      <c r="Q3071" s="159"/>
      <c r="R3071" s="159"/>
      <c r="S3071" s="159"/>
      <c r="T3071" s="159"/>
      <c r="U3071" s="159"/>
      <c r="V3071" s="159"/>
      <c r="W3071" s="159"/>
      <c r="X3071" s="159"/>
      <c r="Y3071" s="159"/>
      <c r="Z3071" s="159"/>
      <c r="AA3071" s="159"/>
      <c r="AB3071" s="162"/>
    </row>
    <row r="3072" spans="1:28" x14ac:dyDescent="0.25">
      <c r="A3072" s="159"/>
      <c r="B3072" s="160"/>
      <c r="C3072" s="159"/>
      <c r="D3072" s="159"/>
      <c r="E3072" s="159"/>
      <c r="F3072" s="159"/>
      <c r="G3072" s="159"/>
      <c r="H3072" s="161"/>
      <c r="I3072" s="159"/>
      <c r="J3072" s="159"/>
      <c r="K3072" s="159"/>
      <c r="L3072" s="159"/>
      <c r="M3072" s="159"/>
      <c r="N3072" s="159"/>
      <c r="O3072" s="159"/>
      <c r="P3072" s="159"/>
      <c r="Q3072" s="159"/>
      <c r="R3072" s="159"/>
      <c r="S3072" s="159"/>
      <c r="T3072" s="159"/>
      <c r="U3072" s="159"/>
      <c r="V3072" s="159"/>
      <c r="W3072" s="159"/>
      <c r="X3072" s="159"/>
      <c r="Y3072" s="159"/>
      <c r="Z3072" s="159"/>
      <c r="AA3072" s="159"/>
      <c r="AB3072" s="162"/>
    </row>
    <row r="3073" spans="1:28" x14ac:dyDescent="0.25">
      <c r="A3073" s="159"/>
      <c r="B3073" s="160"/>
      <c r="C3073" s="159"/>
      <c r="D3073" s="159"/>
      <c r="E3073" s="159"/>
      <c r="F3073" s="159"/>
      <c r="G3073" s="159"/>
      <c r="H3073" s="161"/>
      <c r="I3073" s="159"/>
      <c r="J3073" s="159"/>
      <c r="K3073" s="159"/>
      <c r="L3073" s="159"/>
      <c r="M3073" s="159"/>
      <c r="N3073" s="159"/>
      <c r="O3073" s="159"/>
      <c r="P3073" s="159"/>
      <c r="Q3073" s="159"/>
      <c r="R3073" s="159"/>
      <c r="S3073" s="159"/>
      <c r="T3073" s="159"/>
      <c r="U3073" s="159"/>
      <c r="V3073" s="159"/>
      <c r="W3073" s="159"/>
      <c r="X3073" s="159"/>
      <c r="Y3073" s="159"/>
      <c r="Z3073" s="159"/>
      <c r="AA3073" s="159"/>
      <c r="AB3073" s="162"/>
    </row>
    <row r="3074" spans="1:28" x14ac:dyDescent="0.25">
      <c r="A3074" s="159"/>
      <c r="B3074" s="160"/>
      <c r="C3074" s="159"/>
      <c r="D3074" s="159"/>
      <c r="E3074" s="159"/>
      <c r="F3074" s="159"/>
      <c r="G3074" s="159"/>
      <c r="H3074" s="161"/>
      <c r="I3074" s="159"/>
      <c r="J3074" s="159"/>
      <c r="K3074" s="159"/>
      <c r="L3074" s="159"/>
      <c r="M3074" s="159"/>
      <c r="N3074" s="159"/>
      <c r="O3074" s="159"/>
      <c r="P3074" s="159"/>
      <c r="Q3074" s="159"/>
      <c r="R3074" s="159"/>
      <c r="S3074" s="159"/>
      <c r="T3074" s="159"/>
      <c r="U3074" s="159"/>
      <c r="V3074" s="159"/>
      <c r="W3074" s="159"/>
      <c r="X3074" s="159"/>
      <c r="Y3074" s="159"/>
      <c r="Z3074" s="159"/>
      <c r="AA3074" s="159"/>
      <c r="AB3074" s="162"/>
    </row>
    <row r="3075" spans="1:28" x14ac:dyDescent="0.25">
      <c r="A3075" s="159"/>
      <c r="B3075" s="160"/>
      <c r="C3075" s="159"/>
      <c r="D3075" s="159"/>
      <c r="E3075" s="159"/>
      <c r="F3075" s="159"/>
      <c r="G3075" s="159"/>
      <c r="H3075" s="161"/>
      <c r="I3075" s="159"/>
      <c r="J3075" s="159"/>
      <c r="K3075" s="159"/>
      <c r="L3075" s="159"/>
      <c r="M3075" s="159"/>
      <c r="N3075" s="159"/>
      <c r="O3075" s="159"/>
      <c r="P3075" s="159"/>
      <c r="Q3075" s="159"/>
      <c r="R3075" s="159"/>
      <c r="S3075" s="159"/>
      <c r="T3075" s="159"/>
      <c r="U3075" s="159"/>
      <c r="V3075" s="159"/>
      <c r="W3075" s="159"/>
      <c r="X3075" s="159"/>
      <c r="Y3075" s="159"/>
      <c r="Z3075" s="159"/>
      <c r="AA3075" s="159"/>
      <c r="AB3075" s="162"/>
    </row>
    <row r="3076" spans="1:28" x14ac:dyDescent="0.25">
      <c r="A3076" s="159"/>
      <c r="B3076" s="160"/>
      <c r="C3076" s="159"/>
      <c r="D3076" s="159"/>
      <c r="E3076" s="159"/>
      <c r="F3076" s="159"/>
      <c r="G3076" s="159"/>
      <c r="H3076" s="161"/>
      <c r="I3076" s="159"/>
      <c r="J3076" s="159"/>
      <c r="K3076" s="159"/>
      <c r="L3076" s="159"/>
      <c r="M3076" s="159"/>
      <c r="N3076" s="159"/>
      <c r="O3076" s="159"/>
      <c r="P3076" s="159"/>
      <c r="Q3076" s="159"/>
      <c r="R3076" s="159"/>
      <c r="S3076" s="159"/>
      <c r="T3076" s="159"/>
      <c r="U3076" s="159"/>
      <c r="V3076" s="159"/>
      <c r="W3076" s="159"/>
      <c r="X3076" s="159"/>
      <c r="Y3076" s="159"/>
      <c r="Z3076" s="159"/>
      <c r="AA3076" s="159"/>
      <c r="AB3076" s="162"/>
    </row>
    <row r="3077" spans="1:28" x14ac:dyDescent="0.25">
      <c r="A3077" s="159"/>
      <c r="B3077" s="160"/>
      <c r="C3077" s="159"/>
      <c r="D3077" s="159"/>
      <c r="E3077" s="159"/>
      <c r="F3077" s="159"/>
      <c r="G3077" s="159"/>
      <c r="H3077" s="161"/>
      <c r="I3077" s="159"/>
      <c r="J3077" s="159"/>
      <c r="K3077" s="159"/>
      <c r="L3077" s="159"/>
      <c r="M3077" s="159"/>
      <c r="N3077" s="159"/>
      <c r="O3077" s="159"/>
      <c r="P3077" s="159"/>
      <c r="Q3077" s="159"/>
      <c r="R3077" s="159"/>
      <c r="S3077" s="159"/>
      <c r="T3077" s="159"/>
      <c r="U3077" s="159"/>
      <c r="V3077" s="159"/>
      <c r="W3077" s="159"/>
      <c r="X3077" s="159"/>
      <c r="Y3077" s="159"/>
      <c r="Z3077" s="159"/>
      <c r="AA3077" s="159"/>
      <c r="AB3077" s="162"/>
    </row>
    <row r="3078" spans="1:28" x14ac:dyDescent="0.25">
      <c r="A3078" s="159"/>
      <c r="B3078" s="160"/>
      <c r="C3078" s="159"/>
      <c r="D3078" s="159"/>
      <c r="E3078" s="159"/>
      <c r="F3078" s="159"/>
      <c r="G3078" s="159"/>
      <c r="H3078" s="161"/>
      <c r="I3078" s="159"/>
      <c r="J3078" s="159"/>
      <c r="K3078" s="159"/>
      <c r="L3078" s="159"/>
      <c r="M3078" s="159"/>
      <c r="N3078" s="159"/>
      <c r="O3078" s="159"/>
      <c r="P3078" s="159"/>
      <c r="Q3078" s="159"/>
      <c r="R3078" s="159"/>
      <c r="S3078" s="159"/>
      <c r="T3078" s="159"/>
      <c r="U3078" s="159"/>
      <c r="V3078" s="159"/>
      <c r="W3078" s="159"/>
      <c r="X3078" s="159"/>
      <c r="Y3078" s="159"/>
      <c r="Z3078" s="159"/>
      <c r="AA3078" s="159"/>
      <c r="AB3078" s="162"/>
    </row>
    <row r="3079" spans="1:28" x14ac:dyDescent="0.25">
      <c r="A3079" s="159"/>
      <c r="B3079" s="160"/>
      <c r="C3079" s="159"/>
      <c r="D3079" s="159"/>
      <c r="E3079" s="159"/>
      <c r="F3079" s="159"/>
      <c r="G3079" s="159"/>
      <c r="H3079" s="161"/>
      <c r="I3079" s="159"/>
      <c r="J3079" s="159"/>
      <c r="K3079" s="159"/>
      <c r="L3079" s="159"/>
      <c r="M3079" s="159"/>
      <c r="N3079" s="159"/>
      <c r="O3079" s="159"/>
      <c r="P3079" s="159"/>
      <c r="Q3079" s="159"/>
      <c r="R3079" s="159"/>
      <c r="S3079" s="159"/>
      <c r="T3079" s="159"/>
      <c r="U3079" s="159"/>
      <c r="V3079" s="159"/>
      <c r="W3079" s="159"/>
      <c r="X3079" s="159"/>
      <c r="Y3079" s="159"/>
      <c r="Z3079" s="159"/>
      <c r="AA3079" s="159"/>
      <c r="AB3079" s="162"/>
    </row>
    <row r="3080" spans="1:28" x14ac:dyDescent="0.25">
      <c r="A3080" s="159"/>
      <c r="B3080" s="160"/>
      <c r="C3080" s="159"/>
      <c r="D3080" s="159"/>
      <c r="E3080" s="159"/>
      <c r="F3080" s="159"/>
      <c r="G3080" s="159"/>
      <c r="H3080" s="161"/>
      <c r="I3080" s="159"/>
      <c r="J3080" s="159"/>
      <c r="K3080" s="159"/>
      <c r="L3080" s="159"/>
      <c r="M3080" s="159"/>
      <c r="N3080" s="159"/>
      <c r="O3080" s="159"/>
      <c r="P3080" s="159"/>
      <c r="Q3080" s="159"/>
      <c r="R3080" s="159"/>
      <c r="S3080" s="159"/>
      <c r="T3080" s="159"/>
      <c r="U3080" s="159"/>
      <c r="V3080" s="159"/>
      <c r="W3080" s="159"/>
      <c r="X3080" s="159"/>
      <c r="Y3080" s="159"/>
      <c r="Z3080" s="159"/>
      <c r="AA3080" s="159"/>
      <c r="AB3080" s="162"/>
    </row>
    <row r="3081" spans="1:28" x14ac:dyDescent="0.25">
      <c r="A3081" s="159"/>
      <c r="B3081" s="160"/>
      <c r="C3081" s="159"/>
      <c r="D3081" s="159"/>
      <c r="E3081" s="159"/>
      <c r="F3081" s="159"/>
      <c r="G3081" s="159"/>
      <c r="H3081" s="161"/>
      <c r="I3081" s="159"/>
      <c r="J3081" s="159"/>
      <c r="K3081" s="159"/>
      <c r="L3081" s="159"/>
      <c r="M3081" s="159"/>
      <c r="N3081" s="159"/>
      <c r="O3081" s="159"/>
      <c r="P3081" s="159"/>
      <c r="Q3081" s="159"/>
      <c r="R3081" s="159"/>
      <c r="S3081" s="159"/>
      <c r="T3081" s="159"/>
      <c r="U3081" s="159"/>
      <c r="V3081" s="159"/>
      <c r="W3081" s="159"/>
      <c r="X3081" s="159"/>
      <c r="Y3081" s="159"/>
      <c r="Z3081" s="159"/>
      <c r="AA3081" s="159"/>
      <c r="AB3081" s="162"/>
    </row>
    <row r="3082" spans="1:28" x14ac:dyDescent="0.25">
      <c r="A3082" s="159"/>
      <c r="B3082" s="160"/>
      <c r="C3082" s="159"/>
      <c r="D3082" s="159"/>
      <c r="E3082" s="159"/>
      <c r="F3082" s="159"/>
      <c r="G3082" s="159"/>
      <c r="H3082" s="161"/>
      <c r="I3082" s="159"/>
      <c r="J3082" s="159"/>
      <c r="K3082" s="159"/>
      <c r="L3082" s="159"/>
      <c r="M3082" s="159"/>
      <c r="N3082" s="159"/>
      <c r="O3082" s="159"/>
      <c r="P3082" s="159"/>
      <c r="Q3082" s="159"/>
      <c r="R3082" s="159"/>
      <c r="S3082" s="159"/>
      <c r="T3082" s="159"/>
      <c r="U3082" s="159"/>
      <c r="V3082" s="159"/>
      <c r="W3082" s="159"/>
      <c r="X3082" s="159"/>
      <c r="Y3082" s="159"/>
      <c r="Z3082" s="159"/>
      <c r="AA3082" s="159"/>
      <c r="AB3082" s="162"/>
    </row>
    <row r="3083" spans="1:28" x14ac:dyDescent="0.25">
      <c r="A3083" s="159"/>
      <c r="B3083" s="160"/>
      <c r="C3083" s="159"/>
      <c r="D3083" s="159"/>
      <c r="E3083" s="159"/>
      <c r="F3083" s="159"/>
      <c r="G3083" s="159"/>
      <c r="H3083" s="161"/>
      <c r="I3083" s="159"/>
      <c r="J3083" s="159"/>
      <c r="K3083" s="159"/>
      <c r="L3083" s="159"/>
      <c r="M3083" s="159"/>
      <c r="N3083" s="159"/>
      <c r="O3083" s="159"/>
      <c r="P3083" s="159"/>
      <c r="Q3083" s="159"/>
      <c r="R3083" s="159"/>
      <c r="S3083" s="159"/>
      <c r="T3083" s="159"/>
      <c r="U3083" s="159"/>
      <c r="V3083" s="159"/>
      <c r="W3083" s="159"/>
      <c r="X3083" s="159"/>
      <c r="Y3083" s="159"/>
      <c r="Z3083" s="159"/>
      <c r="AA3083" s="159"/>
      <c r="AB3083" s="162"/>
    </row>
    <row r="3084" spans="1:28" x14ac:dyDescent="0.25">
      <c r="A3084" s="159"/>
      <c r="B3084" s="160"/>
      <c r="C3084" s="159"/>
      <c r="D3084" s="159"/>
      <c r="E3084" s="159"/>
      <c r="F3084" s="159"/>
      <c r="G3084" s="159"/>
      <c r="H3084" s="161"/>
      <c r="I3084" s="159"/>
      <c r="J3084" s="159"/>
      <c r="K3084" s="159"/>
      <c r="L3084" s="159"/>
      <c r="M3084" s="159"/>
      <c r="N3084" s="159"/>
      <c r="O3084" s="159"/>
      <c r="P3084" s="159"/>
      <c r="Q3084" s="159"/>
      <c r="R3084" s="159"/>
      <c r="S3084" s="159"/>
      <c r="T3084" s="159"/>
      <c r="U3084" s="159"/>
      <c r="V3084" s="159"/>
      <c r="W3084" s="159"/>
      <c r="X3084" s="159"/>
      <c r="Y3084" s="159"/>
      <c r="Z3084" s="159"/>
      <c r="AA3084" s="159"/>
      <c r="AB3084" s="162"/>
    </row>
    <row r="3085" spans="1:28" x14ac:dyDescent="0.25">
      <c r="A3085" s="159"/>
      <c r="B3085" s="160"/>
      <c r="C3085" s="159"/>
      <c r="D3085" s="159"/>
      <c r="E3085" s="159"/>
      <c r="F3085" s="159"/>
      <c r="G3085" s="159"/>
      <c r="H3085" s="161"/>
      <c r="I3085" s="159"/>
      <c r="J3085" s="159"/>
      <c r="K3085" s="159"/>
      <c r="L3085" s="159"/>
      <c r="M3085" s="159"/>
      <c r="N3085" s="159"/>
      <c r="O3085" s="159"/>
      <c r="P3085" s="159"/>
      <c r="Q3085" s="159"/>
      <c r="R3085" s="159"/>
      <c r="S3085" s="159"/>
      <c r="T3085" s="159"/>
      <c r="U3085" s="159"/>
      <c r="V3085" s="159"/>
      <c r="W3085" s="159"/>
      <c r="X3085" s="159"/>
      <c r="Y3085" s="159"/>
      <c r="Z3085" s="159"/>
      <c r="AA3085" s="159"/>
      <c r="AB3085" s="162"/>
    </row>
    <row r="3086" spans="1:28" x14ac:dyDescent="0.25">
      <c r="A3086" s="159"/>
      <c r="B3086" s="160"/>
      <c r="C3086" s="159"/>
      <c r="D3086" s="159"/>
      <c r="E3086" s="159"/>
      <c r="F3086" s="159"/>
      <c r="G3086" s="159"/>
      <c r="H3086" s="161"/>
      <c r="I3086" s="159"/>
      <c r="J3086" s="159"/>
      <c r="K3086" s="159"/>
      <c r="L3086" s="159"/>
      <c r="M3086" s="159"/>
      <c r="N3086" s="159"/>
      <c r="O3086" s="159"/>
      <c r="P3086" s="159"/>
      <c r="Q3086" s="159"/>
      <c r="R3086" s="159"/>
      <c r="S3086" s="159"/>
      <c r="T3086" s="159"/>
      <c r="U3086" s="159"/>
      <c r="V3086" s="159"/>
      <c r="W3086" s="159"/>
      <c r="X3086" s="159"/>
      <c r="Y3086" s="159"/>
      <c r="Z3086" s="159"/>
      <c r="AA3086" s="159"/>
      <c r="AB3086" s="162"/>
    </row>
    <row r="3087" spans="1:28" x14ac:dyDescent="0.25">
      <c r="A3087" s="159"/>
      <c r="B3087" s="160"/>
      <c r="C3087" s="159"/>
      <c r="D3087" s="159"/>
      <c r="E3087" s="159"/>
      <c r="F3087" s="159"/>
      <c r="G3087" s="159"/>
      <c r="H3087" s="161"/>
      <c r="I3087" s="159"/>
      <c r="J3087" s="159"/>
      <c r="K3087" s="159"/>
      <c r="L3087" s="159"/>
      <c r="M3087" s="159"/>
      <c r="N3087" s="159"/>
      <c r="O3087" s="159"/>
      <c r="P3087" s="159"/>
      <c r="Q3087" s="159"/>
      <c r="R3087" s="159"/>
      <c r="S3087" s="159"/>
      <c r="T3087" s="159"/>
      <c r="U3087" s="159"/>
      <c r="V3087" s="159"/>
      <c r="W3087" s="159"/>
      <c r="X3087" s="159"/>
      <c r="Y3087" s="159"/>
      <c r="Z3087" s="159"/>
      <c r="AA3087" s="159"/>
      <c r="AB3087" s="162"/>
    </row>
    <row r="3088" spans="1:28" x14ac:dyDescent="0.25">
      <c r="A3088" s="159"/>
      <c r="B3088" s="160"/>
      <c r="C3088" s="159"/>
      <c r="D3088" s="159"/>
      <c r="E3088" s="159"/>
      <c r="F3088" s="159"/>
      <c r="G3088" s="159"/>
      <c r="H3088" s="161"/>
      <c r="I3088" s="159"/>
      <c r="J3088" s="159"/>
      <c r="K3088" s="159"/>
      <c r="L3088" s="159"/>
      <c r="M3088" s="159"/>
      <c r="N3088" s="159"/>
      <c r="O3088" s="159"/>
      <c r="P3088" s="159"/>
      <c r="Q3088" s="159"/>
      <c r="R3088" s="159"/>
      <c r="S3088" s="159"/>
      <c r="T3088" s="159"/>
      <c r="U3088" s="159"/>
      <c r="V3088" s="159"/>
      <c r="W3088" s="159"/>
      <c r="X3088" s="159"/>
      <c r="Y3088" s="159"/>
      <c r="Z3088" s="159"/>
      <c r="AA3088" s="159"/>
      <c r="AB3088" s="162"/>
    </row>
    <row r="3089" spans="1:28" x14ac:dyDescent="0.25">
      <c r="A3089" s="159"/>
      <c r="B3089" s="160"/>
      <c r="C3089" s="159"/>
      <c r="D3089" s="159"/>
      <c r="E3089" s="159"/>
      <c r="F3089" s="159"/>
      <c r="G3089" s="159"/>
      <c r="H3089" s="161"/>
      <c r="I3089" s="159"/>
      <c r="J3089" s="159"/>
      <c r="K3089" s="159"/>
      <c r="L3089" s="159"/>
      <c r="M3089" s="159"/>
      <c r="N3089" s="159"/>
      <c r="O3089" s="159"/>
      <c r="P3089" s="159"/>
      <c r="Q3089" s="159"/>
      <c r="R3089" s="159"/>
      <c r="S3089" s="159"/>
      <c r="T3089" s="159"/>
      <c r="U3089" s="159"/>
      <c r="V3089" s="159"/>
      <c r="W3089" s="159"/>
      <c r="X3089" s="159"/>
      <c r="Y3089" s="159"/>
      <c r="Z3089" s="159"/>
      <c r="AA3089" s="159"/>
      <c r="AB3089" s="162"/>
    </row>
    <row r="3090" spans="1:28" x14ac:dyDescent="0.25">
      <c r="A3090" s="159"/>
      <c r="B3090" s="160"/>
      <c r="C3090" s="159"/>
      <c r="D3090" s="159"/>
      <c r="E3090" s="159"/>
      <c r="F3090" s="159"/>
      <c r="G3090" s="159"/>
      <c r="H3090" s="161"/>
      <c r="I3090" s="159"/>
      <c r="J3090" s="159"/>
      <c r="K3090" s="159"/>
      <c r="L3090" s="159"/>
      <c r="M3090" s="159"/>
      <c r="N3090" s="159"/>
      <c r="O3090" s="159"/>
      <c r="P3090" s="159"/>
      <c r="Q3090" s="159"/>
      <c r="R3090" s="159"/>
      <c r="S3090" s="159"/>
      <c r="T3090" s="159"/>
      <c r="U3090" s="159"/>
      <c r="V3090" s="159"/>
      <c r="W3090" s="159"/>
      <c r="X3090" s="159"/>
      <c r="Y3090" s="159"/>
      <c r="Z3090" s="159"/>
      <c r="AA3090" s="159"/>
      <c r="AB3090" s="162"/>
    </row>
    <row r="3091" spans="1:28" x14ac:dyDescent="0.25">
      <c r="A3091" s="159"/>
      <c r="B3091" s="160"/>
      <c r="C3091" s="159"/>
      <c r="D3091" s="159"/>
      <c r="E3091" s="159"/>
      <c r="F3091" s="159"/>
      <c r="G3091" s="159"/>
      <c r="H3091" s="161"/>
      <c r="I3091" s="159"/>
      <c r="J3091" s="159"/>
      <c r="K3091" s="159"/>
      <c r="L3091" s="159"/>
      <c r="M3091" s="159"/>
      <c r="N3091" s="159"/>
      <c r="O3091" s="159"/>
      <c r="P3091" s="159"/>
      <c r="Q3091" s="159"/>
      <c r="R3091" s="159"/>
      <c r="S3091" s="159"/>
      <c r="T3091" s="159"/>
      <c r="U3091" s="159"/>
      <c r="V3091" s="159"/>
      <c r="W3091" s="159"/>
      <c r="X3091" s="159"/>
      <c r="Y3091" s="159"/>
      <c r="Z3091" s="159"/>
      <c r="AA3091" s="159"/>
      <c r="AB3091" s="162"/>
    </row>
    <row r="3092" spans="1:28" x14ac:dyDescent="0.25">
      <c r="A3092" s="159"/>
      <c r="B3092" s="160"/>
      <c r="C3092" s="159"/>
      <c r="D3092" s="159"/>
      <c r="E3092" s="159"/>
      <c r="F3092" s="159"/>
      <c r="G3092" s="159"/>
      <c r="H3092" s="161"/>
      <c r="I3092" s="159"/>
      <c r="J3092" s="159"/>
      <c r="K3092" s="159"/>
      <c r="L3092" s="159"/>
      <c r="M3092" s="159"/>
      <c r="N3092" s="159"/>
      <c r="O3092" s="159"/>
      <c r="P3092" s="159"/>
      <c r="Q3092" s="159"/>
      <c r="R3092" s="159"/>
      <c r="S3092" s="159"/>
      <c r="T3092" s="159"/>
      <c r="U3092" s="159"/>
      <c r="V3092" s="159"/>
      <c r="W3092" s="159"/>
      <c r="X3092" s="159"/>
      <c r="Y3092" s="159"/>
      <c r="Z3092" s="159"/>
      <c r="AA3092" s="159"/>
      <c r="AB3092" s="162"/>
    </row>
    <row r="3093" spans="1:28" x14ac:dyDescent="0.25">
      <c r="A3093" s="159"/>
      <c r="B3093" s="160"/>
      <c r="C3093" s="159"/>
      <c r="D3093" s="159"/>
      <c r="E3093" s="159"/>
      <c r="F3093" s="159"/>
      <c r="G3093" s="159"/>
      <c r="H3093" s="161"/>
      <c r="I3093" s="159"/>
      <c r="J3093" s="159"/>
      <c r="K3093" s="159"/>
      <c r="L3093" s="159"/>
      <c r="M3093" s="159"/>
      <c r="N3093" s="159"/>
      <c r="O3093" s="159"/>
      <c r="P3093" s="159"/>
      <c r="Q3093" s="159"/>
      <c r="R3093" s="159"/>
      <c r="S3093" s="159"/>
      <c r="T3093" s="159"/>
      <c r="U3093" s="159"/>
      <c r="V3093" s="159"/>
      <c r="W3093" s="159"/>
      <c r="X3093" s="159"/>
      <c r="Y3093" s="159"/>
      <c r="Z3093" s="159"/>
      <c r="AA3093" s="159"/>
      <c r="AB3093" s="162"/>
    </row>
    <row r="3094" spans="1:28" x14ac:dyDescent="0.25">
      <c r="A3094" s="159"/>
      <c r="B3094" s="160"/>
      <c r="C3094" s="159"/>
      <c r="D3094" s="159"/>
      <c r="E3094" s="159"/>
      <c r="F3094" s="159"/>
      <c r="G3094" s="159"/>
      <c r="H3094" s="161"/>
      <c r="I3094" s="159"/>
      <c r="J3094" s="159"/>
      <c r="K3094" s="159"/>
      <c r="L3094" s="159"/>
      <c r="M3094" s="159"/>
      <c r="N3094" s="159"/>
      <c r="O3094" s="159"/>
      <c r="P3094" s="159"/>
      <c r="Q3094" s="159"/>
      <c r="R3094" s="159"/>
      <c r="S3094" s="159"/>
      <c r="T3094" s="159"/>
      <c r="U3094" s="159"/>
      <c r="V3094" s="159"/>
      <c r="W3094" s="159"/>
      <c r="X3094" s="159"/>
      <c r="Y3094" s="159"/>
      <c r="Z3094" s="159"/>
      <c r="AA3094" s="159"/>
      <c r="AB3094" s="162"/>
    </row>
    <row r="3095" spans="1:28" x14ac:dyDescent="0.25">
      <c r="A3095" s="159"/>
      <c r="B3095" s="160"/>
      <c r="C3095" s="159"/>
      <c r="D3095" s="159"/>
      <c r="E3095" s="159"/>
      <c r="F3095" s="159"/>
      <c r="G3095" s="159"/>
      <c r="H3095" s="161"/>
      <c r="I3095" s="159"/>
      <c r="J3095" s="159"/>
      <c r="K3095" s="159"/>
      <c r="L3095" s="159"/>
      <c r="M3095" s="159"/>
      <c r="N3095" s="159"/>
      <c r="O3095" s="159"/>
      <c r="P3095" s="159"/>
      <c r="Q3095" s="159"/>
      <c r="R3095" s="159"/>
      <c r="S3095" s="159"/>
      <c r="T3095" s="159"/>
      <c r="U3095" s="159"/>
      <c r="V3095" s="159"/>
      <c r="W3095" s="159"/>
      <c r="X3095" s="159"/>
      <c r="Y3095" s="159"/>
      <c r="Z3095" s="159"/>
      <c r="AA3095" s="159"/>
      <c r="AB3095" s="162"/>
    </row>
    <row r="3096" spans="1:28" x14ac:dyDescent="0.25">
      <c r="A3096" s="159"/>
      <c r="B3096" s="160"/>
      <c r="C3096" s="159"/>
      <c r="D3096" s="159"/>
      <c r="E3096" s="159"/>
      <c r="F3096" s="159"/>
      <c r="G3096" s="159"/>
      <c r="H3096" s="161"/>
      <c r="I3096" s="159"/>
      <c r="J3096" s="159"/>
      <c r="K3096" s="159"/>
      <c r="L3096" s="159"/>
      <c r="M3096" s="159"/>
      <c r="N3096" s="159"/>
      <c r="O3096" s="159"/>
      <c r="P3096" s="159"/>
      <c r="Q3096" s="159"/>
      <c r="R3096" s="159"/>
      <c r="S3096" s="159"/>
      <c r="T3096" s="159"/>
      <c r="U3096" s="159"/>
      <c r="V3096" s="159"/>
      <c r="W3096" s="159"/>
      <c r="X3096" s="159"/>
      <c r="Y3096" s="159"/>
      <c r="Z3096" s="159"/>
      <c r="AA3096" s="159"/>
      <c r="AB3096" s="162"/>
    </row>
    <row r="3097" spans="1:28" x14ac:dyDescent="0.25">
      <c r="A3097" s="159"/>
      <c r="B3097" s="160"/>
      <c r="C3097" s="159"/>
      <c r="D3097" s="159"/>
      <c r="E3097" s="159"/>
      <c r="F3097" s="159"/>
      <c r="G3097" s="159"/>
      <c r="H3097" s="161"/>
      <c r="I3097" s="159"/>
      <c r="J3097" s="159"/>
      <c r="K3097" s="159"/>
      <c r="L3097" s="159"/>
      <c r="M3097" s="159"/>
      <c r="N3097" s="159"/>
      <c r="O3097" s="159"/>
      <c r="P3097" s="159"/>
      <c r="Q3097" s="159"/>
      <c r="R3097" s="159"/>
      <c r="S3097" s="159"/>
      <c r="T3097" s="159"/>
      <c r="U3097" s="159"/>
      <c r="V3097" s="159"/>
      <c r="W3097" s="159"/>
      <c r="X3097" s="159"/>
      <c r="Y3097" s="159"/>
      <c r="Z3097" s="159"/>
      <c r="AA3097" s="159"/>
      <c r="AB3097" s="162"/>
    </row>
    <row r="3098" spans="1:28" x14ac:dyDescent="0.25">
      <c r="A3098" s="159"/>
      <c r="B3098" s="160"/>
      <c r="C3098" s="159"/>
      <c r="D3098" s="159"/>
      <c r="E3098" s="159"/>
      <c r="F3098" s="159"/>
      <c r="G3098" s="159"/>
      <c r="H3098" s="161"/>
      <c r="I3098" s="159"/>
      <c r="J3098" s="159"/>
      <c r="K3098" s="159"/>
      <c r="L3098" s="159"/>
      <c r="M3098" s="159"/>
      <c r="N3098" s="159"/>
      <c r="O3098" s="159"/>
      <c r="P3098" s="159"/>
      <c r="Q3098" s="159"/>
      <c r="R3098" s="159"/>
      <c r="S3098" s="159"/>
      <c r="T3098" s="159"/>
      <c r="U3098" s="159"/>
      <c r="V3098" s="159"/>
      <c r="W3098" s="159"/>
      <c r="X3098" s="159"/>
      <c r="Y3098" s="159"/>
      <c r="Z3098" s="159"/>
      <c r="AA3098" s="159"/>
      <c r="AB3098" s="162"/>
    </row>
    <row r="3099" spans="1:28" x14ac:dyDescent="0.25">
      <c r="A3099" s="159"/>
      <c r="B3099" s="160"/>
      <c r="C3099" s="159"/>
      <c r="D3099" s="159"/>
      <c r="E3099" s="159"/>
      <c r="F3099" s="159"/>
      <c r="G3099" s="159"/>
      <c r="H3099" s="161"/>
      <c r="I3099" s="159"/>
      <c r="J3099" s="159"/>
      <c r="K3099" s="159"/>
      <c r="L3099" s="159"/>
      <c r="M3099" s="159"/>
      <c r="N3099" s="159"/>
      <c r="O3099" s="159"/>
      <c r="P3099" s="159"/>
      <c r="Q3099" s="159"/>
      <c r="R3099" s="159"/>
      <c r="S3099" s="159"/>
      <c r="T3099" s="159"/>
      <c r="U3099" s="159"/>
      <c r="V3099" s="159"/>
      <c r="W3099" s="159"/>
      <c r="X3099" s="159"/>
      <c r="Y3099" s="159"/>
      <c r="Z3099" s="159"/>
      <c r="AA3099" s="159"/>
      <c r="AB3099" s="162"/>
    </row>
    <row r="3100" spans="1:28" x14ac:dyDescent="0.25">
      <c r="A3100" s="159"/>
      <c r="B3100" s="160"/>
      <c r="C3100" s="159"/>
      <c r="D3100" s="159"/>
      <c r="E3100" s="159"/>
      <c r="F3100" s="159"/>
      <c r="G3100" s="159"/>
      <c r="H3100" s="161"/>
      <c r="I3100" s="159"/>
      <c r="J3100" s="159"/>
      <c r="K3100" s="159"/>
      <c r="L3100" s="159"/>
      <c r="M3100" s="159"/>
      <c r="N3100" s="159"/>
      <c r="O3100" s="159"/>
      <c r="P3100" s="159"/>
      <c r="Q3100" s="159"/>
      <c r="R3100" s="159"/>
      <c r="S3100" s="159"/>
      <c r="T3100" s="159"/>
      <c r="U3100" s="159"/>
      <c r="V3100" s="159"/>
      <c r="W3100" s="159"/>
      <c r="X3100" s="159"/>
      <c r="Y3100" s="159"/>
      <c r="Z3100" s="159"/>
      <c r="AA3100" s="159"/>
      <c r="AB3100" s="162"/>
    </row>
    <row r="3101" spans="1:28" x14ac:dyDescent="0.25">
      <c r="A3101" s="159"/>
      <c r="B3101" s="160"/>
      <c r="C3101" s="159"/>
      <c r="D3101" s="159"/>
      <c r="E3101" s="159"/>
      <c r="F3101" s="159"/>
      <c r="G3101" s="159"/>
      <c r="H3101" s="161"/>
      <c r="I3101" s="159"/>
      <c r="J3101" s="159"/>
      <c r="K3101" s="159"/>
      <c r="L3101" s="159"/>
      <c r="M3101" s="159"/>
      <c r="N3101" s="159"/>
      <c r="O3101" s="159"/>
      <c r="P3101" s="159"/>
      <c r="Q3101" s="159"/>
      <c r="R3101" s="159"/>
      <c r="S3101" s="159"/>
      <c r="T3101" s="159"/>
      <c r="U3101" s="159"/>
      <c r="V3101" s="159"/>
      <c r="W3101" s="159"/>
      <c r="X3101" s="159"/>
      <c r="Y3101" s="159"/>
      <c r="Z3101" s="159"/>
      <c r="AA3101" s="159"/>
      <c r="AB3101" s="162"/>
    </row>
    <row r="3102" spans="1:28" x14ac:dyDescent="0.25">
      <c r="A3102" s="159"/>
      <c r="B3102" s="160"/>
      <c r="C3102" s="159"/>
      <c r="D3102" s="159"/>
      <c r="E3102" s="159"/>
      <c r="F3102" s="159"/>
      <c r="G3102" s="159"/>
      <c r="H3102" s="161"/>
      <c r="I3102" s="159"/>
      <c r="J3102" s="159"/>
      <c r="K3102" s="159"/>
      <c r="L3102" s="159"/>
      <c r="M3102" s="159"/>
      <c r="N3102" s="159"/>
      <c r="O3102" s="159"/>
      <c r="P3102" s="159"/>
      <c r="Q3102" s="159"/>
      <c r="R3102" s="159"/>
      <c r="S3102" s="159"/>
      <c r="T3102" s="159"/>
      <c r="U3102" s="159"/>
      <c r="V3102" s="159"/>
      <c r="W3102" s="159"/>
      <c r="X3102" s="159"/>
      <c r="Y3102" s="159"/>
      <c r="Z3102" s="159"/>
      <c r="AA3102" s="159"/>
      <c r="AB3102" s="162"/>
    </row>
    <row r="3103" spans="1:28" x14ac:dyDescent="0.25">
      <c r="A3103" s="159"/>
      <c r="B3103" s="160"/>
      <c r="C3103" s="159"/>
      <c r="D3103" s="159"/>
      <c r="E3103" s="159"/>
      <c r="F3103" s="159"/>
      <c r="G3103" s="159"/>
      <c r="H3103" s="161"/>
      <c r="I3103" s="159"/>
      <c r="J3103" s="159"/>
      <c r="K3103" s="159"/>
      <c r="L3103" s="159"/>
      <c r="M3103" s="159"/>
      <c r="N3103" s="159"/>
      <c r="O3103" s="159"/>
      <c r="P3103" s="159"/>
      <c r="Q3103" s="159"/>
      <c r="R3103" s="159"/>
      <c r="S3103" s="159"/>
      <c r="T3103" s="159"/>
      <c r="U3103" s="159"/>
      <c r="V3103" s="159"/>
      <c r="W3103" s="159"/>
      <c r="X3103" s="159"/>
      <c r="Y3103" s="159"/>
      <c r="Z3103" s="159"/>
      <c r="AA3103" s="159"/>
      <c r="AB3103" s="162"/>
    </row>
    <row r="3104" spans="1:28" x14ac:dyDescent="0.25">
      <c r="A3104" s="159"/>
      <c r="B3104" s="160"/>
      <c r="C3104" s="159"/>
      <c r="D3104" s="159"/>
      <c r="E3104" s="159"/>
      <c r="F3104" s="159"/>
      <c r="G3104" s="159"/>
      <c r="H3104" s="161"/>
      <c r="I3104" s="159"/>
      <c r="J3104" s="159"/>
      <c r="K3104" s="159"/>
      <c r="L3104" s="159"/>
      <c r="M3104" s="159"/>
      <c r="N3104" s="159"/>
      <c r="O3104" s="159"/>
      <c r="P3104" s="159"/>
      <c r="Q3104" s="159"/>
      <c r="R3104" s="159"/>
      <c r="S3104" s="159"/>
      <c r="T3104" s="159"/>
      <c r="U3104" s="159"/>
      <c r="V3104" s="159"/>
      <c r="W3104" s="159"/>
      <c r="X3104" s="159"/>
      <c r="Y3104" s="159"/>
      <c r="Z3104" s="159"/>
      <c r="AA3104" s="159"/>
      <c r="AB3104" s="162"/>
    </row>
    <row r="3105" spans="1:28" x14ac:dyDescent="0.25">
      <c r="A3105" s="159"/>
      <c r="B3105" s="160"/>
      <c r="C3105" s="159"/>
      <c r="D3105" s="159"/>
      <c r="E3105" s="159"/>
      <c r="F3105" s="159"/>
      <c r="G3105" s="159"/>
      <c r="H3105" s="161"/>
      <c r="I3105" s="159"/>
      <c r="J3105" s="159"/>
      <c r="K3105" s="159"/>
      <c r="L3105" s="159"/>
      <c r="M3105" s="159"/>
      <c r="N3105" s="159"/>
      <c r="O3105" s="159"/>
      <c r="P3105" s="159"/>
      <c r="Q3105" s="159"/>
      <c r="R3105" s="159"/>
      <c r="S3105" s="159"/>
      <c r="T3105" s="159"/>
      <c r="U3105" s="159"/>
      <c r="V3105" s="159"/>
      <c r="W3105" s="159"/>
      <c r="X3105" s="159"/>
      <c r="Y3105" s="159"/>
      <c r="Z3105" s="159"/>
      <c r="AA3105" s="159"/>
      <c r="AB3105" s="162"/>
    </row>
    <row r="3106" spans="1:28" x14ac:dyDescent="0.25">
      <c r="A3106" s="159"/>
      <c r="B3106" s="160"/>
      <c r="C3106" s="159"/>
      <c r="D3106" s="159"/>
      <c r="E3106" s="159"/>
      <c r="F3106" s="159"/>
      <c r="G3106" s="159"/>
      <c r="H3106" s="161"/>
      <c r="I3106" s="159"/>
      <c r="J3106" s="159"/>
      <c r="K3106" s="159"/>
      <c r="L3106" s="159"/>
      <c r="M3106" s="159"/>
      <c r="N3106" s="159"/>
      <c r="O3106" s="159"/>
      <c r="P3106" s="159"/>
      <c r="Q3106" s="159"/>
      <c r="R3106" s="159"/>
      <c r="S3106" s="159"/>
      <c r="T3106" s="159"/>
      <c r="U3106" s="159"/>
      <c r="V3106" s="159"/>
      <c r="W3106" s="159"/>
      <c r="X3106" s="159"/>
      <c r="Y3106" s="159"/>
      <c r="Z3106" s="159"/>
      <c r="AA3106" s="159"/>
      <c r="AB3106" s="162"/>
    </row>
    <row r="3107" spans="1:28" x14ac:dyDescent="0.25">
      <c r="A3107" s="159"/>
      <c r="B3107" s="160"/>
      <c r="C3107" s="159"/>
      <c r="D3107" s="159"/>
      <c r="E3107" s="159"/>
      <c r="F3107" s="159"/>
      <c r="G3107" s="159"/>
      <c r="H3107" s="161"/>
      <c r="I3107" s="159"/>
      <c r="J3107" s="159"/>
      <c r="K3107" s="159"/>
      <c r="L3107" s="159"/>
      <c r="M3107" s="159"/>
      <c r="N3107" s="159"/>
      <c r="O3107" s="159"/>
      <c r="P3107" s="159"/>
      <c r="Q3107" s="159"/>
      <c r="R3107" s="159"/>
      <c r="S3107" s="159"/>
      <c r="T3107" s="159"/>
      <c r="U3107" s="159"/>
      <c r="V3107" s="159"/>
      <c r="W3107" s="159"/>
      <c r="X3107" s="159"/>
      <c r="Y3107" s="159"/>
      <c r="Z3107" s="159"/>
      <c r="AA3107" s="159"/>
      <c r="AB3107" s="162"/>
    </row>
    <row r="3108" spans="1:28" x14ac:dyDescent="0.25">
      <c r="A3108" s="159"/>
      <c r="B3108" s="160"/>
      <c r="C3108" s="159"/>
      <c r="D3108" s="159"/>
      <c r="E3108" s="159"/>
      <c r="F3108" s="159"/>
      <c r="G3108" s="159"/>
      <c r="H3108" s="161"/>
      <c r="I3108" s="159"/>
      <c r="J3108" s="159"/>
      <c r="K3108" s="159"/>
      <c r="L3108" s="159"/>
      <c r="M3108" s="159"/>
      <c r="N3108" s="159"/>
      <c r="O3108" s="159"/>
      <c r="P3108" s="159"/>
      <c r="Q3108" s="159"/>
      <c r="R3108" s="159"/>
      <c r="S3108" s="159"/>
      <c r="T3108" s="159"/>
      <c r="U3108" s="159"/>
      <c r="V3108" s="159"/>
      <c r="W3108" s="159"/>
      <c r="X3108" s="159"/>
      <c r="Y3108" s="159"/>
      <c r="Z3108" s="159"/>
      <c r="AA3108" s="159"/>
      <c r="AB3108" s="162"/>
    </row>
    <row r="3109" spans="1:28" x14ac:dyDescent="0.25">
      <c r="A3109" s="159"/>
      <c r="B3109" s="160"/>
      <c r="C3109" s="159"/>
      <c r="D3109" s="159"/>
      <c r="E3109" s="159"/>
      <c r="F3109" s="159"/>
      <c r="G3109" s="159"/>
      <c r="H3109" s="161"/>
      <c r="I3109" s="159"/>
      <c r="J3109" s="159"/>
      <c r="K3109" s="159"/>
      <c r="L3109" s="159"/>
      <c r="M3109" s="159"/>
      <c r="N3109" s="159"/>
      <c r="O3109" s="159"/>
      <c r="P3109" s="159"/>
      <c r="Q3109" s="159"/>
      <c r="R3109" s="159"/>
      <c r="S3109" s="159"/>
      <c r="T3109" s="159"/>
      <c r="U3109" s="159"/>
      <c r="V3109" s="159"/>
      <c r="W3109" s="159"/>
      <c r="X3109" s="159"/>
      <c r="Y3109" s="159"/>
      <c r="Z3109" s="159"/>
      <c r="AA3109" s="159"/>
      <c r="AB3109" s="162"/>
    </row>
    <row r="3110" spans="1:28" x14ac:dyDescent="0.25">
      <c r="A3110" s="159"/>
      <c r="B3110" s="160"/>
      <c r="C3110" s="159"/>
      <c r="D3110" s="159"/>
      <c r="E3110" s="159"/>
      <c r="F3110" s="159"/>
      <c r="G3110" s="159"/>
      <c r="H3110" s="161"/>
      <c r="I3110" s="159"/>
      <c r="J3110" s="159"/>
      <c r="K3110" s="159"/>
      <c r="L3110" s="159"/>
      <c r="M3110" s="159"/>
      <c r="N3110" s="159"/>
      <c r="O3110" s="159"/>
      <c r="P3110" s="159"/>
      <c r="Q3110" s="159"/>
      <c r="R3110" s="159"/>
      <c r="S3110" s="159"/>
      <c r="T3110" s="159"/>
      <c r="U3110" s="159"/>
      <c r="V3110" s="159"/>
      <c r="W3110" s="159"/>
      <c r="X3110" s="159"/>
      <c r="Y3110" s="159"/>
      <c r="Z3110" s="159"/>
      <c r="AA3110" s="159"/>
      <c r="AB3110" s="162"/>
    </row>
    <row r="3111" spans="1:28" x14ac:dyDescent="0.25">
      <c r="A3111" s="159"/>
      <c r="B3111" s="160"/>
      <c r="C3111" s="159"/>
      <c r="D3111" s="159"/>
      <c r="E3111" s="159"/>
      <c r="F3111" s="159"/>
      <c r="G3111" s="159"/>
      <c r="H3111" s="161"/>
      <c r="I3111" s="159"/>
      <c r="J3111" s="159"/>
      <c r="K3111" s="159"/>
      <c r="L3111" s="159"/>
      <c r="M3111" s="159"/>
      <c r="N3111" s="159"/>
      <c r="O3111" s="159"/>
      <c r="P3111" s="159"/>
      <c r="Q3111" s="159"/>
      <c r="R3111" s="159"/>
      <c r="S3111" s="159"/>
      <c r="T3111" s="159"/>
      <c r="U3111" s="159"/>
      <c r="V3111" s="159"/>
      <c r="W3111" s="159"/>
      <c r="X3111" s="159"/>
      <c r="Y3111" s="159"/>
      <c r="Z3111" s="159"/>
      <c r="AA3111" s="159"/>
      <c r="AB3111" s="162"/>
    </row>
    <row r="3112" spans="1:28" x14ac:dyDescent="0.25">
      <c r="A3112" s="159"/>
      <c r="B3112" s="160"/>
      <c r="C3112" s="159"/>
      <c r="D3112" s="159"/>
      <c r="E3112" s="159"/>
      <c r="F3112" s="159"/>
      <c r="G3112" s="159"/>
      <c r="H3112" s="161"/>
      <c r="I3112" s="159"/>
      <c r="J3112" s="159"/>
      <c r="K3112" s="159"/>
      <c r="L3112" s="159"/>
      <c r="M3112" s="159"/>
      <c r="N3112" s="159"/>
      <c r="O3112" s="159"/>
      <c r="P3112" s="159"/>
      <c r="Q3112" s="159"/>
      <c r="R3112" s="159"/>
      <c r="S3112" s="159"/>
      <c r="T3112" s="159"/>
      <c r="U3112" s="159"/>
      <c r="V3112" s="159"/>
      <c r="W3112" s="159"/>
      <c r="X3112" s="159"/>
      <c r="Y3112" s="159"/>
      <c r="Z3112" s="159"/>
      <c r="AA3112" s="159"/>
      <c r="AB3112" s="162"/>
    </row>
    <row r="3113" spans="1:28" x14ac:dyDescent="0.25">
      <c r="A3113" s="159"/>
      <c r="B3113" s="160"/>
      <c r="C3113" s="159"/>
      <c r="D3113" s="159"/>
      <c r="E3113" s="159"/>
      <c r="F3113" s="159"/>
      <c r="G3113" s="159"/>
      <c r="H3113" s="161"/>
      <c r="I3113" s="159"/>
      <c r="J3113" s="159"/>
      <c r="K3113" s="159"/>
      <c r="L3113" s="159"/>
      <c r="M3113" s="159"/>
      <c r="N3113" s="159"/>
      <c r="O3113" s="159"/>
      <c r="P3113" s="159"/>
      <c r="Q3113" s="159"/>
      <c r="R3113" s="159"/>
      <c r="S3113" s="159"/>
      <c r="T3113" s="159"/>
      <c r="U3113" s="159"/>
      <c r="V3113" s="159"/>
      <c r="W3113" s="159"/>
      <c r="X3113" s="159"/>
      <c r="Y3113" s="159"/>
      <c r="Z3113" s="159"/>
      <c r="AA3113" s="159"/>
      <c r="AB3113" s="162"/>
    </row>
    <row r="3114" spans="1:28" x14ac:dyDescent="0.25">
      <c r="A3114" s="159"/>
      <c r="B3114" s="160"/>
      <c r="C3114" s="159"/>
      <c r="D3114" s="159"/>
      <c r="E3114" s="159"/>
      <c r="F3114" s="159"/>
      <c r="G3114" s="159"/>
      <c r="H3114" s="161"/>
      <c r="I3114" s="159"/>
      <c r="J3114" s="159"/>
      <c r="K3114" s="159"/>
      <c r="L3114" s="159"/>
      <c r="M3114" s="159"/>
      <c r="N3114" s="159"/>
      <c r="O3114" s="159"/>
      <c r="P3114" s="159"/>
      <c r="Q3114" s="159"/>
      <c r="R3114" s="159"/>
      <c r="S3114" s="159"/>
      <c r="T3114" s="159"/>
      <c r="U3114" s="159"/>
      <c r="V3114" s="159"/>
      <c r="W3114" s="159"/>
      <c r="X3114" s="159"/>
      <c r="Y3114" s="159"/>
      <c r="Z3114" s="159"/>
      <c r="AA3114" s="159"/>
      <c r="AB3114" s="162"/>
    </row>
    <row r="3115" spans="1:28" x14ac:dyDescent="0.25">
      <c r="A3115" s="159"/>
      <c r="B3115" s="160"/>
      <c r="C3115" s="159"/>
      <c r="D3115" s="159"/>
      <c r="E3115" s="159"/>
      <c r="F3115" s="159"/>
      <c r="G3115" s="159"/>
      <c r="H3115" s="161"/>
      <c r="I3115" s="159"/>
      <c r="J3115" s="159"/>
      <c r="K3115" s="159"/>
      <c r="L3115" s="159"/>
      <c r="M3115" s="159"/>
      <c r="N3115" s="159"/>
      <c r="O3115" s="159"/>
      <c r="P3115" s="159"/>
      <c r="Q3115" s="159"/>
      <c r="R3115" s="159"/>
      <c r="S3115" s="159"/>
      <c r="T3115" s="159"/>
      <c r="U3115" s="159"/>
      <c r="V3115" s="159"/>
      <c r="W3115" s="159"/>
      <c r="X3115" s="159"/>
      <c r="Y3115" s="159"/>
      <c r="Z3115" s="159"/>
      <c r="AA3115" s="159"/>
      <c r="AB3115" s="162"/>
    </row>
    <row r="3116" spans="1:28" x14ac:dyDescent="0.25">
      <c r="A3116" s="159"/>
      <c r="B3116" s="160"/>
      <c r="C3116" s="159"/>
      <c r="D3116" s="159"/>
      <c r="E3116" s="159"/>
      <c r="F3116" s="159"/>
      <c r="G3116" s="159"/>
      <c r="H3116" s="161"/>
      <c r="I3116" s="159"/>
      <c r="J3116" s="159"/>
      <c r="K3116" s="159"/>
      <c r="L3116" s="159"/>
      <c r="M3116" s="159"/>
      <c r="N3116" s="159"/>
      <c r="O3116" s="159"/>
      <c r="P3116" s="159"/>
      <c r="Q3116" s="159"/>
      <c r="R3116" s="159"/>
      <c r="S3116" s="159"/>
      <c r="T3116" s="159"/>
      <c r="U3116" s="159"/>
      <c r="V3116" s="159"/>
      <c r="W3116" s="159"/>
      <c r="X3116" s="159"/>
      <c r="Y3116" s="159"/>
      <c r="Z3116" s="159"/>
      <c r="AA3116" s="159"/>
      <c r="AB3116" s="162"/>
    </row>
    <row r="3117" spans="1:28" x14ac:dyDescent="0.25">
      <c r="A3117" s="159"/>
      <c r="B3117" s="160"/>
      <c r="C3117" s="159"/>
      <c r="D3117" s="159"/>
      <c r="E3117" s="159"/>
      <c r="F3117" s="159"/>
      <c r="G3117" s="159"/>
      <c r="H3117" s="161"/>
      <c r="I3117" s="159"/>
      <c r="J3117" s="159"/>
      <c r="K3117" s="159"/>
      <c r="L3117" s="159"/>
      <c r="M3117" s="159"/>
      <c r="N3117" s="159"/>
      <c r="O3117" s="159"/>
      <c r="P3117" s="159"/>
      <c r="Q3117" s="159"/>
      <c r="R3117" s="159"/>
      <c r="S3117" s="159"/>
      <c r="T3117" s="159"/>
      <c r="U3117" s="159"/>
      <c r="V3117" s="159"/>
      <c r="W3117" s="159"/>
      <c r="X3117" s="159"/>
      <c r="Y3117" s="159"/>
      <c r="Z3117" s="159"/>
      <c r="AA3117" s="159"/>
      <c r="AB3117" s="162"/>
    </row>
    <row r="3118" spans="1:28" x14ac:dyDescent="0.25">
      <c r="A3118" s="159"/>
      <c r="B3118" s="160"/>
      <c r="C3118" s="159"/>
      <c r="D3118" s="159"/>
      <c r="E3118" s="159"/>
      <c r="F3118" s="159"/>
      <c r="G3118" s="159"/>
      <c r="H3118" s="161"/>
      <c r="I3118" s="159"/>
      <c r="J3118" s="159"/>
      <c r="K3118" s="159"/>
      <c r="L3118" s="159"/>
      <c r="M3118" s="159"/>
      <c r="N3118" s="159"/>
      <c r="O3118" s="159"/>
      <c r="P3118" s="159"/>
      <c r="Q3118" s="159"/>
      <c r="R3118" s="159"/>
      <c r="S3118" s="159"/>
      <c r="T3118" s="159"/>
      <c r="U3118" s="159"/>
      <c r="V3118" s="159"/>
      <c r="W3118" s="159"/>
      <c r="X3118" s="159"/>
      <c r="Y3118" s="159"/>
      <c r="Z3118" s="159"/>
      <c r="AA3118" s="159"/>
      <c r="AB3118" s="162"/>
    </row>
    <row r="3119" spans="1:28" x14ac:dyDescent="0.25">
      <c r="A3119" s="159"/>
      <c r="B3119" s="160"/>
      <c r="C3119" s="159"/>
      <c r="D3119" s="159"/>
      <c r="E3119" s="159"/>
      <c r="F3119" s="159"/>
      <c r="G3119" s="159"/>
      <c r="H3119" s="161"/>
      <c r="I3119" s="159"/>
      <c r="J3119" s="159"/>
      <c r="K3119" s="159"/>
      <c r="L3119" s="159"/>
      <c r="M3119" s="159"/>
      <c r="N3119" s="159"/>
      <c r="O3119" s="159"/>
      <c r="P3119" s="159"/>
      <c r="Q3119" s="159"/>
      <c r="R3119" s="159"/>
      <c r="S3119" s="159"/>
      <c r="T3119" s="159"/>
      <c r="U3119" s="159"/>
      <c r="V3119" s="159"/>
      <c r="W3119" s="159"/>
      <c r="X3119" s="159"/>
      <c r="Y3119" s="159"/>
      <c r="Z3119" s="159"/>
      <c r="AA3119" s="159"/>
      <c r="AB3119" s="162"/>
    </row>
    <row r="3120" spans="1:28" x14ac:dyDescent="0.25">
      <c r="A3120" s="159"/>
      <c r="B3120" s="160"/>
      <c r="C3120" s="159"/>
      <c r="D3120" s="159"/>
      <c r="E3120" s="159"/>
      <c r="F3120" s="159"/>
      <c r="G3120" s="159"/>
      <c r="H3120" s="161"/>
      <c r="I3120" s="159"/>
      <c r="J3120" s="159"/>
      <c r="K3120" s="159"/>
      <c r="L3120" s="159"/>
      <c r="M3120" s="159"/>
      <c r="N3120" s="159"/>
      <c r="O3120" s="159"/>
      <c r="P3120" s="159"/>
      <c r="Q3120" s="159"/>
      <c r="R3120" s="159"/>
      <c r="S3120" s="159"/>
      <c r="T3120" s="159"/>
      <c r="U3120" s="159"/>
      <c r="V3120" s="159"/>
      <c r="W3120" s="159"/>
      <c r="X3120" s="159"/>
      <c r="Y3120" s="159"/>
      <c r="Z3120" s="159"/>
      <c r="AA3120" s="159"/>
      <c r="AB3120" s="162"/>
    </row>
    <row r="3121" spans="1:28" x14ac:dyDescent="0.25">
      <c r="A3121" s="159"/>
      <c r="B3121" s="160"/>
      <c r="C3121" s="159"/>
      <c r="D3121" s="159"/>
      <c r="E3121" s="159"/>
      <c r="F3121" s="159"/>
      <c r="G3121" s="159"/>
      <c r="H3121" s="161"/>
      <c r="I3121" s="159"/>
      <c r="J3121" s="159"/>
      <c r="K3121" s="159"/>
      <c r="L3121" s="159"/>
      <c r="M3121" s="159"/>
      <c r="N3121" s="159"/>
      <c r="O3121" s="159"/>
      <c r="P3121" s="159"/>
      <c r="Q3121" s="159"/>
      <c r="R3121" s="159"/>
      <c r="S3121" s="159"/>
      <c r="T3121" s="159"/>
      <c r="U3121" s="159"/>
      <c r="V3121" s="159"/>
      <c r="W3121" s="159"/>
      <c r="X3121" s="159"/>
      <c r="Y3121" s="159"/>
      <c r="Z3121" s="159"/>
      <c r="AA3121" s="159"/>
      <c r="AB3121" s="162"/>
    </row>
    <row r="3122" spans="1:28" x14ac:dyDescent="0.25">
      <c r="A3122" s="159"/>
      <c r="B3122" s="160"/>
      <c r="C3122" s="159"/>
      <c r="D3122" s="159"/>
      <c r="E3122" s="159"/>
      <c r="F3122" s="159"/>
      <c r="G3122" s="159"/>
      <c r="H3122" s="161"/>
      <c r="I3122" s="159"/>
      <c r="J3122" s="159"/>
      <c r="K3122" s="159"/>
      <c r="L3122" s="159"/>
      <c r="M3122" s="159"/>
      <c r="N3122" s="159"/>
      <c r="O3122" s="159"/>
      <c r="P3122" s="159"/>
      <c r="Q3122" s="159"/>
      <c r="R3122" s="159"/>
      <c r="S3122" s="159"/>
      <c r="T3122" s="159"/>
      <c r="U3122" s="159"/>
      <c r="V3122" s="159"/>
      <c r="W3122" s="159"/>
      <c r="X3122" s="159"/>
      <c r="Y3122" s="159"/>
      <c r="Z3122" s="159"/>
      <c r="AA3122" s="159"/>
      <c r="AB3122" s="162"/>
    </row>
    <row r="3123" spans="1:28" x14ac:dyDescent="0.25">
      <c r="A3123" s="159"/>
      <c r="B3123" s="160"/>
      <c r="C3123" s="159"/>
      <c r="D3123" s="159"/>
      <c r="E3123" s="159"/>
      <c r="F3123" s="159"/>
      <c r="G3123" s="159"/>
      <c r="H3123" s="161"/>
      <c r="I3123" s="159"/>
      <c r="J3123" s="159"/>
      <c r="K3123" s="159"/>
      <c r="L3123" s="159"/>
      <c r="M3123" s="159"/>
      <c r="N3123" s="159"/>
      <c r="O3123" s="159"/>
      <c r="P3123" s="159"/>
      <c r="Q3123" s="159"/>
      <c r="R3123" s="159"/>
      <c r="S3123" s="159"/>
      <c r="T3123" s="159"/>
      <c r="U3123" s="159"/>
      <c r="V3123" s="159"/>
      <c r="W3123" s="159"/>
      <c r="X3123" s="159"/>
      <c r="Y3123" s="159"/>
      <c r="Z3123" s="159"/>
      <c r="AA3123" s="159"/>
      <c r="AB3123" s="162"/>
    </row>
    <row r="3124" spans="1:28" x14ac:dyDescent="0.25">
      <c r="A3124" s="159"/>
      <c r="B3124" s="160"/>
      <c r="C3124" s="159"/>
      <c r="D3124" s="159"/>
      <c r="E3124" s="159"/>
      <c r="F3124" s="159"/>
      <c r="G3124" s="159"/>
      <c r="H3124" s="161"/>
      <c r="I3124" s="159"/>
      <c r="J3124" s="159"/>
      <c r="K3124" s="159"/>
      <c r="L3124" s="159"/>
      <c r="M3124" s="159"/>
      <c r="N3124" s="159"/>
      <c r="O3124" s="159"/>
      <c r="P3124" s="159"/>
      <c r="Q3124" s="159"/>
      <c r="R3124" s="159"/>
      <c r="S3124" s="159"/>
      <c r="T3124" s="159"/>
      <c r="U3124" s="159"/>
      <c r="V3124" s="159"/>
      <c r="W3124" s="159"/>
      <c r="X3124" s="159"/>
      <c r="Y3124" s="159"/>
      <c r="Z3124" s="159"/>
      <c r="AA3124" s="159"/>
      <c r="AB3124" s="162"/>
    </row>
    <row r="3125" spans="1:28" x14ac:dyDescent="0.25">
      <c r="A3125" s="159"/>
      <c r="B3125" s="160"/>
      <c r="C3125" s="159"/>
      <c r="D3125" s="159"/>
      <c r="E3125" s="159"/>
      <c r="F3125" s="159"/>
      <c r="G3125" s="159"/>
      <c r="H3125" s="161"/>
      <c r="I3125" s="159"/>
      <c r="J3125" s="159"/>
      <c r="K3125" s="159"/>
      <c r="L3125" s="159"/>
      <c r="M3125" s="159"/>
      <c r="N3125" s="159"/>
      <c r="O3125" s="159"/>
      <c r="P3125" s="159"/>
      <c r="Q3125" s="159"/>
      <c r="R3125" s="159"/>
      <c r="S3125" s="159"/>
      <c r="T3125" s="159"/>
      <c r="U3125" s="159"/>
      <c r="V3125" s="159"/>
      <c r="W3125" s="159"/>
      <c r="X3125" s="159"/>
      <c r="Y3125" s="159"/>
      <c r="Z3125" s="159"/>
      <c r="AA3125" s="159"/>
      <c r="AB3125" s="162"/>
    </row>
    <row r="3126" spans="1:28" x14ac:dyDescent="0.25">
      <c r="A3126" s="159"/>
      <c r="B3126" s="160"/>
      <c r="C3126" s="159"/>
      <c r="D3126" s="159"/>
      <c r="E3126" s="159"/>
      <c r="F3126" s="159"/>
      <c r="G3126" s="159"/>
      <c r="H3126" s="161"/>
      <c r="I3126" s="159"/>
      <c r="J3126" s="159"/>
      <c r="K3126" s="159"/>
      <c r="L3126" s="159"/>
      <c r="M3126" s="159"/>
      <c r="N3126" s="159"/>
      <c r="O3126" s="159"/>
      <c r="P3126" s="159"/>
      <c r="Q3126" s="159"/>
      <c r="R3126" s="159"/>
      <c r="S3126" s="159"/>
      <c r="T3126" s="159"/>
      <c r="U3126" s="159"/>
      <c r="V3126" s="159"/>
      <c r="W3126" s="159"/>
      <c r="X3126" s="159"/>
      <c r="Y3126" s="159"/>
      <c r="Z3126" s="159"/>
      <c r="AA3126" s="159"/>
      <c r="AB3126" s="162"/>
    </row>
    <row r="3127" spans="1:28" x14ac:dyDescent="0.25">
      <c r="A3127" s="159"/>
      <c r="B3127" s="160"/>
      <c r="C3127" s="159"/>
      <c r="D3127" s="159"/>
      <c r="E3127" s="159"/>
      <c r="F3127" s="159"/>
      <c r="G3127" s="159"/>
      <c r="H3127" s="161"/>
      <c r="I3127" s="159"/>
      <c r="J3127" s="159"/>
      <c r="K3127" s="159"/>
      <c r="L3127" s="159"/>
      <c r="M3127" s="159"/>
      <c r="N3127" s="159"/>
      <c r="O3127" s="159"/>
      <c r="P3127" s="159"/>
      <c r="Q3127" s="159"/>
      <c r="R3127" s="159"/>
      <c r="S3127" s="159"/>
      <c r="T3127" s="159"/>
      <c r="U3127" s="159"/>
      <c r="V3127" s="159"/>
      <c r="W3127" s="159"/>
      <c r="X3127" s="159"/>
      <c r="Y3127" s="159"/>
      <c r="Z3127" s="159"/>
      <c r="AA3127" s="159"/>
      <c r="AB3127" s="162"/>
    </row>
    <row r="3128" spans="1:28" x14ac:dyDescent="0.25">
      <c r="A3128" s="159"/>
      <c r="B3128" s="160"/>
      <c r="C3128" s="159"/>
      <c r="D3128" s="159"/>
      <c r="E3128" s="159"/>
      <c r="F3128" s="159"/>
      <c r="G3128" s="159"/>
      <c r="H3128" s="161"/>
      <c r="I3128" s="159"/>
      <c r="J3128" s="159"/>
      <c r="K3128" s="159"/>
      <c r="L3128" s="159"/>
      <c r="M3128" s="159"/>
      <c r="N3128" s="159"/>
      <c r="O3128" s="159"/>
      <c r="P3128" s="159"/>
      <c r="Q3128" s="159"/>
      <c r="R3128" s="159"/>
      <c r="S3128" s="159"/>
      <c r="T3128" s="159"/>
      <c r="U3128" s="159"/>
      <c r="V3128" s="159"/>
      <c r="W3128" s="159"/>
      <c r="X3128" s="159"/>
      <c r="Y3128" s="159"/>
      <c r="Z3128" s="159"/>
      <c r="AA3128" s="159"/>
      <c r="AB3128" s="162"/>
    </row>
    <row r="3129" spans="1:28" x14ac:dyDescent="0.25">
      <c r="A3129" s="159"/>
      <c r="B3129" s="160"/>
      <c r="C3129" s="159"/>
      <c r="D3129" s="159"/>
      <c r="E3129" s="159"/>
      <c r="F3129" s="159"/>
      <c r="G3129" s="159"/>
      <c r="H3129" s="161"/>
      <c r="I3129" s="159"/>
      <c r="J3129" s="159"/>
      <c r="K3129" s="159"/>
      <c r="L3129" s="159"/>
      <c r="M3129" s="159"/>
      <c r="N3129" s="159"/>
      <c r="O3129" s="159"/>
      <c r="P3129" s="159"/>
      <c r="Q3129" s="159"/>
      <c r="R3129" s="159"/>
      <c r="S3129" s="159"/>
      <c r="T3129" s="159"/>
      <c r="U3129" s="159"/>
      <c r="V3129" s="159"/>
      <c r="W3129" s="159"/>
      <c r="X3129" s="159"/>
      <c r="Y3129" s="159"/>
      <c r="Z3129" s="159"/>
      <c r="AA3129" s="159"/>
      <c r="AB3129" s="162"/>
    </row>
    <row r="3130" spans="1:28" x14ac:dyDescent="0.25">
      <c r="A3130" s="159"/>
      <c r="B3130" s="160"/>
      <c r="C3130" s="159"/>
      <c r="D3130" s="159"/>
      <c r="E3130" s="159"/>
      <c r="F3130" s="159"/>
      <c r="G3130" s="159"/>
      <c r="H3130" s="161"/>
      <c r="I3130" s="159"/>
      <c r="J3130" s="159"/>
      <c r="K3130" s="159"/>
      <c r="L3130" s="159"/>
      <c r="M3130" s="159"/>
      <c r="N3130" s="159"/>
      <c r="O3130" s="159"/>
      <c r="P3130" s="159"/>
      <c r="Q3130" s="159"/>
      <c r="R3130" s="159"/>
      <c r="S3130" s="159"/>
      <c r="T3130" s="159"/>
      <c r="U3130" s="159"/>
      <c r="V3130" s="159"/>
      <c r="W3130" s="159"/>
      <c r="X3130" s="159"/>
      <c r="Y3130" s="159"/>
      <c r="Z3130" s="159"/>
      <c r="AA3130" s="159"/>
      <c r="AB3130" s="162"/>
    </row>
    <row r="3131" spans="1:28" x14ac:dyDescent="0.25">
      <c r="A3131" s="159"/>
      <c r="B3131" s="160"/>
      <c r="C3131" s="159"/>
      <c r="D3131" s="159"/>
      <c r="E3131" s="159"/>
      <c r="F3131" s="159"/>
      <c r="G3131" s="159"/>
      <c r="H3131" s="161"/>
      <c r="I3131" s="159"/>
      <c r="J3131" s="159"/>
      <c r="K3131" s="159"/>
      <c r="L3131" s="159"/>
      <c r="M3131" s="159"/>
      <c r="N3131" s="159"/>
      <c r="O3131" s="159"/>
      <c r="P3131" s="159"/>
      <c r="Q3131" s="159"/>
      <c r="R3131" s="159"/>
      <c r="S3131" s="159"/>
      <c r="T3131" s="159"/>
      <c r="U3131" s="159"/>
      <c r="V3131" s="159"/>
      <c r="W3131" s="159"/>
      <c r="X3131" s="159"/>
      <c r="Y3131" s="159"/>
      <c r="Z3131" s="159"/>
      <c r="AA3131" s="159"/>
      <c r="AB3131" s="162"/>
    </row>
    <row r="3132" spans="1:28" x14ac:dyDescent="0.25">
      <c r="A3132" s="159"/>
      <c r="B3132" s="160"/>
      <c r="C3132" s="159"/>
      <c r="D3132" s="159"/>
      <c r="E3132" s="159"/>
      <c r="F3132" s="159"/>
      <c r="G3132" s="159"/>
      <c r="H3132" s="161"/>
      <c r="I3132" s="159"/>
      <c r="J3132" s="159"/>
      <c r="K3132" s="159"/>
      <c r="L3132" s="159"/>
      <c r="M3132" s="159"/>
      <c r="N3132" s="159"/>
      <c r="O3132" s="159"/>
      <c r="P3132" s="159"/>
      <c r="Q3132" s="159"/>
      <c r="R3132" s="159"/>
      <c r="S3132" s="159"/>
      <c r="T3132" s="159"/>
      <c r="U3132" s="159"/>
      <c r="V3132" s="159"/>
      <c r="W3132" s="159"/>
      <c r="X3132" s="159"/>
      <c r="Y3132" s="159"/>
      <c r="Z3132" s="159"/>
      <c r="AA3132" s="159"/>
      <c r="AB3132" s="162"/>
    </row>
  </sheetData>
  <sheetProtection algorithmName="SHA-512" hashValue="kK5H0laZWulWFVlYWicmQdQzf2pQYJsYoq9Jd/XAMV/hesxoG5+8wqsOPcnEkCz1V+Z2fc7kknZX1wzR1GHKYQ==" saltValue="V8iSPFDIh5ghs6WLHbJPrA==" spinCount="100000" sheet="1" selectLockedCells="1" sort="0" autoFilter="0" pivotTables="0"/>
  <autoFilter ref="A2:I3004" xr:uid="{00000000-0009-0000-0000-000002000000}"/>
  <mergeCells count="7">
    <mergeCell ref="O1:U1"/>
    <mergeCell ref="O2:U2"/>
    <mergeCell ref="K9:L9"/>
    <mergeCell ref="J3:J4"/>
    <mergeCell ref="A1:E1"/>
    <mergeCell ref="F1:G1"/>
    <mergeCell ref="H1:I1"/>
  </mergeCells>
  <conditionalFormatting sqref="A4:A3003">
    <cfRule type="cellIs" dxfId="12" priority="1" stopIfTrue="1" operator="greaterThan">
      <formula>ReportDate</formula>
    </cfRule>
  </conditionalFormatting>
  <conditionalFormatting sqref="B4:B3003">
    <cfRule type="cellIs" dxfId="11" priority="3" stopIfTrue="1" operator="equal">
      <formula>#N/A</formula>
    </cfRule>
  </conditionalFormatting>
  <dataValidations count="5">
    <dataValidation type="list" operator="equal" showInputMessage="1" showErrorMessage="1" errorTitle="Invalid Nominal Account" error="You can only enter into this cell one of the pre-set nominal accounts from the drop-down list._x000a_Please try again." promptTitle="Nominal Account" prompt="Select the appropriate nominal account from the drop-down list." sqref="C7:C3003 C5" xr:uid="{00000000-0002-0000-0200-000000000000}">
      <formula1>Categories</formula1>
    </dataValidation>
    <dataValidation type="list" operator="equal" allowBlank="1" showErrorMessage="1" sqref="C6" xr:uid="{CCE61277-296F-4CA8-B3C9-EEE5BE9255A4}">
      <formula1>Categories</formula1>
      <formula2>0</formula2>
    </dataValidation>
    <dataValidation type="list" operator="equal" showInputMessage="1" showErrorMessage="1" errorTitle="Invalid Nominal Account" error="You can only enter into this cell one of the pre-set nominal accounts from the drop-down list._x000a_Please try again." promptTitle="Category" prompt="Select the appropriate category from the drop-down list." sqref="C4" xr:uid="{0E26FC57-BE8C-482D-BA68-E26911719966}">
      <formula1>Categories</formula1>
    </dataValidation>
    <dataValidation type="list" operator="equal" showInputMessage="1" showErrorMessage="1" errorTitle="Invalid Nominal Account" error="You can only enter into this cell one of the pre-set nominal accounts from the drop-down list._x000a_Please try again." promptTitle="Select Fund" prompt="Select the appropriate RESTRICTED fund for this transaction from the drop-down list, or leave blank for the General or Designated fund." sqref="D7:D3003" xr:uid="{611F49D1-B65D-4A56-8305-2C668EAC0585}">
      <formula1>FundName</formula1>
    </dataValidation>
    <dataValidation type="list" operator="equal" showInputMessage="1" showErrorMessage="1" errorTitle="Invalid Nominal Account" error="You can only enter into this cell one of the pre-set nominal accounts from the drop-down list._x000a_Please try again." promptTitle="Select Fund" prompt="Select the appropriate fund for this transaction from the drop-down list, or leave blank forthe General Fund." sqref="D4:D6" xr:uid="{E5C5EFA0-FDE8-42BC-BA47-C73C9D099E33}">
      <formula1>FundName</formula1>
    </dataValidation>
  </dataValidations>
  <pageMargins left="0.7" right="0.7" top="0.75" bottom="0.75" header="0.51180555555555551" footer="0.51180555555555551"/>
  <pageSetup paperSize="9" scale="26" firstPageNumber="0" fitToHeight="0" orientation="portrait" horizontalDpi="300" verticalDpi="300" r:id="rId1"/>
  <headerFooter alignWithMargins="0"/>
  <ignoredErrors>
    <ignoredError sqref="I4:I99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CB9A-A583-4B62-9F96-C6BAE47FB93B}">
  <dimension ref="A1:AB3132"/>
  <sheetViews>
    <sheetView zoomScaleNormal="100" workbookViewId="0">
      <selection activeCell="A4" sqref="A4"/>
    </sheetView>
  </sheetViews>
  <sheetFormatPr defaultColWidth="9.109375" defaultRowHeight="13.2" x14ac:dyDescent="0.25"/>
  <cols>
    <col min="1" max="1" width="11" style="1" customWidth="1"/>
    <col min="2" max="2" width="10.6640625" style="163" customWidth="1"/>
    <col min="3" max="3" width="25.6640625" style="1" customWidth="1"/>
    <col min="4" max="4" width="15.6640625" style="1" customWidth="1"/>
    <col min="5" max="5" width="25.33203125" style="1" customWidth="1"/>
    <col min="6" max="6" width="30.6640625" style="1" customWidth="1"/>
    <col min="7" max="7" width="11.6640625" style="1" customWidth="1"/>
    <col min="8" max="8" width="4.6640625" style="164" customWidth="1"/>
    <col min="9" max="9" width="11.6640625" style="1" customWidth="1"/>
    <col min="10" max="10" width="10.5546875" style="1" customWidth="1"/>
    <col min="11" max="12" width="11.6640625" style="1" customWidth="1"/>
    <col min="13" max="13" width="13.33203125" style="1" customWidth="1"/>
    <col min="14" max="14" width="7.44140625" style="1" customWidth="1"/>
    <col min="15" max="24" width="9.109375" style="1"/>
    <col min="25" max="25" width="7.44140625" style="1" customWidth="1"/>
    <col min="26" max="26" width="12.6640625" style="1" customWidth="1"/>
    <col min="27" max="27" width="2.6640625" style="1" customWidth="1"/>
    <col min="28" max="28" width="12.6640625" style="16" customWidth="1"/>
    <col min="29" max="16384" width="9.109375" style="1"/>
  </cols>
  <sheetData>
    <row r="1" spans="1:28" s="17" customFormat="1" ht="27.75" customHeight="1" thickTop="1" x14ac:dyDescent="0.25">
      <c r="A1" s="1300" t="str">
        <f>CharityName</f>
        <v>Name of Charity</v>
      </c>
      <c r="B1" s="1300"/>
      <c r="C1" s="1300"/>
      <c r="D1" s="1300"/>
      <c r="E1" s="1300"/>
      <c r="F1" s="1309" t="s">
        <v>176</v>
      </c>
      <c r="G1" s="1309"/>
      <c r="H1" s="1310">
        <f>FYEDate</f>
        <v>45291</v>
      </c>
      <c r="I1" s="1311"/>
      <c r="J1" s="131" t="str">
        <f>"Balance at 
"&amp;TEXT(MAX(Acc3Date,A3),"dd-mmm-yy")</f>
        <v>Balance at 
31-Dec-22</v>
      </c>
      <c r="K1" s="132" t="s">
        <v>16</v>
      </c>
      <c r="L1" s="133" t="s">
        <v>17</v>
      </c>
      <c r="M1" s="134" t="s">
        <v>18</v>
      </c>
      <c r="N1" s="135"/>
      <c r="O1" s="1307" t="s">
        <v>19</v>
      </c>
      <c r="P1" s="1307"/>
      <c r="Q1" s="1307"/>
      <c r="R1" s="1307"/>
      <c r="S1" s="1307"/>
      <c r="T1" s="1307"/>
      <c r="U1" s="1307"/>
      <c r="Z1" s="136" t="s">
        <v>20</v>
      </c>
      <c r="AB1" s="136" t="s">
        <v>21</v>
      </c>
    </row>
    <row r="2" spans="1:28" s="99" customFormat="1" ht="16.350000000000001" customHeight="1" thickBot="1" x14ac:dyDescent="0.3">
      <c r="A2" s="92" t="s">
        <v>22</v>
      </c>
      <c r="B2" s="93" t="s">
        <v>23</v>
      </c>
      <c r="C2" s="8" t="s">
        <v>24</v>
      </c>
      <c r="D2" s="8" t="s">
        <v>74</v>
      </c>
      <c r="E2" s="8" t="s">
        <v>175</v>
      </c>
      <c r="F2" s="8" t="s">
        <v>26</v>
      </c>
      <c r="G2" s="94" t="s">
        <v>27</v>
      </c>
      <c r="H2" s="137" t="s">
        <v>247</v>
      </c>
      <c r="I2" s="95" t="s">
        <v>33</v>
      </c>
      <c r="J2" s="138">
        <f>SUMIFS(Acc3Amnt,Acc3Rcd,"&lt;&gt;")+I3</f>
        <v>0</v>
      </c>
      <c r="K2" s="139">
        <f>SUMIFS(Acc3Amnt,Acc3Rcd,"&lt;&gt;")+I3</f>
        <v>0</v>
      </c>
      <c r="L2" s="140">
        <f>SUMIFS(Acc3Amnt,Acc3Rcd,"")</f>
        <v>0</v>
      </c>
      <c r="M2" s="141"/>
      <c r="N2" s="142"/>
      <c r="O2" s="1308" t="s">
        <v>34</v>
      </c>
      <c r="P2" s="1308"/>
      <c r="Q2" s="1308"/>
      <c r="R2" s="1308"/>
      <c r="S2" s="1308"/>
      <c r="T2" s="1308"/>
      <c r="U2" s="1308"/>
      <c r="Z2" s="143">
        <f>ReportDate</f>
        <v>45291</v>
      </c>
      <c r="AB2" s="143">
        <f>MAX(Acc3Date)</f>
        <v>0</v>
      </c>
    </row>
    <row r="3" spans="1:28" s="109" customFormat="1" ht="14.1" customHeight="1" thickTop="1" x14ac:dyDescent="0.25">
      <c r="A3" s="144">
        <f>DATE(YEAR(FYEDate)-1,MONTH(FYEDate),DAY(FYEDate))</f>
        <v>44926</v>
      </c>
      <c r="B3" s="145"/>
      <c r="C3" s="146"/>
      <c r="D3" s="146"/>
      <c r="E3" s="146"/>
      <c r="F3" s="147"/>
      <c r="G3" s="146"/>
      <c r="H3" s="148" t="s">
        <v>28</v>
      </c>
      <c r="I3" s="165">
        <v>0</v>
      </c>
      <c r="J3" s="1305" t="s">
        <v>245</v>
      </c>
      <c r="K3" s="107" t="s">
        <v>75</v>
      </c>
      <c r="L3" s="108">
        <f>SUMIFS(Acc3Amnt,Acc3Rcd,"&gt;0",Acc3Amnt,"&gt;0")</f>
        <v>0</v>
      </c>
      <c r="AB3" s="149"/>
    </row>
    <row r="4" spans="1:28" ht="14.1" customHeight="1" thickBot="1" x14ac:dyDescent="0.3">
      <c r="A4" s="26"/>
      <c r="B4" s="27"/>
      <c r="C4" s="28"/>
      <c r="D4" s="28"/>
      <c r="E4" s="28"/>
      <c r="F4" s="28"/>
      <c r="G4" s="29"/>
      <c r="H4" s="39" t="str">
        <f t="shared" ref="H4:H67" si="0">IF(A4&gt;0,MATCH(A4-1,FYrMonths)+1,"")</f>
        <v/>
      </c>
      <c r="I4" s="150" t="str">
        <f t="shared" ref="I4" si="1">IF(G4="","",I3+G4)</f>
        <v/>
      </c>
      <c r="J4" s="1306"/>
      <c r="K4" s="116" t="s">
        <v>76</v>
      </c>
      <c r="L4" s="98">
        <f>SUMIFS(Acc3Amnt,Acc3Rcd,"&gt;0",Acc3Amnt,"&lt;0")</f>
        <v>0</v>
      </c>
      <c r="M4" s="151"/>
      <c r="N4" s="151"/>
      <c r="O4" s="151"/>
      <c r="P4" s="151"/>
      <c r="Q4" s="151"/>
      <c r="R4" s="151"/>
      <c r="S4" s="151"/>
      <c r="T4" s="151"/>
      <c r="U4" s="151"/>
      <c r="V4" s="151"/>
      <c r="Z4" s="152"/>
    </row>
    <row r="5" spans="1:28" ht="14.1" customHeight="1" thickTop="1" x14ac:dyDescent="0.25">
      <c r="A5" s="26"/>
      <c r="B5" s="27"/>
      <c r="C5" s="28"/>
      <c r="D5" s="28"/>
      <c r="E5" s="28"/>
      <c r="F5" s="28"/>
      <c r="G5" s="29"/>
      <c r="H5" s="39" t="str">
        <f t="shared" si="0"/>
        <v/>
      </c>
      <c r="I5" s="150" t="str">
        <f t="shared" ref="I5:I68" si="2">IF(G5="","",I4+G5)</f>
        <v/>
      </c>
      <c r="J5" s="113"/>
      <c r="K5" s="107" t="s">
        <v>30</v>
      </c>
      <c r="L5" s="108">
        <f>SUMIFS(Acc3Amnt,Acc3Rcd,"",Acc3Amnt,"&gt;0")</f>
        <v>0</v>
      </c>
      <c r="M5" s="151"/>
      <c r="N5" s="151"/>
      <c r="O5" s="151"/>
      <c r="P5" s="151"/>
      <c r="Q5" s="151"/>
      <c r="R5" s="151"/>
      <c r="S5" s="151"/>
      <c r="T5" s="151"/>
      <c r="U5" s="151"/>
      <c r="V5" s="151"/>
      <c r="Z5" s="152"/>
    </row>
    <row r="6" spans="1:28" ht="14.1" customHeight="1" thickBot="1" x14ac:dyDescent="0.3">
      <c r="A6" s="26"/>
      <c r="B6" s="27"/>
      <c r="C6" s="30"/>
      <c r="D6" s="28"/>
      <c r="E6" s="30"/>
      <c r="F6" s="30"/>
      <c r="G6" s="31"/>
      <c r="H6" s="39" t="str">
        <f t="shared" si="0"/>
        <v/>
      </c>
      <c r="I6" s="150" t="str">
        <f t="shared" si="2"/>
        <v/>
      </c>
      <c r="J6" s="113"/>
      <c r="K6" s="116" t="s">
        <v>29</v>
      </c>
      <c r="L6" s="98">
        <f>SUMIFS(Acc3Amnt,Acc3Rcd,"",Acc3Amnt,"&lt;0")</f>
        <v>0</v>
      </c>
      <c r="M6" s="151"/>
      <c r="N6" s="151"/>
      <c r="O6" s="151"/>
      <c r="P6" s="151"/>
      <c r="Q6" s="151"/>
      <c r="R6" s="151"/>
      <c r="S6" s="151"/>
      <c r="T6" s="151"/>
      <c r="U6" s="151"/>
      <c r="V6" s="151"/>
      <c r="Z6" s="152"/>
    </row>
    <row r="7" spans="1:28" ht="14.1" customHeight="1" thickTop="1" x14ac:dyDescent="0.25">
      <c r="A7" s="26"/>
      <c r="B7" s="27"/>
      <c r="C7" s="28"/>
      <c r="D7" s="28"/>
      <c r="E7" s="28"/>
      <c r="F7" s="28"/>
      <c r="G7" s="29"/>
      <c r="H7" s="39" t="str">
        <f t="shared" si="0"/>
        <v/>
      </c>
      <c r="I7" s="150" t="str">
        <f t="shared" si="2"/>
        <v/>
      </c>
      <c r="J7" s="113"/>
      <c r="K7" s="107" t="s">
        <v>136</v>
      </c>
      <c r="L7" s="108">
        <f>SUMIFS(Acc3Amnt,Acc3Rcd,"T",Acc3Amnt,"&gt;0")</f>
        <v>0</v>
      </c>
      <c r="M7" s="151"/>
      <c r="N7" s="151"/>
      <c r="O7" s="151"/>
      <c r="P7" s="151"/>
      <c r="Q7" s="151"/>
      <c r="R7" s="151"/>
      <c r="S7" s="151"/>
      <c r="T7" s="151"/>
      <c r="U7" s="151"/>
      <c r="V7" s="151"/>
      <c r="Z7" s="152"/>
    </row>
    <row r="8" spans="1:28" ht="14.1" customHeight="1" thickBot="1" x14ac:dyDescent="0.3">
      <c r="A8" s="26"/>
      <c r="B8" s="27"/>
      <c r="C8" s="28"/>
      <c r="D8" s="28"/>
      <c r="E8" s="28"/>
      <c r="F8" s="28"/>
      <c r="G8" s="29"/>
      <c r="H8" s="39" t="str">
        <f t="shared" si="0"/>
        <v/>
      </c>
      <c r="I8" s="150" t="str">
        <f t="shared" si="2"/>
        <v/>
      </c>
      <c r="J8" s="113"/>
      <c r="K8" s="116" t="s">
        <v>135</v>
      </c>
      <c r="L8" s="98">
        <f>SUMIFS(Acc3Amnt,Acc3Rcd,"T",Acc3Amnt,"&lt;0")</f>
        <v>0</v>
      </c>
      <c r="M8" s="151"/>
      <c r="N8" s="151"/>
      <c r="O8" s="151"/>
      <c r="P8" s="151"/>
      <c r="Q8" s="151"/>
      <c r="R8" s="151"/>
      <c r="S8" s="151"/>
      <c r="T8" s="151"/>
      <c r="U8" s="151"/>
      <c r="V8" s="151"/>
      <c r="Z8" s="152"/>
    </row>
    <row r="9" spans="1:28" ht="14.1" customHeight="1" thickTop="1" x14ac:dyDescent="0.25">
      <c r="A9" s="26"/>
      <c r="B9" s="27"/>
      <c r="C9" s="28"/>
      <c r="D9" s="28"/>
      <c r="E9" s="28"/>
      <c r="F9" s="28"/>
      <c r="G9" s="29"/>
      <c r="H9" s="39" t="str">
        <f t="shared" si="0"/>
        <v/>
      </c>
      <c r="I9" s="150" t="str">
        <f t="shared" si="2"/>
        <v/>
      </c>
      <c r="J9" s="113"/>
      <c r="K9" s="1289" t="s">
        <v>28</v>
      </c>
      <c r="L9" s="1290"/>
      <c r="M9" s="151"/>
      <c r="N9" s="151"/>
      <c r="O9" s="151"/>
      <c r="P9" s="151"/>
      <c r="Q9" s="151"/>
      <c r="R9" s="151"/>
      <c r="S9" s="151"/>
      <c r="T9" s="151"/>
      <c r="U9" s="151"/>
      <c r="V9" s="151"/>
      <c r="Z9" s="152"/>
    </row>
    <row r="10" spans="1:28" ht="14.1" customHeight="1" x14ac:dyDescent="0.25">
      <c r="A10" s="26"/>
      <c r="B10" s="27"/>
      <c r="C10" s="28"/>
      <c r="D10" s="28"/>
      <c r="E10" s="28"/>
      <c r="F10" s="28"/>
      <c r="G10" s="29"/>
      <c r="H10" s="39" t="str">
        <f t="shared" si="0"/>
        <v/>
      </c>
      <c r="I10" s="150" t="str">
        <f t="shared" si="2"/>
        <v/>
      </c>
      <c r="J10" s="113"/>
      <c r="K10" s="117" t="s">
        <v>30</v>
      </c>
      <c r="L10" s="118">
        <f>SUMIFS(Acc3Amnt,Acc3Date,"&lt;"&amp;FYSDate,Acc3Amnt,"&gt;0")</f>
        <v>0</v>
      </c>
      <c r="M10" s="151"/>
      <c r="N10" s="151"/>
      <c r="O10" s="151"/>
      <c r="P10" s="151"/>
      <c r="Q10" s="151"/>
      <c r="R10" s="151"/>
      <c r="S10" s="151"/>
      <c r="T10" s="151"/>
      <c r="U10" s="151"/>
      <c r="V10" s="151"/>
      <c r="W10" s="151"/>
      <c r="X10" s="151"/>
      <c r="Y10" s="151"/>
      <c r="Z10" s="152"/>
    </row>
    <row r="11" spans="1:28" ht="14.1" customHeight="1" thickBot="1" x14ac:dyDescent="0.3">
      <c r="A11" s="26"/>
      <c r="B11" s="27"/>
      <c r="C11" s="28"/>
      <c r="D11" s="28"/>
      <c r="E11" s="28"/>
      <c r="F11" s="28"/>
      <c r="G11" s="29"/>
      <c r="H11" s="39" t="str">
        <f t="shared" si="0"/>
        <v/>
      </c>
      <c r="I11" s="150" t="str">
        <f t="shared" si="2"/>
        <v/>
      </c>
      <c r="J11" s="113"/>
      <c r="K11" s="119" t="s">
        <v>29</v>
      </c>
      <c r="L11" s="120">
        <f>SUMIFS(Acc3Amnt,Acc3Date,"&lt;"&amp;FYSDate,Acc3Amnt,"&lt;0")</f>
        <v>0</v>
      </c>
      <c r="M11" s="151"/>
      <c r="N11" s="151"/>
      <c r="O11" s="151"/>
      <c r="P11" s="151"/>
      <c r="Q11" s="151"/>
      <c r="R11" s="151"/>
      <c r="S11" s="151"/>
      <c r="T11" s="151"/>
      <c r="U11" s="151"/>
      <c r="V11" s="151"/>
      <c r="W11" s="151"/>
      <c r="X11" s="151"/>
      <c r="Y11" s="151"/>
      <c r="Z11" s="152"/>
    </row>
    <row r="12" spans="1:28" ht="14.1" customHeight="1" thickTop="1" x14ac:dyDescent="0.25">
      <c r="A12" s="26"/>
      <c r="B12" s="27"/>
      <c r="C12" s="28"/>
      <c r="D12" s="28"/>
      <c r="E12" s="28"/>
      <c r="F12" s="28"/>
      <c r="G12" s="29"/>
      <c r="H12" s="39" t="str">
        <f t="shared" si="0"/>
        <v/>
      </c>
      <c r="I12" s="150" t="str">
        <f t="shared" si="2"/>
        <v/>
      </c>
      <c r="J12" s="113"/>
      <c r="K12" s="18"/>
      <c r="L12" s="18"/>
      <c r="M12" s="151"/>
      <c r="N12" s="151"/>
      <c r="O12" s="151"/>
      <c r="P12" s="151"/>
      <c r="Q12" s="151"/>
      <c r="R12" s="151"/>
      <c r="S12" s="151"/>
      <c r="T12" s="151"/>
      <c r="U12" s="151"/>
      <c r="V12" s="151"/>
      <c r="W12" s="151"/>
      <c r="X12" s="151"/>
      <c r="Y12" s="151"/>
      <c r="Z12" s="152"/>
    </row>
    <row r="13" spans="1:28" ht="14.1" customHeight="1" x14ac:dyDescent="0.25">
      <c r="A13" s="26"/>
      <c r="B13" s="27"/>
      <c r="C13" s="28"/>
      <c r="D13" s="28"/>
      <c r="E13" s="28"/>
      <c r="F13" s="28"/>
      <c r="G13" s="29"/>
      <c r="H13" s="39" t="str">
        <f t="shared" si="0"/>
        <v/>
      </c>
      <c r="I13" s="150" t="str">
        <f t="shared" si="2"/>
        <v/>
      </c>
      <c r="J13" s="113"/>
      <c r="K13" s="18"/>
      <c r="L13" s="18"/>
      <c r="M13" s="151"/>
      <c r="N13" s="151"/>
      <c r="O13" s="151"/>
      <c r="P13" s="151"/>
      <c r="Q13" s="151"/>
      <c r="R13" s="151"/>
      <c r="S13" s="151"/>
      <c r="T13" s="151"/>
      <c r="U13" s="151"/>
      <c r="V13" s="151"/>
      <c r="W13" s="151"/>
      <c r="X13" s="151"/>
      <c r="Y13" s="151"/>
      <c r="Z13" s="152"/>
    </row>
    <row r="14" spans="1:28" ht="14.1" customHeight="1" x14ac:dyDescent="0.25">
      <c r="A14" s="26"/>
      <c r="B14" s="27"/>
      <c r="C14" s="28"/>
      <c r="D14" s="28"/>
      <c r="E14" s="28"/>
      <c r="F14" s="28"/>
      <c r="G14" s="29"/>
      <c r="H14" s="39" t="str">
        <f t="shared" si="0"/>
        <v/>
      </c>
      <c r="I14" s="150" t="str">
        <f t="shared" si="2"/>
        <v/>
      </c>
      <c r="J14" s="113"/>
      <c r="K14" s="18"/>
      <c r="L14" s="18"/>
      <c r="M14" s="151"/>
      <c r="N14" s="151"/>
      <c r="O14" s="151"/>
      <c r="P14" s="151"/>
      <c r="Q14" s="151"/>
      <c r="R14" s="151"/>
      <c r="S14" s="151"/>
      <c r="T14" s="151"/>
      <c r="U14" s="151"/>
      <c r="V14" s="151"/>
      <c r="W14" s="151"/>
      <c r="X14" s="151"/>
      <c r="Y14" s="151"/>
      <c r="Z14" s="152"/>
    </row>
    <row r="15" spans="1:28" ht="14.1" customHeight="1" x14ac:dyDescent="0.25">
      <c r="A15" s="26"/>
      <c r="B15" s="27"/>
      <c r="C15" s="28"/>
      <c r="D15" s="28"/>
      <c r="E15" s="28"/>
      <c r="F15" s="28"/>
      <c r="G15" s="29"/>
      <c r="H15" s="39" t="str">
        <f t="shared" si="0"/>
        <v/>
      </c>
      <c r="I15" s="150" t="str">
        <f t="shared" si="2"/>
        <v/>
      </c>
      <c r="J15" s="113"/>
      <c r="K15" s="18"/>
      <c r="L15" s="18"/>
      <c r="M15" s="151"/>
      <c r="N15" s="151"/>
      <c r="O15" s="151"/>
      <c r="P15" s="151"/>
      <c r="Q15" s="151"/>
      <c r="R15" s="151"/>
      <c r="S15" s="151"/>
      <c r="T15" s="151"/>
      <c r="U15" s="151"/>
      <c r="V15" s="151"/>
      <c r="W15" s="151"/>
      <c r="X15" s="151"/>
      <c r="Y15" s="151"/>
      <c r="Z15" s="152"/>
    </row>
    <row r="16" spans="1:28" x14ac:dyDescent="0.25">
      <c r="A16" s="26"/>
      <c r="B16" s="27"/>
      <c r="C16" s="28"/>
      <c r="D16" s="28"/>
      <c r="E16" s="28"/>
      <c r="F16" s="28"/>
      <c r="G16" s="29"/>
      <c r="H16" s="39" t="str">
        <f t="shared" si="0"/>
        <v/>
      </c>
      <c r="I16" s="150" t="str">
        <f t="shared" si="2"/>
        <v/>
      </c>
      <c r="J16" s="113"/>
      <c r="K16" s="18"/>
      <c r="L16" s="18"/>
      <c r="Z16" s="152"/>
    </row>
    <row r="17" spans="1:26" x14ac:dyDescent="0.25">
      <c r="A17" s="26"/>
      <c r="B17" s="27"/>
      <c r="C17" s="28"/>
      <c r="D17" s="28"/>
      <c r="E17" s="28"/>
      <c r="F17" s="28"/>
      <c r="G17" s="29"/>
      <c r="H17" s="39" t="str">
        <f t="shared" si="0"/>
        <v/>
      </c>
      <c r="I17" s="150" t="str">
        <f t="shared" si="2"/>
        <v/>
      </c>
      <c r="J17" s="113"/>
      <c r="K17" s="18"/>
      <c r="L17" s="18"/>
      <c r="Z17" s="152"/>
    </row>
    <row r="18" spans="1:26" x14ac:dyDescent="0.25">
      <c r="A18" s="26"/>
      <c r="B18" s="27"/>
      <c r="C18" s="28"/>
      <c r="D18" s="28"/>
      <c r="E18" s="28"/>
      <c r="F18" s="28"/>
      <c r="G18" s="29"/>
      <c r="H18" s="39" t="str">
        <f t="shared" si="0"/>
        <v/>
      </c>
      <c r="I18" s="150" t="str">
        <f t="shared" si="2"/>
        <v/>
      </c>
      <c r="J18" s="113"/>
      <c r="K18" s="18"/>
      <c r="L18" s="18"/>
      <c r="Z18" s="152"/>
    </row>
    <row r="19" spans="1:26" x14ac:dyDescent="0.25">
      <c r="A19" s="26"/>
      <c r="B19" s="27"/>
      <c r="C19" s="28"/>
      <c r="D19" s="28"/>
      <c r="E19" s="28"/>
      <c r="F19" s="28"/>
      <c r="G19" s="29"/>
      <c r="H19" s="39" t="str">
        <f t="shared" si="0"/>
        <v/>
      </c>
      <c r="I19" s="150" t="str">
        <f t="shared" si="2"/>
        <v/>
      </c>
      <c r="J19" s="113"/>
      <c r="K19" s="18"/>
      <c r="L19" s="18"/>
      <c r="Z19" s="152"/>
    </row>
    <row r="20" spans="1:26" x14ac:dyDescent="0.25">
      <c r="A20" s="26"/>
      <c r="B20" s="27"/>
      <c r="C20" s="28"/>
      <c r="D20" s="28"/>
      <c r="E20" s="28"/>
      <c r="F20" s="28"/>
      <c r="G20" s="29"/>
      <c r="H20" s="39" t="str">
        <f t="shared" si="0"/>
        <v/>
      </c>
      <c r="I20" s="150" t="str">
        <f t="shared" si="2"/>
        <v/>
      </c>
      <c r="J20" s="113"/>
      <c r="K20" s="18"/>
      <c r="L20" s="18"/>
      <c r="Z20" s="152"/>
    </row>
    <row r="21" spans="1:26" x14ac:dyDescent="0.25">
      <c r="A21" s="26"/>
      <c r="B21" s="27"/>
      <c r="C21" s="28"/>
      <c r="D21" s="28"/>
      <c r="E21" s="28"/>
      <c r="F21" s="28"/>
      <c r="G21" s="29"/>
      <c r="H21" s="39" t="str">
        <f t="shared" si="0"/>
        <v/>
      </c>
      <c r="I21" s="150" t="str">
        <f t="shared" si="2"/>
        <v/>
      </c>
      <c r="J21" s="113"/>
      <c r="K21" s="18"/>
      <c r="L21" s="18"/>
      <c r="Z21" s="152"/>
    </row>
    <row r="22" spans="1:26" x14ac:dyDescent="0.25">
      <c r="A22" s="26"/>
      <c r="B22" s="27"/>
      <c r="C22" s="28"/>
      <c r="D22" s="28"/>
      <c r="E22" s="28"/>
      <c r="F22" s="28"/>
      <c r="G22" s="29"/>
      <c r="H22" s="39" t="str">
        <f t="shared" si="0"/>
        <v/>
      </c>
      <c r="I22" s="150" t="str">
        <f t="shared" si="2"/>
        <v/>
      </c>
      <c r="J22" s="113"/>
      <c r="K22" s="18"/>
      <c r="L22" s="18"/>
      <c r="Z22" s="152"/>
    </row>
    <row r="23" spans="1:26" x14ac:dyDescent="0.25">
      <c r="A23" s="26"/>
      <c r="B23" s="27"/>
      <c r="C23" s="28"/>
      <c r="D23" s="28"/>
      <c r="E23" s="28"/>
      <c r="F23" s="28"/>
      <c r="G23" s="29"/>
      <c r="H23" s="39" t="str">
        <f t="shared" si="0"/>
        <v/>
      </c>
      <c r="I23" s="150" t="str">
        <f t="shared" si="2"/>
        <v/>
      </c>
      <c r="J23" s="113"/>
      <c r="K23" s="18"/>
      <c r="L23" s="18"/>
      <c r="Z23" s="152"/>
    </row>
    <row r="24" spans="1:26" x14ac:dyDescent="0.25">
      <c r="A24" s="26"/>
      <c r="B24" s="27"/>
      <c r="C24" s="28"/>
      <c r="D24" s="28"/>
      <c r="E24" s="28"/>
      <c r="F24" s="28"/>
      <c r="G24" s="29"/>
      <c r="H24" s="39" t="str">
        <f t="shared" si="0"/>
        <v/>
      </c>
      <c r="I24" s="150" t="str">
        <f t="shared" si="2"/>
        <v/>
      </c>
      <c r="J24" s="113"/>
      <c r="K24" s="18"/>
      <c r="L24" s="18"/>
      <c r="Z24" s="152"/>
    </row>
    <row r="25" spans="1:26" x14ac:dyDescent="0.25">
      <c r="A25" s="26"/>
      <c r="B25" s="27"/>
      <c r="C25" s="28"/>
      <c r="D25" s="28"/>
      <c r="E25" s="28"/>
      <c r="F25" s="28"/>
      <c r="G25" s="29"/>
      <c r="H25" s="39" t="str">
        <f t="shared" si="0"/>
        <v/>
      </c>
      <c r="I25" s="150" t="str">
        <f t="shared" si="2"/>
        <v/>
      </c>
      <c r="J25" s="113"/>
      <c r="K25" s="18"/>
      <c r="L25" s="18"/>
      <c r="Z25" s="152"/>
    </row>
    <row r="26" spans="1:26" x14ac:dyDescent="0.25">
      <c r="A26" s="26"/>
      <c r="B26" s="27"/>
      <c r="C26" s="28"/>
      <c r="D26" s="28"/>
      <c r="E26" s="28"/>
      <c r="F26" s="28"/>
      <c r="G26" s="29"/>
      <c r="H26" s="39" t="str">
        <f t="shared" si="0"/>
        <v/>
      </c>
      <c r="I26" s="150" t="str">
        <f t="shared" si="2"/>
        <v/>
      </c>
      <c r="J26" s="113"/>
      <c r="K26" s="18"/>
      <c r="L26" s="18"/>
      <c r="Z26" s="152"/>
    </row>
    <row r="27" spans="1:26" x14ac:dyDescent="0.25">
      <c r="A27" s="26"/>
      <c r="B27" s="27"/>
      <c r="C27" s="28"/>
      <c r="D27" s="28"/>
      <c r="E27" s="28"/>
      <c r="F27" s="28"/>
      <c r="G27" s="29"/>
      <c r="H27" s="39" t="str">
        <f t="shared" si="0"/>
        <v/>
      </c>
      <c r="I27" s="150" t="str">
        <f t="shared" si="2"/>
        <v/>
      </c>
      <c r="J27" s="113"/>
      <c r="K27" s="18"/>
      <c r="L27" s="18"/>
      <c r="Z27" s="152"/>
    </row>
    <row r="28" spans="1:26" x14ac:dyDescent="0.25">
      <c r="A28" s="26"/>
      <c r="B28" s="27"/>
      <c r="C28" s="28"/>
      <c r="D28" s="28"/>
      <c r="E28" s="28"/>
      <c r="F28" s="28"/>
      <c r="G28" s="29"/>
      <c r="H28" s="39" t="str">
        <f t="shared" si="0"/>
        <v/>
      </c>
      <c r="I28" s="150" t="str">
        <f t="shared" si="2"/>
        <v/>
      </c>
      <c r="J28" s="113"/>
      <c r="K28" s="18"/>
      <c r="L28" s="18"/>
      <c r="Z28" s="152"/>
    </row>
    <row r="29" spans="1:26" x14ac:dyDescent="0.25">
      <c r="A29" s="26"/>
      <c r="B29" s="27"/>
      <c r="C29" s="28"/>
      <c r="D29" s="28"/>
      <c r="E29" s="28"/>
      <c r="F29" s="28"/>
      <c r="G29" s="29"/>
      <c r="H29" s="39" t="str">
        <f t="shared" si="0"/>
        <v/>
      </c>
      <c r="I29" s="150" t="str">
        <f t="shared" si="2"/>
        <v/>
      </c>
      <c r="J29" s="113"/>
      <c r="K29" s="18"/>
      <c r="L29" s="18"/>
      <c r="Z29" s="152"/>
    </row>
    <row r="30" spans="1:26" x14ac:dyDescent="0.25">
      <c r="A30" s="26"/>
      <c r="B30" s="27"/>
      <c r="C30" s="28"/>
      <c r="D30" s="28"/>
      <c r="E30" s="28"/>
      <c r="F30" s="28"/>
      <c r="G30" s="29"/>
      <c r="H30" s="39" t="str">
        <f t="shared" si="0"/>
        <v/>
      </c>
      <c r="I30" s="150" t="str">
        <f t="shared" si="2"/>
        <v/>
      </c>
      <c r="J30" s="113"/>
      <c r="K30" s="18"/>
      <c r="L30" s="18"/>
      <c r="Z30" s="152"/>
    </row>
    <row r="31" spans="1:26" x14ac:dyDescent="0.25">
      <c r="A31" s="26"/>
      <c r="B31" s="27"/>
      <c r="C31" s="28"/>
      <c r="D31" s="28"/>
      <c r="E31" s="28"/>
      <c r="F31" s="28"/>
      <c r="G31" s="29"/>
      <c r="H31" s="39" t="str">
        <f t="shared" si="0"/>
        <v/>
      </c>
      <c r="I31" s="150" t="str">
        <f t="shared" si="2"/>
        <v/>
      </c>
      <c r="J31" s="113"/>
      <c r="K31" s="18"/>
      <c r="L31" s="18"/>
      <c r="Z31" s="152"/>
    </row>
    <row r="32" spans="1:26" x14ac:dyDescent="0.25">
      <c r="A32" s="26"/>
      <c r="B32" s="27"/>
      <c r="C32" s="28"/>
      <c r="D32" s="28"/>
      <c r="E32" s="28"/>
      <c r="F32" s="28"/>
      <c r="G32" s="29"/>
      <c r="H32" s="39" t="str">
        <f t="shared" si="0"/>
        <v/>
      </c>
      <c r="I32" s="150" t="str">
        <f t="shared" si="2"/>
        <v/>
      </c>
      <c r="J32" s="113"/>
      <c r="K32" s="18"/>
      <c r="L32" s="18"/>
      <c r="Z32" s="152"/>
    </row>
    <row r="33" spans="1:26" x14ac:dyDescent="0.25">
      <c r="A33" s="26"/>
      <c r="B33" s="27"/>
      <c r="C33" s="28"/>
      <c r="D33" s="28"/>
      <c r="E33" s="28"/>
      <c r="F33" s="28"/>
      <c r="G33" s="29"/>
      <c r="H33" s="39" t="str">
        <f t="shared" si="0"/>
        <v/>
      </c>
      <c r="I33" s="150" t="str">
        <f t="shared" si="2"/>
        <v/>
      </c>
      <c r="J33" s="113"/>
      <c r="K33" s="18"/>
      <c r="L33" s="18"/>
      <c r="Z33" s="152"/>
    </row>
    <row r="34" spans="1:26" x14ac:dyDescent="0.25">
      <c r="A34" s="26"/>
      <c r="B34" s="27"/>
      <c r="C34" s="28"/>
      <c r="D34" s="28"/>
      <c r="E34" s="28"/>
      <c r="F34" s="28"/>
      <c r="G34" s="29"/>
      <c r="H34" s="39" t="str">
        <f t="shared" si="0"/>
        <v/>
      </c>
      <c r="I34" s="150" t="str">
        <f t="shared" si="2"/>
        <v/>
      </c>
      <c r="J34" s="113"/>
      <c r="K34" s="18"/>
      <c r="L34" s="18"/>
      <c r="Z34" s="152"/>
    </row>
    <row r="35" spans="1:26" x14ac:dyDescent="0.25">
      <c r="A35" s="26"/>
      <c r="B35" s="27"/>
      <c r="C35" s="28"/>
      <c r="D35" s="28"/>
      <c r="E35" s="28"/>
      <c r="F35" s="28"/>
      <c r="G35" s="29"/>
      <c r="H35" s="39" t="str">
        <f t="shared" si="0"/>
        <v/>
      </c>
      <c r="I35" s="150" t="str">
        <f t="shared" si="2"/>
        <v/>
      </c>
      <c r="J35" s="113"/>
      <c r="K35" s="18"/>
      <c r="L35" s="18"/>
      <c r="Z35" s="152"/>
    </row>
    <row r="36" spans="1:26" x14ac:dyDescent="0.25">
      <c r="A36" s="26"/>
      <c r="B36" s="27"/>
      <c r="C36" s="28"/>
      <c r="D36" s="28"/>
      <c r="E36" s="28"/>
      <c r="F36" s="28"/>
      <c r="G36" s="29"/>
      <c r="H36" s="39" t="str">
        <f t="shared" si="0"/>
        <v/>
      </c>
      <c r="I36" s="150" t="str">
        <f t="shared" si="2"/>
        <v/>
      </c>
      <c r="J36" s="113"/>
      <c r="K36" s="18"/>
      <c r="L36" s="18"/>
      <c r="Z36" s="152"/>
    </row>
    <row r="37" spans="1:26" x14ac:dyDescent="0.25">
      <c r="A37" s="26"/>
      <c r="B37" s="27"/>
      <c r="C37" s="28"/>
      <c r="D37" s="28"/>
      <c r="E37" s="28"/>
      <c r="F37" s="28"/>
      <c r="G37" s="29"/>
      <c r="H37" s="39" t="str">
        <f t="shared" si="0"/>
        <v/>
      </c>
      <c r="I37" s="150" t="str">
        <f t="shared" si="2"/>
        <v/>
      </c>
      <c r="J37" s="113"/>
      <c r="K37" s="18"/>
      <c r="L37" s="18"/>
      <c r="Z37" s="152"/>
    </row>
    <row r="38" spans="1:26" x14ac:dyDescent="0.25">
      <c r="A38" s="26"/>
      <c r="B38" s="27"/>
      <c r="C38" s="28"/>
      <c r="D38" s="28"/>
      <c r="E38" s="28"/>
      <c r="F38" s="28"/>
      <c r="G38" s="29"/>
      <c r="H38" s="39" t="str">
        <f t="shared" si="0"/>
        <v/>
      </c>
      <c r="I38" s="150" t="str">
        <f t="shared" si="2"/>
        <v/>
      </c>
      <c r="J38" s="113"/>
      <c r="K38" s="18"/>
      <c r="L38" s="18"/>
      <c r="Z38" s="152"/>
    </row>
    <row r="39" spans="1:26" x14ac:dyDescent="0.25">
      <c r="A39" s="26"/>
      <c r="B39" s="27"/>
      <c r="C39" s="28"/>
      <c r="D39" s="28"/>
      <c r="E39" s="28"/>
      <c r="F39" s="28"/>
      <c r="G39" s="29"/>
      <c r="H39" s="39" t="str">
        <f t="shared" si="0"/>
        <v/>
      </c>
      <c r="I39" s="150" t="str">
        <f t="shared" si="2"/>
        <v/>
      </c>
      <c r="J39" s="113"/>
      <c r="K39" s="18"/>
      <c r="L39" s="18"/>
      <c r="Z39" s="152"/>
    </row>
    <row r="40" spans="1:26" x14ac:dyDescent="0.25">
      <c r="A40" s="26"/>
      <c r="B40" s="27"/>
      <c r="C40" s="28"/>
      <c r="D40" s="28"/>
      <c r="E40" s="28"/>
      <c r="F40" s="28"/>
      <c r="G40" s="29"/>
      <c r="H40" s="39" t="str">
        <f t="shared" si="0"/>
        <v/>
      </c>
      <c r="I40" s="150" t="str">
        <f t="shared" si="2"/>
        <v/>
      </c>
      <c r="J40" s="113"/>
      <c r="K40" s="18"/>
      <c r="L40" s="18"/>
      <c r="Z40" s="152"/>
    </row>
    <row r="41" spans="1:26" x14ac:dyDescent="0.25">
      <c r="A41" s="26"/>
      <c r="B41" s="27"/>
      <c r="C41" s="28"/>
      <c r="D41" s="28"/>
      <c r="E41" s="28"/>
      <c r="F41" s="28"/>
      <c r="G41" s="29"/>
      <c r="H41" s="39" t="str">
        <f t="shared" si="0"/>
        <v/>
      </c>
      <c r="I41" s="150" t="str">
        <f t="shared" si="2"/>
        <v/>
      </c>
      <c r="J41" s="113"/>
      <c r="K41" s="18"/>
      <c r="L41" s="18"/>
      <c r="Z41" s="152"/>
    </row>
    <row r="42" spans="1:26" x14ac:dyDescent="0.25">
      <c r="A42" s="26"/>
      <c r="B42" s="27"/>
      <c r="C42" s="28"/>
      <c r="D42" s="28"/>
      <c r="E42" s="28"/>
      <c r="F42" s="28"/>
      <c r="G42" s="29"/>
      <c r="H42" s="39" t="str">
        <f t="shared" si="0"/>
        <v/>
      </c>
      <c r="I42" s="150" t="str">
        <f t="shared" si="2"/>
        <v/>
      </c>
      <c r="J42" s="113"/>
      <c r="K42" s="18"/>
      <c r="L42" s="18"/>
      <c r="Z42" s="152"/>
    </row>
    <row r="43" spans="1:26" x14ac:dyDescent="0.25">
      <c r="A43" s="26"/>
      <c r="B43" s="27"/>
      <c r="C43" s="28"/>
      <c r="D43" s="28"/>
      <c r="E43" s="28"/>
      <c r="F43" s="28"/>
      <c r="G43" s="29"/>
      <c r="H43" s="39" t="str">
        <f t="shared" si="0"/>
        <v/>
      </c>
      <c r="I43" s="150" t="str">
        <f t="shared" si="2"/>
        <v/>
      </c>
      <c r="J43" s="113"/>
      <c r="K43" s="18"/>
      <c r="L43" s="18"/>
      <c r="Z43" s="152"/>
    </row>
    <row r="44" spans="1:26" x14ac:dyDescent="0.25">
      <c r="A44" s="26"/>
      <c r="B44" s="27"/>
      <c r="C44" s="28"/>
      <c r="D44" s="28"/>
      <c r="E44" s="28"/>
      <c r="F44" s="28"/>
      <c r="G44" s="29"/>
      <c r="H44" s="39" t="str">
        <f t="shared" si="0"/>
        <v/>
      </c>
      <c r="I44" s="150" t="str">
        <f t="shared" si="2"/>
        <v/>
      </c>
      <c r="J44" s="113"/>
      <c r="K44" s="18"/>
      <c r="L44" s="18"/>
      <c r="Z44" s="152"/>
    </row>
    <row r="45" spans="1:26" x14ac:dyDescent="0.25">
      <c r="A45" s="26"/>
      <c r="B45" s="27"/>
      <c r="C45" s="28"/>
      <c r="D45" s="28"/>
      <c r="E45" s="28"/>
      <c r="F45" s="28"/>
      <c r="G45" s="29"/>
      <c r="H45" s="39" t="str">
        <f t="shared" si="0"/>
        <v/>
      </c>
      <c r="I45" s="150" t="str">
        <f t="shared" si="2"/>
        <v/>
      </c>
      <c r="J45" s="113"/>
      <c r="K45" s="18"/>
      <c r="L45" s="18"/>
      <c r="Z45" s="152"/>
    </row>
    <row r="46" spans="1:26" x14ac:dyDescent="0.25">
      <c r="A46" s="26"/>
      <c r="B46" s="27"/>
      <c r="C46" s="28"/>
      <c r="D46" s="28"/>
      <c r="E46" s="28"/>
      <c r="F46" s="28"/>
      <c r="G46" s="29"/>
      <c r="H46" s="39" t="str">
        <f t="shared" si="0"/>
        <v/>
      </c>
      <c r="I46" s="150" t="str">
        <f t="shared" si="2"/>
        <v/>
      </c>
      <c r="J46" s="113"/>
      <c r="K46" s="18"/>
      <c r="L46" s="18"/>
      <c r="Z46" s="152"/>
    </row>
    <row r="47" spans="1:26" x14ac:dyDescent="0.25">
      <c r="A47" s="26"/>
      <c r="B47" s="27"/>
      <c r="C47" s="28"/>
      <c r="D47" s="28"/>
      <c r="E47" s="28"/>
      <c r="F47" s="28"/>
      <c r="G47" s="29"/>
      <c r="H47" s="39" t="str">
        <f t="shared" si="0"/>
        <v/>
      </c>
      <c r="I47" s="150" t="str">
        <f t="shared" si="2"/>
        <v/>
      </c>
      <c r="J47" s="113"/>
      <c r="K47" s="18"/>
      <c r="L47" s="18"/>
      <c r="Z47" s="152"/>
    </row>
    <row r="48" spans="1:26" x14ac:dyDescent="0.25">
      <c r="A48" s="26"/>
      <c r="B48" s="27"/>
      <c r="C48" s="28"/>
      <c r="D48" s="28"/>
      <c r="E48" s="28"/>
      <c r="F48" s="28"/>
      <c r="G48" s="29"/>
      <c r="H48" s="39" t="str">
        <f t="shared" si="0"/>
        <v/>
      </c>
      <c r="I48" s="150" t="str">
        <f t="shared" si="2"/>
        <v/>
      </c>
      <c r="J48" s="113"/>
      <c r="K48" s="18"/>
      <c r="L48" s="18"/>
      <c r="Z48" s="152"/>
    </row>
    <row r="49" spans="1:26" x14ac:dyDescent="0.25">
      <c r="A49" s="26"/>
      <c r="B49" s="27"/>
      <c r="C49" s="28"/>
      <c r="D49" s="28"/>
      <c r="E49" s="28"/>
      <c r="F49" s="28"/>
      <c r="G49" s="29"/>
      <c r="H49" s="39" t="str">
        <f t="shared" si="0"/>
        <v/>
      </c>
      <c r="I49" s="150" t="str">
        <f t="shared" si="2"/>
        <v/>
      </c>
      <c r="J49" s="113"/>
      <c r="K49" s="18"/>
      <c r="L49" s="18"/>
      <c r="Z49" s="152"/>
    </row>
    <row r="50" spans="1:26" x14ac:dyDescent="0.25">
      <c r="A50" s="26"/>
      <c r="B50" s="27"/>
      <c r="C50" s="28"/>
      <c r="D50" s="28"/>
      <c r="E50" s="28"/>
      <c r="F50" s="28"/>
      <c r="G50" s="29"/>
      <c r="H50" s="39" t="str">
        <f t="shared" si="0"/>
        <v/>
      </c>
      <c r="I50" s="150" t="str">
        <f t="shared" si="2"/>
        <v/>
      </c>
      <c r="J50" s="113"/>
      <c r="K50" s="18"/>
      <c r="L50" s="18"/>
      <c r="Z50" s="152"/>
    </row>
    <row r="51" spans="1:26" x14ac:dyDescent="0.25">
      <c r="A51" s="26"/>
      <c r="B51" s="27"/>
      <c r="C51" s="28"/>
      <c r="D51" s="28"/>
      <c r="E51" s="28"/>
      <c r="F51" s="28"/>
      <c r="G51" s="29"/>
      <c r="H51" s="39" t="str">
        <f t="shared" si="0"/>
        <v/>
      </c>
      <c r="I51" s="150" t="str">
        <f t="shared" si="2"/>
        <v/>
      </c>
      <c r="J51" s="113"/>
      <c r="K51" s="18"/>
      <c r="L51" s="18"/>
      <c r="Z51" s="152"/>
    </row>
    <row r="52" spans="1:26" x14ac:dyDescent="0.25">
      <c r="A52" s="26"/>
      <c r="B52" s="27"/>
      <c r="C52" s="28"/>
      <c r="D52" s="28"/>
      <c r="E52" s="28"/>
      <c r="F52" s="28"/>
      <c r="G52" s="29"/>
      <c r="H52" s="39" t="str">
        <f t="shared" si="0"/>
        <v/>
      </c>
      <c r="I52" s="150" t="str">
        <f t="shared" si="2"/>
        <v/>
      </c>
      <c r="J52" s="113"/>
      <c r="K52" s="18"/>
      <c r="L52" s="18"/>
      <c r="Z52" s="152"/>
    </row>
    <row r="53" spans="1:26" x14ac:dyDescent="0.25">
      <c r="A53" s="26"/>
      <c r="B53" s="27"/>
      <c r="C53" s="28"/>
      <c r="D53" s="28"/>
      <c r="E53" s="28"/>
      <c r="F53" s="28"/>
      <c r="G53" s="29"/>
      <c r="H53" s="39" t="str">
        <f t="shared" si="0"/>
        <v/>
      </c>
      <c r="I53" s="150" t="str">
        <f t="shared" si="2"/>
        <v/>
      </c>
      <c r="J53" s="113"/>
      <c r="K53" s="18"/>
      <c r="L53" s="18"/>
      <c r="Z53" s="152"/>
    </row>
    <row r="54" spans="1:26" x14ac:dyDescent="0.25">
      <c r="A54" s="26"/>
      <c r="B54" s="27"/>
      <c r="C54" s="28"/>
      <c r="D54" s="28"/>
      <c r="E54" s="28"/>
      <c r="F54" s="28"/>
      <c r="G54" s="29"/>
      <c r="H54" s="39" t="str">
        <f t="shared" si="0"/>
        <v/>
      </c>
      <c r="I54" s="150" t="str">
        <f t="shared" si="2"/>
        <v/>
      </c>
      <c r="J54" s="113"/>
      <c r="K54" s="18"/>
      <c r="L54" s="18"/>
      <c r="Z54" s="152"/>
    </row>
    <row r="55" spans="1:26" x14ac:dyDescent="0.25">
      <c r="A55" s="26"/>
      <c r="B55" s="27"/>
      <c r="C55" s="28"/>
      <c r="D55" s="28"/>
      <c r="E55" s="28"/>
      <c r="F55" s="28"/>
      <c r="G55" s="29"/>
      <c r="H55" s="39" t="str">
        <f t="shared" si="0"/>
        <v/>
      </c>
      <c r="I55" s="150" t="str">
        <f t="shared" si="2"/>
        <v/>
      </c>
      <c r="J55" s="113"/>
      <c r="K55" s="18"/>
      <c r="L55" s="18"/>
      <c r="Z55" s="152"/>
    </row>
    <row r="56" spans="1:26" x14ac:dyDescent="0.25">
      <c r="A56" s="26"/>
      <c r="B56" s="27"/>
      <c r="C56" s="28"/>
      <c r="D56" s="28"/>
      <c r="E56" s="28"/>
      <c r="F56" s="28"/>
      <c r="G56" s="29"/>
      <c r="H56" s="39" t="str">
        <f t="shared" si="0"/>
        <v/>
      </c>
      <c r="I56" s="150" t="str">
        <f t="shared" si="2"/>
        <v/>
      </c>
      <c r="J56" s="113"/>
      <c r="K56" s="18"/>
      <c r="L56" s="18"/>
      <c r="Z56" s="152"/>
    </row>
    <row r="57" spans="1:26" x14ac:dyDescent="0.25">
      <c r="A57" s="26"/>
      <c r="B57" s="27"/>
      <c r="C57" s="28"/>
      <c r="D57" s="28"/>
      <c r="E57" s="28"/>
      <c r="F57" s="28"/>
      <c r="G57" s="29"/>
      <c r="H57" s="39" t="str">
        <f t="shared" si="0"/>
        <v/>
      </c>
      <c r="I57" s="150" t="str">
        <f t="shared" si="2"/>
        <v/>
      </c>
      <c r="J57" s="113"/>
      <c r="K57" s="18"/>
      <c r="L57" s="18"/>
      <c r="Z57" s="152"/>
    </row>
    <row r="58" spans="1:26" x14ac:dyDescent="0.25">
      <c r="A58" s="26"/>
      <c r="B58" s="27"/>
      <c r="C58" s="28"/>
      <c r="D58" s="28"/>
      <c r="E58" s="28"/>
      <c r="F58" s="28"/>
      <c r="G58" s="29"/>
      <c r="H58" s="39" t="str">
        <f t="shared" si="0"/>
        <v/>
      </c>
      <c r="I58" s="150" t="str">
        <f t="shared" si="2"/>
        <v/>
      </c>
      <c r="J58" s="113"/>
      <c r="K58" s="18"/>
      <c r="L58" s="18"/>
      <c r="Z58" s="152"/>
    </row>
    <row r="59" spans="1:26" x14ac:dyDescent="0.25">
      <c r="A59" s="26"/>
      <c r="B59" s="27"/>
      <c r="C59" s="28"/>
      <c r="D59" s="28"/>
      <c r="E59" s="28"/>
      <c r="F59" s="28"/>
      <c r="G59" s="29"/>
      <c r="H59" s="39" t="str">
        <f t="shared" si="0"/>
        <v/>
      </c>
      <c r="I59" s="150" t="str">
        <f t="shared" si="2"/>
        <v/>
      </c>
      <c r="J59" s="113"/>
      <c r="K59" s="18"/>
      <c r="L59" s="18"/>
      <c r="Z59" s="152"/>
    </row>
    <row r="60" spans="1:26" x14ac:dyDescent="0.25">
      <c r="A60" s="26"/>
      <c r="B60" s="27"/>
      <c r="C60" s="28"/>
      <c r="D60" s="28"/>
      <c r="E60" s="28"/>
      <c r="F60" s="28"/>
      <c r="G60" s="29"/>
      <c r="H60" s="39" t="str">
        <f t="shared" si="0"/>
        <v/>
      </c>
      <c r="I60" s="150" t="str">
        <f t="shared" si="2"/>
        <v/>
      </c>
      <c r="J60" s="113"/>
      <c r="K60" s="18"/>
      <c r="L60" s="18"/>
      <c r="Z60" s="152"/>
    </row>
    <row r="61" spans="1:26" x14ac:dyDescent="0.25">
      <c r="A61" s="26"/>
      <c r="B61" s="27"/>
      <c r="C61" s="28"/>
      <c r="D61" s="28"/>
      <c r="E61" s="28"/>
      <c r="F61" s="28"/>
      <c r="G61" s="29"/>
      <c r="H61" s="39" t="str">
        <f t="shared" si="0"/>
        <v/>
      </c>
      <c r="I61" s="150" t="str">
        <f t="shared" si="2"/>
        <v/>
      </c>
      <c r="J61" s="113"/>
      <c r="K61" s="18"/>
      <c r="L61" s="18"/>
      <c r="Z61" s="152"/>
    </row>
    <row r="62" spans="1:26" x14ac:dyDescent="0.25">
      <c r="A62" s="26"/>
      <c r="B62" s="27"/>
      <c r="C62" s="28"/>
      <c r="D62" s="28"/>
      <c r="E62" s="28"/>
      <c r="F62" s="28"/>
      <c r="G62" s="29"/>
      <c r="H62" s="39" t="str">
        <f t="shared" si="0"/>
        <v/>
      </c>
      <c r="I62" s="150" t="str">
        <f t="shared" si="2"/>
        <v/>
      </c>
      <c r="J62" s="113"/>
      <c r="K62" s="18"/>
      <c r="L62" s="18"/>
      <c r="Z62" s="152"/>
    </row>
    <row r="63" spans="1:26" x14ac:dyDescent="0.25">
      <c r="A63" s="26"/>
      <c r="B63" s="27"/>
      <c r="C63" s="28"/>
      <c r="D63" s="28"/>
      <c r="E63" s="28"/>
      <c r="F63" s="28"/>
      <c r="G63" s="29"/>
      <c r="H63" s="39" t="str">
        <f t="shared" si="0"/>
        <v/>
      </c>
      <c r="I63" s="150" t="str">
        <f t="shared" si="2"/>
        <v/>
      </c>
      <c r="J63" s="113"/>
      <c r="K63" s="18"/>
      <c r="L63" s="18"/>
      <c r="Z63" s="152"/>
    </row>
    <row r="64" spans="1:26" x14ac:dyDescent="0.25">
      <c r="A64" s="26"/>
      <c r="B64" s="27"/>
      <c r="C64" s="28"/>
      <c r="D64" s="28"/>
      <c r="E64" s="28"/>
      <c r="F64" s="28"/>
      <c r="G64" s="29"/>
      <c r="H64" s="39" t="str">
        <f t="shared" si="0"/>
        <v/>
      </c>
      <c r="I64" s="150" t="str">
        <f t="shared" si="2"/>
        <v/>
      </c>
      <c r="J64" s="113"/>
      <c r="K64" s="18"/>
      <c r="L64" s="18"/>
      <c r="Z64" s="152"/>
    </row>
    <row r="65" spans="1:26" x14ac:dyDescent="0.25">
      <c r="A65" s="26"/>
      <c r="B65" s="27"/>
      <c r="C65" s="28"/>
      <c r="D65" s="28"/>
      <c r="E65" s="28"/>
      <c r="F65" s="28"/>
      <c r="G65" s="29"/>
      <c r="H65" s="39" t="str">
        <f t="shared" si="0"/>
        <v/>
      </c>
      <c r="I65" s="150" t="str">
        <f t="shared" si="2"/>
        <v/>
      </c>
      <c r="J65" s="113"/>
      <c r="K65" s="18"/>
      <c r="L65" s="18"/>
      <c r="Z65" s="152"/>
    </row>
    <row r="66" spans="1:26" x14ac:dyDescent="0.25">
      <c r="A66" s="26"/>
      <c r="B66" s="27"/>
      <c r="C66" s="28"/>
      <c r="D66" s="28"/>
      <c r="E66" s="28"/>
      <c r="F66" s="28"/>
      <c r="G66" s="29"/>
      <c r="H66" s="39" t="str">
        <f t="shared" si="0"/>
        <v/>
      </c>
      <c r="I66" s="150" t="str">
        <f t="shared" si="2"/>
        <v/>
      </c>
      <c r="J66" s="113"/>
      <c r="K66" s="18"/>
      <c r="L66" s="18"/>
      <c r="Z66" s="152"/>
    </row>
    <row r="67" spans="1:26" x14ac:dyDescent="0.25">
      <c r="A67" s="26"/>
      <c r="B67" s="27"/>
      <c r="C67" s="28"/>
      <c r="D67" s="28"/>
      <c r="E67" s="28"/>
      <c r="F67" s="28"/>
      <c r="G67" s="29"/>
      <c r="H67" s="39" t="str">
        <f t="shared" si="0"/>
        <v/>
      </c>
      <c r="I67" s="150" t="str">
        <f t="shared" si="2"/>
        <v/>
      </c>
      <c r="J67" s="113"/>
      <c r="K67" s="18"/>
      <c r="L67" s="18"/>
      <c r="Z67" s="152"/>
    </row>
    <row r="68" spans="1:26" x14ac:dyDescent="0.25">
      <c r="A68" s="26"/>
      <c r="B68" s="27"/>
      <c r="C68" s="28"/>
      <c r="D68" s="28"/>
      <c r="E68" s="28"/>
      <c r="F68" s="28"/>
      <c r="G68" s="29"/>
      <c r="H68" s="39" t="str">
        <f t="shared" ref="H68:H131" si="3">IF(A68&gt;0,MATCH(A68-1,FYrMonths)+1,"")</f>
        <v/>
      </c>
      <c r="I68" s="150" t="str">
        <f t="shared" si="2"/>
        <v/>
      </c>
      <c r="J68" s="113"/>
      <c r="K68" s="18"/>
      <c r="L68" s="18"/>
      <c r="Z68" s="152"/>
    </row>
    <row r="69" spans="1:26" x14ac:dyDescent="0.25">
      <c r="A69" s="26"/>
      <c r="B69" s="27"/>
      <c r="C69" s="28"/>
      <c r="D69" s="28"/>
      <c r="E69" s="28"/>
      <c r="F69" s="28"/>
      <c r="G69" s="29"/>
      <c r="H69" s="39" t="str">
        <f t="shared" si="3"/>
        <v/>
      </c>
      <c r="I69" s="150" t="str">
        <f t="shared" ref="I69:I132" si="4">IF(G69="","",I68+G69)</f>
        <v/>
      </c>
      <c r="J69" s="113"/>
      <c r="K69" s="18"/>
      <c r="L69" s="18"/>
      <c r="Z69" s="152"/>
    </row>
    <row r="70" spans="1:26" x14ac:dyDescent="0.25">
      <c r="A70" s="26"/>
      <c r="B70" s="27"/>
      <c r="C70" s="28"/>
      <c r="D70" s="28"/>
      <c r="E70" s="28"/>
      <c r="F70" s="28"/>
      <c r="G70" s="29"/>
      <c r="H70" s="39" t="str">
        <f t="shared" si="3"/>
        <v/>
      </c>
      <c r="I70" s="150" t="str">
        <f t="shared" si="4"/>
        <v/>
      </c>
      <c r="J70" s="113"/>
      <c r="K70" s="18"/>
      <c r="L70" s="18"/>
      <c r="Z70" s="152"/>
    </row>
    <row r="71" spans="1:26" x14ac:dyDescent="0.25">
      <c r="A71" s="26"/>
      <c r="B71" s="27"/>
      <c r="C71" s="28"/>
      <c r="D71" s="28"/>
      <c r="E71" s="28"/>
      <c r="F71" s="28"/>
      <c r="G71" s="29"/>
      <c r="H71" s="39" t="str">
        <f t="shared" si="3"/>
        <v/>
      </c>
      <c r="I71" s="150" t="str">
        <f t="shared" si="4"/>
        <v/>
      </c>
      <c r="J71" s="113"/>
      <c r="K71" s="18"/>
      <c r="L71" s="18"/>
      <c r="Z71" s="152"/>
    </row>
    <row r="72" spans="1:26" x14ac:dyDescent="0.25">
      <c r="A72" s="26"/>
      <c r="B72" s="27"/>
      <c r="C72" s="28"/>
      <c r="D72" s="28"/>
      <c r="E72" s="28"/>
      <c r="F72" s="28"/>
      <c r="G72" s="29"/>
      <c r="H72" s="39" t="str">
        <f t="shared" si="3"/>
        <v/>
      </c>
      <c r="I72" s="150" t="str">
        <f t="shared" si="4"/>
        <v/>
      </c>
      <c r="J72" s="113"/>
      <c r="K72" s="18"/>
      <c r="L72" s="18"/>
      <c r="Z72" s="152"/>
    </row>
    <row r="73" spans="1:26" x14ac:dyDescent="0.25">
      <c r="A73" s="26"/>
      <c r="B73" s="27"/>
      <c r="C73" s="28"/>
      <c r="D73" s="28"/>
      <c r="E73" s="28"/>
      <c r="F73" s="28"/>
      <c r="G73" s="29"/>
      <c r="H73" s="39" t="str">
        <f t="shared" si="3"/>
        <v/>
      </c>
      <c r="I73" s="150" t="str">
        <f t="shared" si="4"/>
        <v/>
      </c>
      <c r="J73" s="113"/>
      <c r="K73" s="18"/>
      <c r="L73" s="18"/>
      <c r="Z73" s="152"/>
    </row>
    <row r="74" spans="1:26" x14ac:dyDescent="0.25">
      <c r="A74" s="26"/>
      <c r="B74" s="27"/>
      <c r="C74" s="28"/>
      <c r="D74" s="28"/>
      <c r="E74" s="28"/>
      <c r="F74" s="28"/>
      <c r="G74" s="29"/>
      <c r="H74" s="39" t="str">
        <f t="shared" si="3"/>
        <v/>
      </c>
      <c r="I74" s="150" t="str">
        <f t="shared" si="4"/>
        <v/>
      </c>
      <c r="J74" s="113"/>
      <c r="K74" s="18"/>
      <c r="L74" s="18"/>
      <c r="Z74" s="152"/>
    </row>
    <row r="75" spans="1:26" x14ac:dyDescent="0.25">
      <c r="A75" s="26"/>
      <c r="B75" s="27"/>
      <c r="C75" s="28"/>
      <c r="D75" s="28"/>
      <c r="E75" s="28"/>
      <c r="F75" s="28"/>
      <c r="G75" s="29"/>
      <c r="H75" s="39" t="str">
        <f t="shared" si="3"/>
        <v/>
      </c>
      <c r="I75" s="150" t="str">
        <f t="shared" si="4"/>
        <v/>
      </c>
      <c r="J75" s="113"/>
      <c r="K75" s="18"/>
      <c r="L75" s="18"/>
      <c r="Z75" s="152"/>
    </row>
    <row r="76" spans="1:26" x14ac:dyDescent="0.25">
      <c r="A76" s="26"/>
      <c r="B76" s="27"/>
      <c r="C76" s="28"/>
      <c r="D76" s="28"/>
      <c r="E76" s="28"/>
      <c r="F76" s="28"/>
      <c r="G76" s="29"/>
      <c r="H76" s="39" t="str">
        <f t="shared" si="3"/>
        <v/>
      </c>
      <c r="I76" s="150" t="str">
        <f t="shared" si="4"/>
        <v/>
      </c>
      <c r="J76" s="113"/>
      <c r="K76" s="18"/>
      <c r="L76" s="18"/>
      <c r="Z76" s="152"/>
    </row>
    <row r="77" spans="1:26" x14ac:dyDescent="0.25">
      <c r="A77" s="26"/>
      <c r="B77" s="27"/>
      <c r="C77" s="28"/>
      <c r="D77" s="28"/>
      <c r="E77" s="28"/>
      <c r="F77" s="28"/>
      <c r="G77" s="29"/>
      <c r="H77" s="39" t="str">
        <f t="shared" si="3"/>
        <v/>
      </c>
      <c r="I77" s="150" t="str">
        <f t="shared" si="4"/>
        <v/>
      </c>
      <c r="J77" s="113"/>
      <c r="K77" s="18"/>
      <c r="L77" s="18"/>
      <c r="Z77" s="152"/>
    </row>
    <row r="78" spans="1:26" x14ac:dyDescent="0.25">
      <c r="A78" s="26"/>
      <c r="B78" s="27"/>
      <c r="C78" s="28"/>
      <c r="D78" s="28"/>
      <c r="E78" s="28"/>
      <c r="F78" s="28"/>
      <c r="G78" s="29"/>
      <c r="H78" s="39" t="str">
        <f t="shared" si="3"/>
        <v/>
      </c>
      <c r="I78" s="150" t="str">
        <f t="shared" si="4"/>
        <v/>
      </c>
      <c r="J78" s="113"/>
      <c r="K78" s="18"/>
      <c r="L78" s="18"/>
      <c r="Z78" s="152"/>
    </row>
    <row r="79" spans="1:26" x14ac:dyDescent="0.25">
      <c r="A79" s="26"/>
      <c r="B79" s="27"/>
      <c r="C79" s="28"/>
      <c r="D79" s="28"/>
      <c r="E79" s="28"/>
      <c r="F79" s="28"/>
      <c r="G79" s="29"/>
      <c r="H79" s="39" t="str">
        <f t="shared" si="3"/>
        <v/>
      </c>
      <c r="I79" s="150" t="str">
        <f t="shared" si="4"/>
        <v/>
      </c>
      <c r="J79" s="113"/>
      <c r="K79" s="18"/>
      <c r="L79" s="18"/>
      <c r="Z79" s="152"/>
    </row>
    <row r="80" spans="1:26" x14ac:dyDescent="0.25">
      <c r="A80" s="26"/>
      <c r="B80" s="27"/>
      <c r="C80" s="28"/>
      <c r="D80" s="28"/>
      <c r="E80" s="28"/>
      <c r="F80" s="28"/>
      <c r="G80" s="29"/>
      <c r="H80" s="39" t="str">
        <f t="shared" si="3"/>
        <v/>
      </c>
      <c r="I80" s="150" t="str">
        <f t="shared" si="4"/>
        <v/>
      </c>
      <c r="J80" s="113"/>
      <c r="K80" s="18"/>
      <c r="L80" s="18"/>
      <c r="Z80" s="152"/>
    </row>
    <row r="81" spans="1:26" x14ac:dyDescent="0.25">
      <c r="A81" s="26"/>
      <c r="B81" s="27"/>
      <c r="C81" s="28"/>
      <c r="D81" s="28"/>
      <c r="E81" s="28"/>
      <c r="F81" s="28"/>
      <c r="G81" s="29"/>
      <c r="H81" s="39" t="str">
        <f t="shared" si="3"/>
        <v/>
      </c>
      <c r="I81" s="150" t="str">
        <f t="shared" si="4"/>
        <v/>
      </c>
      <c r="J81" s="113"/>
      <c r="K81" s="18"/>
      <c r="L81" s="18"/>
      <c r="Z81" s="152"/>
    </row>
    <row r="82" spans="1:26" x14ac:dyDescent="0.25">
      <c r="A82" s="26"/>
      <c r="B82" s="27"/>
      <c r="C82" s="28"/>
      <c r="D82" s="28"/>
      <c r="E82" s="28"/>
      <c r="F82" s="28"/>
      <c r="G82" s="29"/>
      <c r="H82" s="39" t="str">
        <f t="shared" si="3"/>
        <v/>
      </c>
      <c r="I82" s="150" t="str">
        <f t="shared" si="4"/>
        <v/>
      </c>
      <c r="J82" s="113"/>
      <c r="K82" s="18"/>
      <c r="L82" s="18"/>
      <c r="Z82" s="152"/>
    </row>
    <row r="83" spans="1:26" x14ac:dyDescent="0.25">
      <c r="A83" s="26"/>
      <c r="B83" s="27"/>
      <c r="C83" s="28"/>
      <c r="D83" s="28"/>
      <c r="E83" s="28"/>
      <c r="F83" s="28"/>
      <c r="G83" s="29"/>
      <c r="H83" s="39" t="str">
        <f t="shared" si="3"/>
        <v/>
      </c>
      <c r="I83" s="150" t="str">
        <f t="shared" si="4"/>
        <v/>
      </c>
      <c r="J83" s="113"/>
      <c r="K83" s="18"/>
      <c r="L83" s="18"/>
      <c r="Z83" s="152"/>
    </row>
    <row r="84" spans="1:26" x14ac:dyDescent="0.25">
      <c r="A84" s="26"/>
      <c r="B84" s="27"/>
      <c r="C84" s="28"/>
      <c r="D84" s="28"/>
      <c r="E84" s="28"/>
      <c r="F84" s="28"/>
      <c r="G84" s="29"/>
      <c r="H84" s="39" t="str">
        <f t="shared" si="3"/>
        <v/>
      </c>
      <c r="I84" s="150" t="str">
        <f t="shared" si="4"/>
        <v/>
      </c>
      <c r="J84" s="113"/>
      <c r="K84" s="18"/>
      <c r="L84" s="18"/>
      <c r="Z84" s="152"/>
    </row>
    <row r="85" spans="1:26" x14ac:dyDescent="0.25">
      <c r="A85" s="26"/>
      <c r="B85" s="27"/>
      <c r="C85" s="28"/>
      <c r="D85" s="28"/>
      <c r="E85" s="28"/>
      <c r="F85" s="28"/>
      <c r="G85" s="29"/>
      <c r="H85" s="39" t="str">
        <f t="shared" si="3"/>
        <v/>
      </c>
      <c r="I85" s="150" t="str">
        <f t="shared" si="4"/>
        <v/>
      </c>
      <c r="J85" s="113"/>
      <c r="K85" s="18"/>
      <c r="L85" s="18"/>
      <c r="Z85" s="152"/>
    </row>
    <row r="86" spans="1:26" x14ac:dyDescent="0.25">
      <c r="A86" s="26"/>
      <c r="B86" s="27"/>
      <c r="C86" s="28"/>
      <c r="D86" s="28"/>
      <c r="E86" s="28"/>
      <c r="F86" s="28"/>
      <c r="G86" s="29"/>
      <c r="H86" s="39" t="str">
        <f t="shared" si="3"/>
        <v/>
      </c>
      <c r="I86" s="150" t="str">
        <f t="shared" si="4"/>
        <v/>
      </c>
      <c r="J86" s="113"/>
      <c r="K86" s="18"/>
      <c r="L86" s="18"/>
      <c r="Z86" s="152"/>
    </row>
    <row r="87" spans="1:26" x14ac:dyDescent="0.25">
      <c r="A87" s="26"/>
      <c r="B87" s="27"/>
      <c r="C87" s="28"/>
      <c r="D87" s="28"/>
      <c r="E87" s="28"/>
      <c r="F87" s="28"/>
      <c r="G87" s="29"/>
      <c r="H87" s="39" t="str">
        <f t="shared" si="3"/>
        <v/>
      </c>
      <c r="I87" s="150" t="str">
        <f t="shared" si="4"/>
        <v/>
      </c>
      <c r="J87" s="113"/>
      <c r="K87" s="18"/>
      <c r="L87" s="18"/>
      <c r="Z87" s="152"/>
    </row>
    <row r="88" spans="1:26" x14ac:dyDescent="0.25">
      <c r="A88" s="26"/>
      <c r="B88" s="27"/>
      <c r="C88" s="28"/>
      <c r="D88" s="28"/>
      <c r="E88" s="28"/>
      <c r="F88" s="28"/>
      <c r="G88" s="29"/>
      <c r="H88" s="39" t="str">
        <f t="shared" si="3"/>
        <v/>
      </c>
      <c r="I88" s="150" t="str">
        <f t="shared" si="4"/>
        <v/>
      </c>
      <c r="J88" s="113"/>
      <c r="K88" s="18"/>
      <c r="L88" s="18"/>
      <c r="Z88" s="152"/>
    </row>
    <row r="89" spans="1:26" x14ac:dyDescent="0.25">
      <c r="A89" s="26"/>
      <c r="B89" s="27"/>
      <c r="C89" s="28"/>
      <c r="D89" s="28"/>
      <c r="E89" s="28"/>
      <c r="F89" s="28"/>
      <c r="G89" s="29"/>
      <c r="H89" s="39" t="str">
        <f t="shared" si="3"/>
        <v/>
      </c>
      <c r="I89" s="150" t="str">
        <f t="shared" si="4"/>
        <v/>
      </c>
      <c r="J89" s="113"/>
      <c r="K89" s="18"/>
      <c r="L89" s="18"/>
      <c r="Z89" s="152"/>
    </row>
    <row r="90" spans="1:26" x14ac:dyDescent="0.25">
      <c r="A90" s="26"/>
      <c r="B90" s="27"/>
      <c r="C90" s="28"/>
      <c r="D90" s="28"/>
      <c r="E90" s="28"/>
      <c r="F90" s="28"/>
      <c r="G90" s="29"/>
      <c r="H90" s="39" t="str">
        <f t="shared" si="3"/>
        <v/>
      </c>
      <c r="I90" s="150" t="str">
        <f t="shared" si="4"/>
        <v/>
      </c>
      <c r="J90" s="113"/>
      <c r="K90" s="18"/>
      <c r="L90" s="18"/>
      <c r="Z90" s="152"/>
    </row>
    <row r="91" spans="1:26" x14ac:dyDescent="0.25">
      <c r="A91" s="26"/>
      <c r="B91" s="27"/>
      <c r="C91" s="28"/>
      <c r="D91" s="28"/>
      <c r="E91" s="28"/>
      <c r="F91" s="28"/>
      <c r="G91" s="29"/>
      <c r="H91" s="39" t="str">
        <f t="shared" si="3"/>
        <v/>
      </c>
      <c r="I91" s="150" t="str">
        <f t="shared" si="4"/>
        <v/>
      </c>
      <c r="J91" s="113"/>
      <c r="K91" s="18"/>
      <c r="L91" s="18"/>
      <c r="Z91" s="152"/>
    </row>
    <row r="92" spans="1:26" x14ac:dyDescent="0.25">
      <c r="A92" s="26"/>
      <c r="B92" s="27"/>
      <c r="C92" s="28"/>
      <c r="D92" s="28"/>
      <c r="E92" s="28"/>
      <c r="F92" s="28"/>
      <c r="G92" s="29"/>
      <c r="H92" s="39" t="str">
        <f t="shared" si="3"/>
        <v/>
      </c>
      <c r="I92" s="150" t="str">
        <f t="shared" si="4"/>
        <v/>
      </c>
      <c r="J92" s="113"/>
      <c r="K92" s="18"/>
      <c r="L92" s="18"/>
      <c r="Z92" s="152"/>
    </row>
    <row r="93" spans="1:26" x14ac:dyDescent="0.25">
      <c r="A93" s="26"/>
      <c r="B93" s="27"/>
      <c r="C93" s="28"/>
      <c r="D93" s="28"/>
      <c r="E93" s="28"/>
      <c r="F93" s="28"/>
      <c r="G93" s="29"/>
      <c r="H93" s="39" t="str">
        <f t="shared" si="3"/>
        <v/>
      </c>
      <c r="I93" s="150" t="str">
        <f t="shared" si="4"/>
        <v/>
      </c>
      <c r="J93" s="113"/>
      <c r="K93" s="18"/>
      <c r="L93" s="18"/>
      <c r="Z93" s="152"/>
    </row>
    <row r="94" spans="1:26" x14ac:dyDescent="0.25">
      <c r="A94" s="26"/>
      <c r="B94" s="27"/>
      <c r="C94" s="28"/>
      <c r="D94" s="28"/>
      <c r="E94" s="28"/>
      <c r="F94" s="28"/>
      <c r="G94" s="29"/>
      <c r="H94" s="39" t="str">
        <f t="shared" si="3"/>
        <v/>
      </c>
      <c r="I94" s="150" t="str">
        <f t="shared" si="4"/>
        <v/>
      </c>
      <c r="J94" s="113"/>
      <c r="K94" s="18"/>
      <c r="L94" s="18"/>
      <c r="Z94" s="152"/>
    </row>
    <row r="95" spans="1:26" x14ac:dyDescent="0.25">
      <c r="A95" s="26"/>
      <c r="B95" s="27"/>
      <c r="C95" s="28"/>
      <c r="D95" s="28"/>
      <c r="E95" s="28"/>
      <c r="F95" s="28"/>
      <c r="G95" s="29"/>
      <c r="H95" s="39" t="str">
        <f t="shared" si="3"/>
        <v/>
      </c>
      <c r="I95" s="150" t="str">
        <f t="shared" si="4"/>
        <v/>
      </c>
      <c r="J95" s="113"/>
      <c r="K95" s="18"/>
      <c r="L95" s="18"/>
      <c r="Z95" s="152"/>
    </row>
    <row r="96" spans="1:26" x14ac:dyDescent="0.25">
      <c r="A96" s="26"/>
      <c r="B96" s="27"/>
      <c r="C96" s="28"/>
      <c r="D96" s="28"/>
      <c r="E96" s="28"/>
      <c r="F96" s="28"/>
      <c r="G96" s="29"/>
      <c r="H96" s="39" t="str">
        <f t="shared" si="3"/>
        <v/>
      </c>
      <c r="I96" s="150" t="str">
        <f t="shared" si="4"/>
        <v/>
      </c>
      <c r="J96" s="113"/>
      <c r="K96" s="18"/>
      <c r="L96" s="18"/>
      <c r="Z96" s="152"/>
    </row>
    <row r="97" spans="1:26" x14ac:dyDescent="0.25">
      <c r="A97" s="26"/>
      <c r="B97" s="27"/>
      <c r="C97" s="28"/>
      <c r="D97" s="28"/>
      <c r="E97" s="28"/>
      <c r="F97" s="28"/>
      <c r="G97" s="29"/>
      <c r="H97" s="39" t="str">
        <f t="shared" si="3"/>
        <v/>
      </c>
      <c r="I97" s="150" t="str">
        <f t="shared" si="4"/>
        <v/>
      </c>
      <c r="J97" s="113"/>
      <c r="K97" s="18"/>
      <c r="L97" s="18"/>
      <c r="Z97" s="152"/>
    </row>
    <row r="98" spans="1:26" x14ac:dyDescent="0.25">
      <c r="A98" s="26"/>
      <c r="B98" s="27"/>
      <c r="C98" s="28"/>
      <c r="D98" s="28"/>
      <c r="E98" s="28"/>
      <c r="F98" s="28"/>
      <c r="G98" s="29"/>
      <c r="H98" s="39" t="str">
        <f t="shared" si="3"/>
        <v/>
      </c>
      <c r="I98" s="150" t="str">
        <f t="shared" si="4"/>
        <v/>
      </c>
      <c r="J98" s="113"/>
      <c r="K98" s="18"/>
      <c r="L98" s="18"/>
      <c r="Z98" s="152"/>
    </row>
    <row r="99" spans="1:26" x14ac:dyDescent="0.25">
      <c r="A99" s="26"/>
      <c r="B99" s="27"/>
      <c r="C99" s="28"/>
      <c r="D99" s="28"/>
      <c r="E99" s="28"/>
      <c r="F99" s="28"/>
      <c r="G99" s="29"/>
      <c r="H99" s="39" t="str">
        <f t="shared" si="3"/>
        <v/>
      </c>
      <c r="I99" s="150" t="str">
        <f t="shared" si="4"/>
        <v/>
      </c>
      <c r="J99" s="113"/>
      <c r="K99" s="18"/>
      <c r="L99" s="18"/>
      <c r="Z99" s="152"/>
    </row>
    <row r="100" spans="1:26" x14ac:dyDescent="0.25">
      <c r="A100" s="26"/>
      <c r="B100" s="27"/>
      <c r="C100" s="28"/>
      <c r="D100" s="28"/>
      <c r="E100" s="28"/>
      <c r="F100" s="28"/>
      <c r="G100" s="29"/>
      <c r="H100" s="39" t="str">
        <f t="shared" si="3"/>
        <v/>
      </c>
      <c r="I100" s="150" t="str">
        <f t="shared" si="4"/>
        <v/>
      </c>
      <c r="J100" s="113"/>
      <c r="K100" s="18"/>
      <c r="L100" s="18"/>
      <c r="Z100" s="152"/>
    </row>
    <row r="101" spans="1:26" x14ac:dyDescent="0.25">
      <c r="A101" s="26"/>
      <c r="B101" s="27"/>
      <c r="C101" s="28"/>
      <c r="D101" s="28"/>
      <c r="E101" s="28"/>
      <c r="F101" s="28"/>
      <c r="G101" s="29"/>
      <c r="H101" s="39" t="str">
        <f t="shared" si="3"/>
        <v/>
      </c>
      <c r="I101" s="150" t="str">
        <f t="shared" si="4"/>
        <v/>
      </c>
      <c r="J101" s="113"/>
      <c r="K101" s="18"/>
      <c r="L101" s="18"/>
      <c r="Z101" s="152"/>
    </row>
    <row r="102" spans="1:26" x14ac:dyDescent="0.25">
      <c r="A102" s="26"/>
      <c r="B102" s="27"/>
      <c r="C102" s="28"/>
      <c r="D102" s="28"/>
      <c r="E102" s="28"/>
      <c r="F102" s="28"/>
      <c r="G102" s="29"/>
      <c r="H102" s="39" t="str">
        <f t="shared" si="3"/>
        <v/>
      </c>
      <c r="I102" s="150" t="str">
        <f t="shared" si="4"/>
        <v/>
      </c>
      <c r="J102" s="113"/>
      <c r="K102" s="18"/>
      <c r="L102" s="18"/>
      <c r="Z102" s="152"/>
    </row>
    <row r="103" spans="1:26" x14ac:dyDescent="0.25">
      <c r="A103" s="26"/>
      <c r="B103" s="27"/>
      <c r="C103" s="28"/>
      <c r="D103" s="28"/>
      <c r="E103" s="28"/>
      <c r="F103" s="28"/>
      <c r="G103" s="29"/>
      <c r="H103" s="39" t="str">
        <f t="shared" si="3"/>
        <v/>
      </c>
      <c r="I103" s="150" t="str">
        <f t="shared" si="4"/>
        <v/>
      </c>
      <c r="J103" s="113"/>
      <c r="K103" s="18"/>
      <c r="L103" s="18"/>
      <c r="Z103" s="152"/>
    </row>
    <row r="104" spans="1:26" x14ac:dyDescent="0.25">
      <c r="A104" s="26"/>
      <c r="B104" s="27"/>
      <c r="C104" s="28"/>
      <c r="D104" s="28"/>
      <c r="E104" s="28"/>
      <c r="F104" s="28"/>
      <c r="G104" s="29"/>
      <c r="H104" s="39" t="str">
        <f t="shared" si="3"/>
        <v/>
      </c>
      <c r="I104" s="150" t="str">
        <f t="shared" si="4"/>
        <v/>
      </c>
      <c r="J104" s="113"/>
      <c r="K104" s="18"/>
      <c r="L104" s="18"/>
      <c r="Z104" s="152"/>
    </row>
    <row r="105" spans="1:26" x14ac:dyDescent="0.25">
      <c r="A105" s="26"/>
      <c r="B105" s="27"/>
      <c r="C105" s="28"/>
      <c r="D105" s="28"/>
      <c r="E105" s="28"/>
      <c r="F105" s="28"/>
      <c r="G105" s="29"/>
      <c r="H105" s="39" t="str">
        <f t="shared" si="3"/>
        <v/>
      </c>
      <c r="I105" s="150" t="str">
        <f t="shared" si="4"/>
        <v/>
      </c>
      <c r="J105" s="113"/>
      <c r="K105" s="18"/>
      <c r="L105" s="18"/>
      <c r="Z105" s="152"/>
    </row>
    <row r="106" spans="1:26" x14ac:dyDescent="0.25">
      <c r="A106" s="26"/>
      <c r="B106" s="27"/>
      <c r="C106" s="28"/>
      <c r="D106" s="28"/>
      <c r="E106" s="28"/>
      <c r="F106" s="28"/>
      <c r="G106" s="29"/>
      <c r="H106" s="39" t="str">
        <f t="shared" si="3"/>
        <v/>
      </c>
      <c r="I106" s="150" t="str">
        <f t="shared" si="4"/>
        <v/>
      </c>
      <c r="J106" s="113"/>
      <c r="K106" s="18"/>
      <c r="L106" s="18"/>
      <c r="Z106" s="152"/>
    </row>
    <row r="107" spans="1:26" x14ac:dyDescent="0.25">
      <c r="A107" s="26"/>
      <c r="B107" s="27"/>
      <c r="C107" s="28"/>
      <c r="D107" s="28"/>
      <c r="E107" s="28"/>
      <c r="F107" s="28"/>
      <c r="G107" s="29"/>
      <c r="H107" s="39" t="str">
        <f t="shared" si="3"/>
        <v/>
      </c>
      <c r="I107" s="150" t="str">
        <f t="shared" si="4"/>
        <v/>
      </c>
      <c r="J107" s="113"/>
      <c r="K107" s="18"/>
      <c r="L107" s="18"/>
      <c r="Z107" s="152"/>
    </row>
    <row r="108" spans="1:26" x14ac:dyDescent="0.25">
      <c r="A108" s="26"/>
      <c r="B108" s="27"/>
      <c r="C108" s="28"/>
      <c r="D108" s="28"/>
      <c r="E108" s="28"/>
      <c r="F108" s="28"/>
      <c r="G108" s="29"/>
      <c r="H108" s="39" t="str">
        <f t="shared" si="3"/>
        <v/>
      </c>
      <c r="I108" s="150" t="str">
        <f t="shared" si="4"/>
        <v/>
      </c>
      <c r="J108" s="113"/>
      <c r="K108" s="18"/>
      <c r="L108" s="18"/>
      <c r="Z108" s="152"/>
    </row>
    <row r="109" spans="1:26" x14ac:dyDescent="0.25">
      <c r="A109" s="26"/>
      <c r="B109" s="27"/>
      <c r="C109" s="28"/>
      <c r="D109" s="28"/>
      <c r="E109" s="28"/>
      <c r="F109" s="28"/>
      <c r="G109" s="29"/>
      <c r="H109" s="39" t="str">
        <f t="shared" si="3"/>
        <v/>
      </c>
      <c r="I109" s="150" t="str">
        <f t="shared" si="4"/>
        <v/>
      </c>
      <c r="J109" s="113"/>
      <c r="K109" s="18"/>
      <c r="L109" s="18"/>
      <c r="Z109" s="152"/>
    </row>
    <row r="110" spans="1:26" x14ac:dyDescent="0.25">
      <c r="A110" s="26"/>
      <c r="B110" s="27"/>
      <c r="C110" s="28"/>
      <c r="D110" s="28"/>
      <c r="E110" s="28"/>
      <c r="F110" s="28"/>
      <c r="G110" s="29"/>
      <c r="H110" s="39" t="str">
        <f t="shared" si="3"/>
        <v/>
      </c>
      <c r="I110" s="150" t="str">
        <f t="shared" si="4"/>
        <v/>
      </c>
      <c r="J110" s="113"/>
      <c r="K110" s="18"/>
      <c r="L110" s="18"/>
      <c r="Z110" s="152"/>
    </row>
    <row r="111" spans="1:26" x14ac:dyDescent="0.25">
      <c r="A111" s="26"/>
      <c r="B111" s="27"/>
      <c r="C111" s="28"/>
      <c r="D111" s="28"/>
      <c r="E111" s="28"/>
      <c r="F111" s="28"/>
      <c r="G111" s="29"/>
      <c r="H111" s="39" t="str">
        <f t="shared" si="3"/>
        <v/>
      </c>
      <c r="I111" s="150" t="str">
        <f t="shared" si="4"/>
        <v/>
      </c>
      <c r="J111" s="113"/>
      <c r="K111" s="18"/>
      <c r="L111" s="18"/>
      <c r="Z111" s="152"/>
    </row>
    <row r="112" spans="1:26" x14ac:dyDescent="0.25">
      <c r="A112" s="26"/>
      <c r="B112" s="27"/>
      <c r="C112" s="28"/>
      <c r="D112" s="28"/>
      <c r="E112" s="28"/>
      <c r="F112" s="28"/>
      <c r="G112" s="29"/>
      <c r="H112" s="39" t="str">
        <f t="shared" si="3"/>
        <v/>
      </c>
      <c r="I112" s="150" t="str">
        <f t="shared" si="4"/>
        <v/>
      </c>
      <c r="J112" s="113"/>
      <c r="K112" s="18"/>
      <c r="L112" s="18"/>
      <c r="Z112" s="152"/>
    </row>
    <row r="113" spans="1:26" x14ac:dyDescent="0.25">
      <c r="A113" s="26"/>
      <c r="B113" s="27"/>
      <c r="C113" s="28"/>
      <c r="D113" s="28"/>
      <c r="E113" s="28"/>
      <c r="F113" s="28"/>
      <c r="G113" s="29"/>
      <c r="H113" s="39" t="str">
        <f t="shared" si="3"/>
        <v/>
      </c>
      <c r="I113" s="150" t="str">
        <f t="shared" si="4"/>
        <v/>
      </c>
      <c r="J113" s="113"/>
      <c r="K113" s="18"/>
      <c r="L113" s="18"/>
      <c r="Z113" s="152"/>
    </row>
    <row r="114" spans="1:26" x14ac:dyDescent="0.25">
      <c r="A114" s="26"/>
      <c r="B114" s="27"/>
      <c r="C114" s="28"/>
      <c r="D114" s="28"/>
      <c r="E114" s="28"/>
      <c r="F114" s="28"/>
      <c r="G114" s="29"/>
      <c r="H114" s="39" t="str">
        <f t="shared" si="3"/>
        <v/>
      </c>
      <c r="I114" s="150" t="str">
        <f t="shared" si="4"/>
        <v/>
      </c>
      <c r="J114" s="113"/>
      <c r="K114" s="18"/>
      <c r="L114" s="18"/>
      <c r="Z114" s="152"/>
    </row>
    <row r="115" spans="1:26" x14ac:dyDescent="0.25">
      <c r="A115" s="26"/>
      <c r="B115" s="27"/>
      <c r="C115" s="28"/>
      <c r="D115" s="28"/>
      <c r="E115" s="28"/>
      <c r="F115" s="28"/>
      <c r="G115" s="29"/>
      <c r="H115" s="39" t="str">
        <f t="shared" si="3"/>
        <v/>
      </c>
      <c r="I115" s="150" t="str">
        <f t="shared" si="4"/>
        <v/>
      </c>
      <c r="J115" s="113"/>
      <c r="K115" s="18"/>
      <c r="L115" s="18"/>
      <c r="Z115" s="152"/>
    </row>
    <row r="116" spans="1:26" x14ac:dyDescent="0.25">
      <c r="A116" s="26"/>
      <c r="B116" s="27"/>
      <c r="C116" s="28"/>
      <c r="D116" s="28"/>
      <c r="E116" s="28"/>
      <c r="F116" s="28"/>
      <c r="G116" s="29"/>
      <c r="H116" s="39" t="str">
        <f t="shared" si="3"/>
        <v/>
      </c>
      <c r="I116" s="150" t="str">
        <f t="shared" si="4"/>
        <v/>
      </c>
      <c r="J116" s="113"/>
      <c r="K116" s="18"/>
      <c r="L116" s="18"/>
      <c r="Z116" s="152"/>
    </row>
    <row r="117" spans="1:26" x14ac:dyDescent="0.25">
      <c r="A117" s="26"/>
      <c r="B117" s="27"/>
      <c r="C117" s="28"/>
      <c r="D117" s="28"/>
      <c r="E117" s="28"/>
      <c r="F117" s="28"/>
      <c r="G117" s="29"/>
      <c r="H117" s="39" t="str">
        <f t="shared" si="3"/>
        <v/>
      </c>
      <c r="I117" s="150" t="str">
        <f t="shared" si="4"/>
        <v/>
      </c>
      <c r="J117" s="113"/>
      <c r="K117" s="18"/>
      <c r="L117" s="18"/>
      <c r="Z117" s="152"/>
    </row>
    <row r="118" spans="1:26" x14ac:dyDescent="0.25">
      <c r="A118" s="26"/>
      <c r="B118" s="27"/>
      <c r="C118" s="28"/>
      <c r="D118" s="28"/>
      <c r="E118" s="28"/>
      <c r="F118" s="28"/>
      <c r="G118" s="29"/>
      <c r="H118" s="39" t="str">
        <f t="shared" si="3"/>
        <v/>
      </c>
      <c r="I118" s="150" t="str">
        <f t="shared" si="4"/>
        <v/>
      </c>
      <c r="J118" s="113"/>
      <c r="K118" s="18"/>
      <c r="L118" s="18"/>
      <c r="Z118" s="152"/>
    </row>
    <row r="119" spans="1:26" x14ac:dyDescent="0.25">
      <c r="A119" s="26"/>
      <c r="B119" s="27"/>
      <c r="C119" s="28"/>
      <c r="D119" s="28"/>
      <c r="E119" s="28"/>
      <c r="F119" s="28"/>
      <c r="G119" s="29"/>
      <c r="H119" s="39" t="str">
        <f t="shared" si="3"/>
        <v/>
      </c>
      <c r="I119" s="150" t="str">
        <f t="shared" si="4"/>
        <v/>
      </c>
      <c r="J119" s="113"/>
      <c r="K119" s="18"/>
      <c r="L119" s="18"/>
      <c r="Z119" s="152"/>
    </row>
    <row r="120" spans="1:26" x14ac:dyDescent="0.25">
      <c r="A120" s="26"/>
      <c r="B120" s="27"/>
      <c r="C120" s="28"/>
      <c r="D120" s="28"/>
      <c r="E120" s="28"/>
      <c r="F120" s="28"/>
      <c r="G120" s="29"/>
      <c r="H120" s="39" t="str">
        <f t="shared" si="3"/>
        <v/>
      </c>
      <c r="I120" s="150" t="str">
        <f t="shared" si="4"/>
        <v/>
      </c>
      <c r="J120" s="113"/>
      <c r="K120" s="18"/>
      <c r="L120" s="18"/>
      <c r="Z120" s="152"/>
    </row>
    <row r="121" spans="1:26" x14ac:dyDescent="0.25">
      <c r="A121" s="26"/>
      <c r="B121" s="27"/>
      <c r="C121" s="28"/>
      <c r="D121" s="28"/>
      <c r="E121" s="28"/>
      <c r="F121" s="28"/>
      <c r="G121" s="29"/>
      <c r="H121" s="39" t="str">
        <f t="shared" si="3"/>
        <v/>
      </c>
      <c r="I121" s="150" t="str">
        <f t="shared" si="4"/>
        <v/>
      </c>
      <c r="J121" s="113"/>
      <c r="K121" s="18"/>
      <c r="L121" s="18"/>
      <c r="Z121" s="152"/>
    </row>
    <row r="122" spans="1:26" x14ac:dyDescent="0.25">
      <c r="A122" s="26"/>
      <c r="B122" s="27"/>
      <c r="C122" s="28"/>
      <c r="D122" s="28"/>
      <c r="E122" s="28"/>
      <c r="F122" s="28"/>
      <c r="G122" s="29"/>
      <c r="H122" s="39" t="str">
        <f t="shared" si="3"/>
        <v/>
      </c>
      <c r="I122" s="150" t="str">
        <f t="shared" si="4"/>
        <v/>
      </c>
      <c r="J122" s="113"/>
      <c r="K122" s="18"/>
      <c r="L122" s="18"/>
      <c r="Z122" s="152"/>
    </row>
    <row r="123" spans="1:26" x14ac:dyDescent="0.25">
      <c r="A123" s="26"/>
      <c r="B123" s="27"/>
      <c r="C123" s="28"/>
      <c r="D123" s="28"/>
      <c r="E123" s="28"/>
      <c r="F123" s="28"/>
      <c r="G123" s="29"/>
      <c r="H123" s="39" t="str">
        <f t="shared" si="3"/>
        <v/>
      </c>
      <c r="I123" s="150" t="str">
        <f t="shared" si="4"/>
        <v/>
      </c>
      <c r="J123" s="113"/>
      <c r="K123" s="18"/>
      <c r="L123" s="18"/>
      <c r="Z123" s="152"/>
    </row>
    <row r="124" spans="1:26" x14ac:dyDescent="0.25">
      <c r="A124" s="26"/>
      <c r="B124" s="27"/>
      <c r="C124" s="28"/>
      <c r="D124" s="28"/>
      <c r="E124" s="28"/>
      <c r="F124" s="28"/>
      <c r="G124" s="29"/>
      <c r="H124" s="39" t="str">
        <f t="shared" si="3"/>
        <v/>
      </c>
      <c r="I124" s="150" t="str">
        <f t="shared" si="4"/>
        <v/>
      </c>
      <c r="J124" s="113"/>
      <c r="K124" s="18"/>
      <c r="L124" s="18"/>
      <c r="Z124" s="152"/>
    </row>
    <row r="125" spans="1:26" x14ac:dyDescent="0.25">
      <c r="A125" s="26"/>
      <c r="B125" s="27"/>
      <c r="C125" s="28"/>
      <c r="D125" s="28"/>
      <c r="E125" s="28"/>
      <c r="F125" s="28"/>
      <c r="G125" s="29"/>
      <c r="H125" s="39" t="str">
        <f t="shared" si="3"/>
        <v/>
      </c>
      <c r="I125" s="150" t="str">
        <f t="shared" si="4"/>
        <v/>
      </c>
      <c r="J125" s="113"/>
      <c r="K125" s="18"/>
      <c r="L125" s="18"/>
      <c r="Z125" s="152"/>
    </row>
    <row r="126" spans="1:26" x14ac:dyDescent="0.25">
      <c r="A126" s="26"/>
      <c r="B126" s="27"/>
      <c r="C126" s="28"/>
      <c r="D126" s="28"/>
      <c r="E126" s="28"/>
      <c r="F126" s="28"/>
      <c r="G126" s="29"/>
      <c r="H126" s="39" t="str">
        <f t="shared" si="3"/>
        <v/>
      </c>
      <c r="I126" s="150" t="str">
        <f t="shared" si="4"/>
        <v/>
      </c>
      <c r="J126" s="113"/>
      <c r="K126" s="18"/>
      <c r="L126" s="18"/>
      <c r="Z126" s="152"/>
    </row>
    <row r="127" spans="1:26" x14ac:dyDescent="0.25">
      <c r="A127" s="26"/>
      <c r="B127" s="27"/>
      <c r="C127" s="28"/>
      <c r="D127" s="28"/>
      <c r="E127" s="28"/>
      <c r="F127" s="28"/>
      <c r="G127" s="29"/>
      <c r="H127" s="39" t="str">
        <f t="shared" si="3"/>
        <v/>
      </c>
      <c r="I127" s="150" t="str">
        <f t="shared" si="4"/>
        <v/>
      </c>
      <c r="J127" s="113"/>
      <c r="K127" s="18"/>
      <c r="L127" s="18"/>
      <c r="Z127" s="152"/>
    </row>
    <row r="128" spans="1:26" x14ac:dyDescent="0.25">
      <c r="A128" s="26"/>
      <c r="B128" s="27"/>
      <c r="C128" s="28"/>
      <c r="D128" s="28"/>
      <c r="E128" s="28"/>
      <c r="F128" s="28"/>
      <c r="G128" s="29"/>
      <c r="H128" s="39" t="str">
        <f t="shared" si="3"/>
        <v/>
      </c>
      <c r="I128" s="150" t="str">
        <f t="shared" si="4"/>
        <v/>
      </c>
      <c r="J128" s="113"/>
      <c r="K128" s="18"/>
      <c r="L128" s="18"/>
      <c r="Z128" s="152"/>
    </row>
    <row r="129" spans="1:26" x14ac:dyDescent="0.25">
      <c r="A129" s="26"/>
      <c r="B129" s="27"/>
      <c r="C129" s="28"/>
      <c r="D129" s="28"/>
      <c r="E129" s="28"/>
      <c r="F129" s="28"/>
      <c r="G129" s="29"/>
      <c r="H129" s="39" t="str">
        <f t="shared" si="3"/>
        <v/>
      </c>
      <c r="I129" s="150" t="str">
        <f t="shared" si="4"/>
        <v/>
      </c>
      <c r="J129" s="113"/>
      <c r="K129" s="18"/>
      <c r="L129" s="18"/>
      <c r="Z129" s="152"/>
    </row>
    <row r="130" spans="1:26" x14ac:dyDescent="0.25">
      <c r="A130" s="26"/>
      <c r="B130" s="27"/>
      <c r="C130" s="28"/>
      <c r="D130" s="28"/>
      <c r="E130" s="28"/>
      <c r="F130" s="28"/>
      <c r="G130" s="29"/>
      <c r="H130" s="39" t="str">
        <f t="shared" si="3"/>
        <v/>
      </c>
      <c r="I130" s="150" t="str">
        <f t="shared" si="4"/>
        <v/>
      </c>
      <c r="J130" s="113"/>
      <c r="K130" s="18"/>
      <c r="L130" s="18"/>
      <c r="Z130" s="152"/>
    </row>
    <row r="131" spans="1:26" x14ac:dyDescent="0.25">
      <c r="A131" s="26"/>
      <c r="B131" s="27"/>
      <c r="C131" s="28"/>
      <c r="D131" s="28"/>
      <c r="E131" s="28"/>
      <c r="F131" s="28"/>
      <c r="G131" s="29"/>
      <c r="H131" s="39" t="str">
        <f t="shared" si="3"/>
        <v/>
      </c>
      <c r="I131" s="150" t="str">
        <f t="shared" si="4"/>
        <v/>
      </c>
      <c r="J131" s="113"/>
      <c r="K131" s="18"/>
      <c r="L131" s="18"/>
      <c r="Z131" s="152"/>
    </row>
    <row r="132" spans="1:26" x14ac:dyDescent="0.25">
      <c r="A132" s="26"/>
      <c r="B132" s="27"/>
      <c r="C132" s="28"/>
      <c r="D132" s="28"/>
      <c r="E132" s="28"/>
      <c r="F132" s="28"/>
      <c r="G132" s="29"/>
      <c r="H132" s="39" t="str">
        <f t="shared" ref="H132:H195" si="5">IF(A132&gt;0,MATCH(A132-1,FYrMonths)+1,"")</f>
        <v/>
      </c>
      <c r="I132" s="150" t="str">
        <f t="shared" si="4"/>
        <v/>
      </c>
      <c r="J132" s="113"/>
      <c r="K132" s="18"/>
      <c r="L132" s="18"/>
      <c r="Z132" s="152"/>
    </row>
    <row r="133" spans="1:26" x14ac:dyDescent="0.25">
      <c r="A133" s="26"/>
      <c r="B133" s="27"/>
      <c r="C133" s="28"/>
      <c r="D133" s="28"/>
      <c r="E133" s="28"/>
      <c r="F133" s="28"/>
      <c r="G133" s="29"/>
      <c r="H133" s="39" t="str">
        <f t="shared" si="5"/>
        <v/>
      </c>
      <c r="I133" s="150" t="str">
        <f t="shared" ref="I133:I196" si="6">IF(G133="","",I132+G133)</f>
        <v/>
      </c>
      <c r="J133" s="113"/>
      <c r="K133" s="18"/>
      <c r="L133" s="18"/>
      <c r="Z133" s="152"/>
    </row>
    <row r="134" spans="1:26" x14ac:dyDescent="0.25">
      <c r="A134" s="26"/>
      <c r="B134" s="27"/>
      <c r="C134" s="28"/>
      <c r="D134" s="28"/>
      <c r="E134" s="28"/>
      <c r="F134" s="28"/>
      <c r="G134" s="29"/>
      <c r="H134" s="39" t="str">
        <f t="shared" si="5"/>
        <v/>
      </c>
      <c r="I134" s="150" t="str">
        <f t="shared" si="6"/>
        <v/>
      </c>
      <c r="J134" s="113"/>
      <c r="K134" s="18"/>
      <c r="L134" s="18"/>
      <c r="Z134" s="152"/>
    </row>
    <row r="135" spans="1:26" x14ac:dyDescent="0.25">
      <c r="A135" s="26"/>
      <c r="B135" s="27"/>
      <c r="C135" s="28"/>
      <c r="D135" s="28"/>
      <c r="E135" s="28"/>
      <c r="F135" s="28"/>
      <c r="G135" s="29"/>
      <c r="H135" s="39" t="str">
        <f t="shared" si="5"/>
        <v/>
      </c>
      <c r="I135" s="150" t="str">
        <f t="shared" si="6"/>
        <v/>
      </c>
      <c r="J135" s="113"/>
      <c r="K135" s="18"/>
      <c r="L135" s="18"/>
      <c r="Z135" s="152"/>
    </row>
    <row r="136" spans="1:26" x14ac:dyDescent="0.25">
      <c r="A136" s="26"/>
      <c r="B136" s="27"/>
      <c r="C136" s="28"/>
      <c r="D136" s="28"/>
      <c r="E136" s="28"/>
      <c r="F136" s="28"/>
      <c r="G136" s="29"/>
      <c r="H136" s="39" t="str">
        <f t="shared" si="5"/>
        <v/>
      </c>
      <c r="I136" s="150" t="str">
        <f t="shared" si="6"/>
        <v/>
      </c>
      <c r="J136" s="113"/>
      <c r="K136" s="18"/>
      <c r="L136" s="18"/>
      <c r="Z136" s="152"/>
    </row>
    <row r="137" spans="1:26" x14ac:dyDescent="0.25">
      <c r="A137" s="26"/>
      <c r="B137" s="27"/>
      <c r="C137" s="28"/>
      <c r="D137" s="28"/>
      <c r="E137" s="28"/>
      <c r="F137" s="28"/>
      <c r="G137" s="29"/>
      <c r="H137" s="39" t="str">
        <f t="shared" si="5"/>
        <v/>
      </c>
      <c r="I137" s="150" t="str">
        <f t="shared" si="6"/>
        <v/>
      </c>
      <c r="J137" s="113"/>
      <c r="K137" s="18"/>
      <c r="L137" s="18"/>
      <c r="Z137" s="152"/>
    </row>
    <row r="138" spans="1:26" x14ac:dyDescent="0.25">
      <c r="A138" s="26"/>
      <c r="B138" s="27"/>
      <c r="C138" s="28"/>
      <c r="D138" s="28"/>
      <c r="E138" s="28"/>
      <c r="F138" s="28"/>
      <c r="G138" s="29"/>
      <c r="H138" s="39" t="str">
        <f t="shared" si="5"/>
        <v/>
      </c>
      <c r="I138" s="150" t="str">
        <f t="shared" si="6"/>
        <v/>
      </c>
      <c r="J138" s="113"/>
      <c r="K138" s="18"/>
      <c r="L138" s="18"/>
      <c r="Z138" s="152"/>
    </row>
    <row r="139" spans="1:26" x14ac:dyDescent="0.25">
      <c r="A139" s="26"/>
      <c r="B139" s="27"/>
      <c r="C139" s="28"/>
      <c r="D139" s="28"/>
      <c r="E139" s="28"/>
      <c r="F139" s="28"/>
      <c r="G139" s="29"/>
      <c r="H139" s="39" t="str">
        <f t="shared" si="5"/>
        <v/>
      </c>
      <c r="I139" s="150" t="str">
        <f t="shared" si="6"/>
        <v/>
      </c>
      <c r="J139" s="113"/>
      <c r="K139" s="18"/>
      <c r="L139" s="18"/>
      <c r="Z139" s="152"/>
    </row>
    <row r="140" spans="1:26" x14ac:dyDescent="0.25">
      <c r="A140" s="26"/>
      <c r="B140" s="27"/>
      <c r="C140" s="28"/>
      <c r="D140" s="28"/>
      <c r="E140" s="28"/>
      <c r="F140" s="28"/>
      <c r="G140" s="29"/>
      <c r="H140" s="39" t="str">
        <f t="shared" si="5"/>
        <v/>
      </c>
      <c r="I140" s="150" t="str">
        <f t="shared" si="6"/>
        <v/>
      </c>
      <c r="J140" s="113"/>
      <c r="K140" s="18"/>
      <c r="L140" s="18"/>
      <c r="Z140" s="152"/>
    </row>
    <row r="141" spans="1:26" x14ac:dyDescent="0.25">
      <c r="A141" s="26"/>
      <c r="B141" s="27"/>
      <c r="C141" s="28"/>
      <c r="D141" s="28"/>
      <c r="E141" s="28"/>
      <c r="F141" s="28"/>
      <c r="G141" s="29"/>
      <c r="H141" s="39" t="str">
        <f t="shared" si="5"/>
        <v/>
      </c>
      <c r="I141" s="150" t="str">
        <f t="shared" si="6"/>
        <v/>
      </c>
      <c r="J141" s="113"/>
      <c r="K141" s="18"/>
      <c r="L141" s="18"/>
      <c r="Z141" s="152"/>
    </row>
    <row r="142" spans="1:26" x14ac:dyDescent="0.25">
      <c r="A142" s="26"/>
      <c r="B142" s="27"/>
      <c r="C142" s="28"/>
      <c r="D142" s="28"/>
      <c r="E142" s="28"/>
      <c r="F142" s="28"/>
      <c r="G142" s="29"/>
      <c r="H142" s="39" t="str">
        <f t="shared" si="5"/>
        <v/>
      </c>
      <c r="I142" s="150" t="str">
        <f t="shared" si="6"/>
        <v/>
      </c>
      <c r="J142" s="113"/>
      <c r="K142" s="18"/>
      <c r="L142" s="18"/>
      <c r="Z142" s="152"/>
    </row>
    <row r="143" spans="1:26" x14ac:dyDescent="0.25">
      <c r="A143" s="26"/>
      <c r="B143" s="27"/>
      <c r="C143" s="28"/>
      <c r="D143" s="28"/>
      <c r="E143" s="28"/>
      <c r="F143" s="28"/>
      <c r="G143" s="29"/>
      <c r="H143" s="39" t="str">
        <f t="shared" si="5"/>
        <v/>
      </c>
      <c r="I143" s="150" t="str">
        <f t="shared" si="6"/>
        <v/>
      </c>
      <c r="J143" s="113"/>
      <c r="K143" s="18"/>
      <c r="L143" s="18"/>
      <c r="Z143" s="152"/>
    </row>
    <row r="144" spans="1:26" x14ac:dyDescent="0.25">
      <c r="A144" s="26"/>
      <c r="B144" s="27"/>
      <c r="C144" s="28"/>
      <c r="D144" s="28"/>
      <c r="E144" s="28"/>
      <c r="F144" s="28"/>
      <c r="G144" s="29"/>
      <c r="H144" s="39" t="str">
        <f t="shared" si="5"/>
        <v/>
      </c>
      <c r="I144" s="150" t="str">
        <f t="shared" si="6"/>
        <v/>
      </c>
      <c r="J144" s="113"/>
      <c r="K144" s="18"/>
      <c r="L144" s="18"/>
      <c r="Z144" s="152"/>
    </row>
    <row r="145" spans="1:26" x14ac:dyDescent="0.25">
      <c r="A145" s="26"/>
      <c r="B145" s="27"/>
      <c r="C145" s="28"/>
      <c r="D145" s="28"/>
      <c r="E145" s="28"/>
      <c r="F145" s="28"/>
      <c r="G145" s="29"/>
      <c r="H145" s="39" t="str">
        <f t="shared" si="5"/>
        <v/>
      </c>
      <c r="I145" s="150" t="str">
        <f t="shared" si="6"/>
        <v/>
      </c>
      <c r="J145" s="113"/>
      <c r="K145" s="18"/>
      <c r="L145" s="18"/>
      <c r="Z145" s="152"/>
    </row>
    <row r="146" spans="1:26" x14ac:dyDescent="0.25">
      <c r="A146" s="26"/>
      <c r="B146" s="27"/>
      <c r="C146" s="28"/>
      <c r="D146" s="28"/>
      <c r="E146" s="28"/>
      <c r="F146" s="28"/>
      <c r="G146" s="29"/>
      <c r="H146" s="39" t="str">
        <f t="shared" si="5"/>
        <v/>
      </c>
      <c r="I146" s="150" t="str">
        <f t="shared" si="6"/>
        <v/>
      </c>
      <c r="J146" s="113"/>
      <c r="K146" s="18"/>
      <c r="L146" s="18"/>
      <c r="Z146" s="152"/>
    </row>
    <row r="147" spans="1:26" x14ac:dyDescent="0.25">
      <c r="A147" s="26"/>
      <c r="B147" s="27"/>
      <c r="C147" s="28"/>
      <c r="D147" s="28"/>
      <c r="E147" s="28"/>
      <c r="F147" s="28"/>
      <c r="G147" s="29"/>
      <c r="H147" s="39" t="str">
        <f t="shared" si="5"/>
        <v/>
      </c>
      <c r="I147" s="150" t="str">
        <f t="shared" si="6"/>
        <v/>
      </c>
      <c r="J147" s="113"/>
      <c r="K147" s="18"/>
      <c r="L147" s="18"/>
      <c r="Z147" s="152"/>
    </row>
    <row r="148" spans="1:26" x14ac:dyDescent="0.25">
      <c r="A148" s="26"/>
      <c r="B148" s="27"/>
      <c r="C148" s="28"/>
      <c r="D148" s="28"/>
      <c r="E148" s="28"/>
      <c r="F148" s="28"/>
      <c r="G148" s="29"/>
      <c r="H148" s="39" t="str">
        <f t="shared" si="5"/>
        <v/>
      </c>
      <c r="I148" s="150" t="str">
        <f t="shared" si="6"/>
        <v/>
      </c>
      <c r="J148" s="113"/>
      <c r="K148" s="18"/>
      <c r="L148" s="18"/>
      <c r="Z148" s="152"/>
    </row>
    <row r="149" spans="1:26" x14ac:dyDescent="0.25">
      <c r="A149" s="26"/>
      <c r="B149" s="27"/>
      <c r="C149" s="28"/>
      <c r="D149" s="28"/>
      <c r="E149" s="28"/>
      <c r="F149" s="28"/>
      <c r="G149" s="29"/>
      <c r="H149" s="39" t="str">
        <f t="shared" si="5"/>
        <v/>
      </c>
      <c r="I149" s="150" t="str">
        <f t="shared" si="6"/>
        <v/>
      </c>
      <c r="J149" s="113"/>
      <c r="K149" s="18"/>
      <c r="L149" s="18"/>
      <c r="Z149" s="152"/>
    </row>
    <row r="150" spans="1:26" x14ac:dyDescent="0.25">
      <c r="A150" s="26"/>
      <c r="B150" s="27"/>
      <c r="C150" s="28"/>
      <c r="D150" s="28"/>
      <c r="E150" s="28"/>
      <c r="F150" s="28"/>
      <c r="G150" s="29"/>
      <c r="H150" s="39" t="str">
        <f t="shared" si="5"/>
        <v/>
      </c>
      <c r="I150" s="150" t="str">
        <f t="shared" si="6"/>
        <v/>
      </c>
      <c r="J150" s="113"/>
      <c r="K150" s="18"/>
      <c r="L150" s="18"/>
      <c r="Z150" s="152"/>
    </row>
    <row r="151" spans="1:26" x14ac:dyDescent="0.25">
      <c r="A151" s="26"/>
      <c r="B151" s="27"/>
      <c r="C151" s="28"/>
      <c r="D151" s="28"/>
      <c r="E151" s="28"/>
      <c r="F151" s="28"/>
      <c r="G151" s="29"/>
      <c r="H151" s="39" t="str">
        <f t="shared" si="5"/>
        <v/>
      </c>
      <c r="I151" s="150" t="str">
        <f t="shared" si="6"/>
        <v/>
      </c>
      <c r="J151" s="113"/>
      <c r="K151" s="18"/>
      <c r="L151" s="18"/>
      <c r="Z151" s="152"/>
    </row>
    <row r="152" spans="1:26" x14ac:dyDescent="0.25">
      <c r="A152" s="26"/>
      <c r="B152" s="27"/>
      <c r="C152" s="28"/>
      <c r="D152" s="28"/>
      <c r="E152" s="28"/>
      <c r="F152" s="28"/>
      <c r="G152" s="29"/>
      <c r="H152" s="39" t="str">
        <f t="shared" si="5"/>
        <v/>
      </c>
      <c r="I152" s="150" t="str">
        <f t="shared" si="6"/>
        <v/>
      </c>
      <c r="J152" s="113"/>
      <c r="K152" s="18"/>
      <c r="L152" s="18"/>
      <c r="Z152" s="152"/>
    </row>
    <row r="153" spans="1:26" x14ac:dyDescent="0.25">
      <c r="A153" s="26"/>
      <c r="B153" s="27"/>
      <c r="C153" s="28"/>
      <c r="D153" s="28"/>
      <c r="E153" s="28"/>
      <c r="F153" s="28"/>
      <c r="G153" s="29"/>
      <c r="H153" s="39" t="str">
        <f t="shared" si="5"/>
        <v/>
      </c>
      <c r="I153" s="150" t="str">
        <f t="shared" si="6"/>
        <v/>
      </c>
      <c r="J153" s="113"/>
      <c r="K153" s="18"/>
      <c r="L153" s="18"/>
      <c r="Z153" s="152"/>
    </row>
    <row r="154" spans="1:26" x14ac:dyDescent="0.25">
      <c r="A154" s="26"/>
      <c r="B154" s="27"/>
      <c r="C154" s="28"/>
      <c r="D154" s="28"/>
      <c r="E154" s="28"/>
      <c r="F154" s="28"/>
      <c r="G154" s="29"/>
      <c r="H154" s="39" t="str">
        <f t="shared" si="5"/>
        <v/>
      </c>
      <c r="I154" s="150" t="str">
        <f t="shared" si="6"/>
        <v/>
      </c>
      <c r="J154" s="113"/>
      <c r="K154" s="18"/>
      <c r="L154" s="18"/>
      <c r="Z154" s="152"/>
    </row>
    <row r="155" spans="1:26" x14ac:dyDescent="0.25">
      <c r="A155" s="26"/>
      <c r="B155" s="27"/>
      <c r="C155" s="28"/>
      <c r="D155" s="28"/>
      <c r="E155" s="28"/>
      <c r="F155" s="28"/>
      <c r="G155" s="29"/>
      <c r="H155" s="39" t="str">
        <f t="shared" si="5"/>
        <v/>
      </c>
      <c r="I155" s="150" t="str">
        <f t="shared" si="6"/>
        <v/>
      </c>
      <c r="J155" s="113"/>
      <c r="K155" s="18"/>
      <c r="L155" s="18"/>
      <c r="Z155" s="152"/>
    </row>
    <row r="156" spans="1:26" x14ac:dyDescent="0.25">
      <c r="A156" s="26"/>
      <c r="B156" s="27"/>
      <c r="C156" s="28"/>
      <c r="D156" s="28"/>
      <c r="E156" s="28"/>
      <c r="F156" s="28"/>
      <c r="G156" s="29"/>
      <c r="H156" s="39" t="str">
        <f t="shared" si="5"/>
        <v/>
      </c>
      <c r="I156" s="150" t="str">
        <f t="shared" si="6"/>
        <v/>
      </c>
      <c r="J156" s="113"/>
      <c r="K156" s="18"/>
      <c r="L156" s="18"/>
      <c r="Z156" s="152"/>
    </row>
    <row r="157" spans="1:26" x14ac:dyDescent="0.25">
      <c r="A157" s="26"/>
      <c r="B157" s="27"/>
      <c r="C157" s="28"/>
      <c r="D157" s="28"/>
      <c r="E157" s="28"/>
      <c r="F157" s="28"/>
      <c r="G157" s="29"/>
      <c r="H157" s="39" t="str">
        <f t="shared" si="5"/>
        <v/>
      </c>
      <c r="I157" s="150" t="str">
        <f t="shared" si="6"/>
        <v/>
      </c>
      <c r="J157" s="113"/>
      <c r="K157" s="18"/>
      <c r="L157" s="18"/>
      <c r="Z157" s="152"/>
    </row>
    <row r="158" spans="1:26" x14ac:dyDescent="0.25">
      <c r="A158" s="26"/>
      <c r="B158" s="27"/>
      <c r="C158" s="28"/>
      <c r="D158" s="28"/>
      <c r="E158" s="28"/>
      <c r="F158" s="28"/>
      <c r="G158" s="29"/>
      <c r="H158" s="39" t="str">
        <f t="shared" si="5"/>
        <v/>
      </c>
      <c r="I158" s="150" t="str">
        <f t="shared" si="6"/>
        <v/>
      </c>
      <c r="J158" s="113"/>
      <c r="K158" s="18"/>
      <c r="L158" s="18"/>
      <c r="Z158" s="152"/>
    </row>
    <row r="159" spans="1:26" x14ac:dyDescent="0.25">
      <c r="A159" s="26"/>
      <c r="B159" s="27"/>
      <c r="C159" s="28"/>
      <c r="D159" s="28"/>
      <c r="E159" s="28"/>
      <c r="F159" s="28"/>
      <c r="G159" s="29"/>
      <c r="H159" s="39" t="str">
        <f t="shared" si="5"/>
        <v/>
      </c>
      <c r="I159" s="150" t="str">
        <f t="shared" si="6"/>
        <v/>
      </c>
      <c r="J159" s="113"/>
      <c r="K159" s="18"/>
      <c r="L159" s="18"/>
      <c r="Z159" s="152"/>
    </row>
    <row r="160" spans="1:26" x14ac:dyDescent="0.25">
      <c r="A160" s="26"/>
      <c r="B160" s="27"/>
      <c r="C160" s="28"/>
      <c r="D160" s="28"/>
      <c r="E160" s="28"/>
      <c r="F160" s="28"/>
      <c r="G160" s="29"/>
      <c r="H160" s="39" t="str">
        <f t="shared" si="5"/>
        <v/>
      </c>
      <c r="I160" s="150" t="str">
        <f t="shared" si="6"/>
        <v/>
      </c>
      <c r="J160" s="113"/>
      <c r="K160" s="18"/>
      <c r="L160" s="18"/>
      <c r="Z160" s="152"/>
    </row>
    <row r="161" spans="1:26" x14ac:dyDescent="0.25">
      <c r="A161" s="26"/>
      <c r="B161" s="27"/>
      <c r="C161" s="28"/>
      <c r="D161" s="28"/>
      <c r="E161" s="28"/>
      <c r="F161" s="28"/>
      <c r="G161" s="29"/>
      <c r="H161" s="39" t="str">
        <f t="shared" si="5"/>
        <v/>
      </c>
      <c r="I161" s="150" t="str">
        <f t="shared" si="6"/>
        <v/>
      </c>
      <c r="J161" s="113"/>
      <c r="K161" s="18"/>
      <c r="L161" s="18"/>
      <c r="Z161" s="152"/>
    </row>
    <row r="162" spans="1:26" x14ac:dyDescent="0.25">
      <c r="A162" s="26"/>
      <c r="B162" s="27"/>
      <c r="C162" s="28"/>
      <c r="D162" s="28"/>
      <c r="E162" s="28"/>
      <c r="F162" s="28"/>
      <c r="G162" s="29"/>
      <c r="H162" s="39" t="str">
        <f t="shared" si="5"/>
        <v/>
      </c>
      <c r="I162" s="150" t="str">
        <f t="shared" si="6"/>
        <v/>
      </c>
      <c r="J162" s="113"/>
      <c r="K162" s="18"/>
      <c r="L162" s="18"/>
      <c r="Z162" s="152"/>
    </row>
    <row r="163" spans="1:26" x14ac:dyDescent="0.25">
      <c r="A163" s="26"/>
      <c r="B163" s="27"/>
      <c r="C163" s="28"/>
      <c r="D163" s="28"/>
      <c r="E163" s="28"/>
      <c r="F163" s="28"/>
      <c r="G163" s="29"/>
      <c r="H163" s="39" t="str">
        <f t="shared" si="5"/>
        <v/>
      </c>
      <c r="I163" s="150" t="str">
        <f t="shared" si="6"/>
        <v/>
      </c>
      <c r="J163" s="113"/>
      <c r="K163" s="18"/>
      <c r="L163" s="18"/>
      <c r="Z163" s="152"/>
    </row>
    <row r="164" spans="1:26" x14ac:dyDescent="0.25">
      <c r="A164" s="26"/>
      <c r="B164" s="27"/>
      <c r="C164" s="28"/>
      <c r="D164" s="28"/>
      <c r="E164" s="28"/>
      <c r="F164" s="28"/>
      <c r="G164" s="29"/>
      <c r="H164" s="39" t="str">
        <f t="shared" si="5"/>
        <v/>
      </c>
      <c r="I164" s="150" t="str">
        <f t="shared" si="6"/>
        <v/>
      </c>
      <c r="J164" s="113"/>
      <c r="K164" s="18"/>
      <c r="L164" s="18"/>
      <c r="Z164" s="152"/>
    </row>
    <row r="165" spans="1:26" x14ac:dyDescent="0.25">
      <c r="A165" s="26"/>
      <c r="B165" s="27"/>
      <c r="C165" s="28"/>
      <c r="D165" s="28"/>
      <c r="E165" s="28"/>
      <c r="F165" s="28"/>
      <c r="G165" s="29"/>
      <c r="H165" s="39" t="str">
        <f t="shared" si="5"/>
        <v/>
      </c>
      <c r="I165" s="150" t="str">
        <f t="shared" si="6"/>
        <v/>
      </c>
      <c r="J165" s="113"/>
      <c r="K165" s="18"/>
      <c r="L165" s="18"/>
      <c r="Z165" s="152"/>
    </row>
    <row r="166" spans="1:26" x14ac:dyDescent="0.25">
      <c r="A166" s="26"/>
      <c r="B166" s="27"/>
      <c r="C166" s="28"/>
      <c r="D166" s="28"/>
      <c r="E166" s="28"/>
      <c r="F166" s="28"/>
      <c r="G166" s="29"/>
      <c r="H166" s="39" t="str">
        <f t="shared" si="5"/>
        <v/>
      </c>
      <c r="I166" s="150" t="str">
        <f t="shared" si="6"/>
        <v/>
      </c>
      <c r="J166" s="113"/>
      <c r="K166" s="18"/>
      <c r="L166" s="18"/>
      <c r="Z166" s="152"/>
    </row>
    <row r="167" spans="1:26" x14ac:dyDescent="0.25">
      <c r="A167" s="26"/>
      <c r="B167" s="27"/>
      <c r="C167" s="28"/>
      <c r="D167" s="28"/>
      <c r="E167" s="28"/>
      <c r="F167" s="28"/>
      <c r="G167" s="29"/>
      <c r="H167" s="39" t="str">
        <f t="shared" si="5"/>
        <v/>
      </c>
      <c r="I167" s="150" t="str">
        <f t="shared" si="6"/>
        <v/>
      </c>
      <c r="J167" s="113"/>
      <c r="K167" s="18"/>
      <c r="L167" s="18"/>
      <c r="Z167" s="152"/>
    </row>
    <row r="168" spans="1:26" x14ac:dyDescent="0.25">
      <c r="A168" s="26"/>
      <c r="B168" s="27"/>
      <c r="C168" s="28"/>
      <c r="D168" s="28"/>
      <c r="E168" s="28"/>
      <c r="F168" s="28"/>
      <c r="G168" s="29"/>
      <c r="H168" s="39" t="str">
        <f t="shared" si="5"/>
        <v/>
      </c>
      <c r="I168" s="150" t="str">
        <f t="shared" si="6"/>
        <v/>
      </c>
      <c r="J168" s="113"/>
      <c r="K168" s="18"/>
      <c r="L168" s="18"/>
      <c r="Z168" s="152"/>
    </row>
    <row r="169" spans="1:26" x14ac:dyDescent="0.25">
      <c r="A169" s="26"/>
      <c r="B169" s="27"/>
      <c r="C169" s="28"/>
      <c r="D169" s="28"/>
      <c r="E169" s="28"/>
      <c r="F169" s="28"/>
      <c r="G169" s="29"/>
      <c r="H169" s="39" t="str">
        <f t="shared" si="5"/>
        <v/>
      </c>
      <c r="I169" s="150" t="str">
        <f t="shared" si="6"/>
        <v/>
      </c>
      <c r="J169" s="113"/>
      <c r="K169" s="18"/>
      <c r="L169" s="18"/>
      <c r="Z169" s="152"/>
    </row>
    <row r="170" spans="1:26" x14ac:dyDescent="0.25">
      <c r="A170" s="26"/>
      <c r="B170" s="27"/>
      <c r="C170" s="28"/>
      <c r="D170" s="28"/>
      <c r="E170" s="28"/>
      <c r="F170" s="28"/>
      <c r="G170" s="29"/>
      <c r="H170" s="39" t="str">
        <f t="shared" si="5"/>
        <v/>
      </c>
      <c r="I170" s="150" t="str">
        <f t="shared" si="6"/>
        <v/>
      </c>
      <c r="J170" s="113"/>
      <c r="K170" s="18"/>
      <c r="L170" s="18"/>
      <c r="Z170" s="152"/>
    </row>
    <row r="171" spans="1:26" x14ac:dyDescent="0.25">
      <c r="A171" s="26"/>
      <c r="B171" s="27"/>
      <c r="C171" s="28"/>
      <c r="D171" s="28"/>
      <c r="E171" s="28"/>
      <c r="F171" s="28"/>
      <c r="G171" s="29"/>
      <c r="H171" s="39" t="str">
        <f t="shared" si="5"/>
        <v/>
      </c>
      <c r="I171" s="150" t="str">
        <f t="shared" si="6"/>
        <v/>
      </c>
      <c r="J171" s="113"/>
      <c r="K171" s="18"/>
      <c r="L171" s="18"/>
      <c r="Z171" s="152"/>
    </row>
    <row r="172" spans="1:26" x14ac:dyDescent="0.25">
      <c r="A172" s="26"/>
      <c r="B172" s="27"/>
      <c r="C172" s="28"/>
      <c r="D172" s="28"/>
      <c r="E172" s="28"/>
      <c r="F172" s="28"/>
      <c r="G172" s="29"/>
      <c r="H172" s="39" t="str">
        <f t="shared" si="5"/>
        <v/>
      </c>
      <c r="I172" s="150" t="str">
        <f t="shared" si="6"/>
        <v/>
      </c>
      <c r="J172" s="113"/>
      <c r="K172" s="18"/>
      <c r="L172" s="18"/>
      <c r="Z172" s="152"/>
    </row>
    <row r="173" spans="1:26" x14ac:dyDescent="0.25">
      <c r="A173" s="26"/>
      <c r="B173" s="27"/>
      <c r="C173" s="28"/>
      <c r="D173" s="28"/>
      <c r="E173" s="28"/>
      <c r="F173" s="28"/>
      <c r="G173" s="29"/>
      <c r="H173" s="39" t="str">
        <f t="shared" si="5"/>
        <v/>
      </c>
      <c r="I173" s="150" t="str">
        <f t="shared" si="6"/>
        <v/>
      </c>
      <c r="J173" s="113"/>
      <c r="K173" s="18"/>
      <c r="L173" s="18"/>
      <c r="Z173" s="152"/>
    </row>
    <row r="174" spans="1:26" x14ac:dyDescent="0.25">
      <c r="A174" s="26"/>
      <c r="B174" s="27"/>
      <c r="C174" s="28"/>
      <c r="D174" s="28"/>
      <c r="E174" s="28"/>
      <c r="F174" s="28"/>
      <c r="G174" s="29"/>
      <c r="H174" s="39" t="str">
        <f t="shared" si="5"/>
        <v/>
      </c>
      <c r="I174" s="150" t="str">
        <f t="shared" si="6"/>
        <v/>
      </c>
      <c r="J174" s="113"/>
      <c r="K174" s="18"/>
      <c r="L174" s="18"/>
      <c r="Z174" s="152"/>
    </row>
    <row r="175" spans="1:26" x14ac:dyDescent="0.25">
      <c r="A175" s="26"/>
      <c r="B175" s="27"/>
      <c r="C175" s="28"/>
      <c r="D175" s="28"/>
      <c r="E175" s="28"/>
      <c r="F175" s="28"/>
      <c r="G175" s="29"/>
      <c r="H175" s="39" t="str">
        <f t="shared" si="5"/>
        <v/>
      </c>
      <c r="I175" s="150" t="str">
        <f t="shared" si="6"/>
        <v/>
      </c>
      <c r="J175" s="113"/>
      <c r="K175" s="18"/>
      <c r="L175" s="18"/>
      <c r="Z175" s="152"/>
    </row>
    <row r="176" spans="1:26" x14ac:dyDescent="0.25">
      <c r="A176" s="26"/>
      <c r="B176" s="27"/>
      <c r="C176" s="28"/>
      <c r="D176" s="28"/>
      <c r="E176" s="28"/>
      <c r="F176" s="28"/>
      <c r="G176" s="29"/>
      <c r="H176" s="39" t="str">
        <f t="shared" si="5"/>
        <v/>
      </c>
      <c r="I176" s="150" t="str">
        <f t="shared" si="6"/>
        <v/>
      </c>
      <c r="J176" s="113"/>
      <c r="K176" s="18"/>
      <c r="L176" s="18"/>
      <c r="Z176" s="152"/>
    </row>
    <row r="177" spans="1:26" x14ac:dyDescent="0.25">
      <c r="A177" s="26"/>
      <c r="B177" s="27"/>
      <c r="C177" s="28"/>
      <c r="D177" s="28"/>
      <c r="E177" s="28"/>
      <c r="F177" s="28"/>
      <c r="G177" s="29"/>
      <c r="H177" s="39" t="str">
        <f t="shared" si="5"/>
        <v/>
      </c>
      <c r="I177" s="150" t="str">
        <f t="shared" si="6"/>
        <v/>
      </c>
      <c r="J177" s="113"/>
      <c r="K177" s="18"/>
      <c r="L177" s="18"/>
      <c r="Z177" s="152"/>
    </row>
    <row r="178" spans="1:26" x14ac:dyDescent="0.25">
      <c r="A178" s="26"/>
      <c r="B178" s="27"/>
      <c r="C178" s="28"/>
      <c r="D178" s="28"/>
      <c r="E178" s="28"/>
      <c r="F178" s="28"/>
      <c r="G178" s="29"/>
      <c r="H178" s="39" t="str">
        <f t="shared" si="5"/>
        <v/>
      </c>
      <c r="I178" s="150" t="str">
        <f t="shared" si="6"/>
        <v/>
      </c>
      <c r="J178" s="113"/>
      <c r="K178" s="18"/>
      <c r="L178" s="18"/>
      <c r="Z178" s="152"/>
    </row>
    <row r="179" spans="1:26" x14ac:dyDescent="0.25">
      <c r="A179" s="26"/>
      <c r="B179" s="27"/>
      <c r="C179" s="28"/>
      <c r="D179" s="28"/>
      <c r="E179" s="28"/>
      <c r="F179" s="28"/>
      <c r="G179" s="29"/>
      <c r="H179" s="39" t="str">
        <f t="shared" si="5"/>
        <v/>
      </c>
      <c r="I179" s="150" t="str">
        <f t="shared" si="6"/>
        <v/>
      </c>
      <c r="J179" s="113"/>
      <c r="K179" s="18"/>
      <c r="L179" s="18"/>
      <c r="Z179" s="152"/>
    </row>
    <row r="180" spans="1:26" x14ac:dyDescent="0.25">
      <c r="A180" s="26"/>
      <c r="B180" s="27"/>
      <c r="C180" s="28"/>
      <c r="D180" s="28"/>
      <c r="E180" s="28"/>
      <c r="F180" s="28"/>
      <c r="G180" s="29"/>
      <c r="H180" s="39" t="str">
        <f t="shared" si="5"/>
        <v/>
      </c>
      <c r="I180" s="150" t="str">
        <f t="shared" si="6"/>
        <v/>
      </c>
      <c r="J180" s="113"/>
      <c r="K180" s="18"/>
      <c r="L180" s="18"/>
      <c r="Z180" s="152"/>
    </row>
    <row r="181" spans="1:26" x14ac:dyDescent="0.25">
      <c r="A181" s="26"/>
      <c r="B181" s="27"/>
      <c r="C181" s="28"/>
      <c r="D181" s="28"/>
      <c r="E181" s="28"/>
      <c r="F181" s="28"/>
      <c r="G181" s="29"/>
      <c r="H181" s="39" t="str">
        <f t="shared" si="5"/>
        <v/>
      </c>
      <c r="I181" s="150" t="str">
        <f t="shared" si="6"/>
        <v/>
      </c>
      <c r="J181" s="113"/>
      <c r="K181" s="18"/>
      <c r="L181" s="18"/>
      <c r="Z181" s="152"/>
    </row>
    <row r="182" spans="1:26" x14ac:dyDescent="0.25">
      <c r="A182" s="26"/>
      <c r="B182" s="27"/>
      <c r="C182" s="28"/>
      <c r="D182" s="28"/>
      <c r="E182" s="28"/>
      <c r="F182" s="28"/>
      <c r="G182" s="29"/>
      <c r="H182" s="39" t="str">
        <f t="shared" si="5"/>
        <v/>
      </c>
      <c r="I182" s="150" t="str">
        <f t="shared" si="6"/>
        <v/>
      </c>
      <c r="J182" s="113"/>
      <c r="K182" s="18"/>
      <c r="L182" s="18"/>
      <c r="Z182" s="152"/>
    </row>
    <row r="183" spans="1:26" x14ac:dyDescent="0.25">
      <c r="A183" s="26"/>
      <c r="B183" s="27"/>
      <c r="C183" s="28"/>
      <c r="D183" s="28"/>
      <c r="E183" s="28"/>
      <c r="F183" s="28"/>
      <c r="G183" s="29"/>
      <c r="H183" s="39" t="str">
        <f t="shared" si="5"/>
        <v/>
      </c>
      <c r="I183" s="150" t="str">
        <f t="shared" si="6"/>
        <v/>
      </c>
      <c r="J183" s="113"/>
      <c r="K183" s="18"/>
      <c r="L183" s="18"/>
      <c r="Z183" s="152"/>
    </row>
    <row r="184" spans="1:26" x14ac:dyDescent="0.25">
      <c r="A184" s="26"/>
      <c r="B184" s="27"/>
      <c r="C184" s="28"/>
      <c r="D184" s="28"/>
      <c r="E184" s="28"/>
      <c r="F184" s="28"/>
      <c r="G184" s="29"/>
      <c r="H184" s="39" t="str">
        <f t="shared" si="5"/>
        <v/>
      </c>
      <c r="I184" s="150" t="str">
        <f t="shared" si="6"/>
        <v/>
      </c>
      <c r="J184" s="113"/>
      <c r="K184" s="18"/>
      <c r="L184" s="18"/>
      <c r="Z184" s="152"/>
    </row>
    <row r="185" spans="1:26" x14ac:dyDescent="0.25">
      <c r="A185" s="26"/>
      <c r="B185" s="27"/>
      <c r="C185" s="28"/>
      <c r="D185" s="28"/>
      <c r="E185" s="28"/>
      <c r="F185" s="28"/>
      <c r="G185" s="29"/>
      <c r="H185" s="39" t="str">
        <f t="shared" si="5"/>
        <v/>
      </c>
      <c r="I185" s="150" t="str">
        <f t="shared" si="6"/>
        <v/>
      </c>
      <c r="J185" s="113"/>
      <c r="K185" s="18"/>
      <c r="L185" s="18"/>
      <c r="Z185" s="152"/>
    </row>
    <row r="186" spans="1:26" x14ac:dyDescent="0.25">
      <c r="A186" s="26"/>
      <c r="B186" s="27"/>
      <c r="C186" s="28"/>
      <c r="D186" s="28"/>
      <c r="E186" s="28"/>
      <c r="F186" s="28"/>
      <c r="G186" s="29"/>
      <c r="H186" s="39" t="str">
        <f t="shared" si="5"/>
        <v/>
      </c>
      <c r="I186" s="150" t="str">
        <f t="shared" si="6"/>
        <v/>
      </c>
      <c r="J186" s="113"/>
      <c r="K186" s="18"/>
      <c r="L186" s="18"/>
      <c r="Z186" s="152"/>
    </row>
    <row r="187" spans="1:26" x14ac:dyDescent="0.25">
      <c r="A187" s="26"/>
      <c r="B187" s="27"/>
      <c r="C187" s="28"/>
      <c r="D187" s="28"/>
      <c r="E187" s="28"/>
      <c r="F187" s="28"/>
      <c r="G187" s="29"/>
      <c r="H187" s="39" t="str">
        <f t="shared" si="5"/>
        <v/>
      </c>
      <c r="I187" s="150" t="str">
        <f t="shared" si="6"/>
        <v/>
      </c>
      <c r="J187" s="113"/>
      <c r="K187" s="18"/>
      <c r="L187" s="18"/>
      <c r="Z187" s="152"/>
    </row>
    <row r="188" spans="1:26" x14ac:dyDescent="0.25">
      <c r="A188" s="26"/>
      <c r="B188" s="27"/>
      <c r="C188" s="28"/>
      <c r="D188" s="28"/>
      <c r="E188" s="28"/>
      <c r="F188" s="28"/>
      <c r="G188" s="29"/>
      <c r="H188" s="39" t="str">
        <f t="shared" si="5"/>
        <v/>
      </c>
      <c r="I188" s="150" t="str">
        <f t="shared" si="6"/>
        <v/>
      </c>
      <c r="J188" s="113"/>
      <c r="K188" s="18"/>
      <c r="L188" s="18"/>
      <c r="Z188" s="152"/>
    </row>
    <row r="189" spans="1:26" x14ac:dyDescent="0.25">
      <c r="A189" s="26"/>
      <c r="B189" s="27"/>
      <c r="C189" s="28"/>
      <c r="D189" s="28"/>
      <c r="E189" s="28"/>
      <c r="F189" s="28"/>
      <c r="G189" s="29"/>
      <c r="H189" s="39" t="str">
        <f t="shared" si="5"/>
        <v/>
      </c>
      <c r="I189" s="150" t="str">
        <f t="shared" si="6"/>
        <v/>
      </c>
      <c r="J189" s="113"/>
      <c r="K189" s="18"/>
      <c r="L189" s="18"/>
      <c r="Z189" s="152"/>
    </row>
    <row r="190" spans="1:26" x14ac:dyDescent="0.25">
      <c r="A190" s="26"/>
      <c r="B190" s="27"/>
      <c r="C190" s="28"/>
      <c r="D190" s="28"/>
      <c r="E190" s="28"/>
      <c r="F190" s="28"/>
      <c r="G190" s="29"/>
      <c r="H190" s="39" t="str">
        <f t="shared" si="5"/>
        <v/>
      </c>
      <c r="I190" s="150" t="str">
        <f t="shared" si="6"/>
        <v/>
      </c>
      <c r="J190" s="113"/>
      <c r="K190" s="18"/>
      <c r="L190" s="18"/>
      <c r="Z190" s="152"/>
    </row>
    <row r="191" spans="1:26" x14ac:dyDescent="0.25">
      <c r="A191" s="26"/>
      <c r="B191" s="27"/>
      <c r="C191" s="28"/>
      <c r="D191" s="28"/>
      <c r="E191" s="28"/>
      <c r="F191" s="28"/>
      <c r="G191" s="29"/>
      <c r="H191" s="39" t="str">
        <f t="shared" si="5"/>
        <v/>
      </c>
      <c r="I191" s="150" t="str">
        <f t="shared" si="6"/>
        <v/>
      </c>
      <c r="J191" s="113"/>
      <c r="K191" s="18"/>
      <c r="L191" s="18"/>
      <c r="Z191" s="152"/>
    </row>
    <row r="192" spans="1:26" x14ac:dyDescent="0.25">
      <c r="A192" s="26"/>
      <c r="B192" s="27"/>
      <c r="C192" s="28"/>
      <c r="D192" s="28"/>
      <c r="E192" s="28"/>
      <c r="F192" s="28"/>
      <c r="G192" s="29"/>
      <c r="H192" s="39" t="str">
        <f t="shared" si="5"/>
        <v/>
      </c>
      <c r="I192" s="150" t="str">
        <f t="shared" si="6"/>
        <v/>
      </c>
      <c r="J192" s="113"/>
      <c r="K192" s="18"/>
      <c r="L192" s="18"/>
      <c r="Z192" s="152"/>
    </row>
    <row r="193" spans="1:26" x14ac:dyDescent="0.25">
      <c r="A193" s="26"/>
      <c r="B193" s="27"/>
      <c r="C193" s="28"/>
      <c r="D193" s="28"/>
      <c r="E193" s="28"/>
      <c r="F193" s="28"/>
      <c r="G193" s="29"/>
      <c r="H193" s="39" t="str">
        <f t="shared" si="5"/>
        <v/>
      </c>
      <c r="I193" s="150" t="str">
        <f t="shared" si="6"/>
        <v/>
      </c>
      <c r="J193" s="113"/>
      <c r="K193" s="18"/>
      <c r="L193" s="18"/>
      <c r="Z193" s="152"/>
    </row>
    <row r="194" spans="1:26" x14ac:dyDescent="0.25">
      <c r="A194" s="26"/>
      <c r="B194" s="27"/>
      <c r="C194" s="28"/>
      <c r="D194" s="28"/>
      <c r="E194" s="28"/>
      <c r="F194" s="28"/>
      <c r="G194" s="29"/>
      <c r="H194" s="39" t="str">
        <f t="shared" si="5"/>
        <v/>
      </c>
      <c r="I194" s="150" t="str">
        <f t="shared" si="6"/>
        <v/>
      </c>
      <c r="J194" s="113"/>
      <c r="K194" s="18"/>
      <c r="L194" s="18"/>
      <c r="Z194" s="152"/>
    </row>
    <row r="195" spans="1:26" x14ac:dyDescent="0.25">
      <c r="A195" s="26"/>
      <c r="B195" s="27"/>
      <c r="C195" s="28"/>
      <c r="D195" s="28"/>
      <c r="E195" s="28"/>
      <c r="F195" s="28"/>
      <c r="G195" s="29"/>
      <c r="H195" s="39" t="str">
        <f t="shared" si="5"/>
        <v/>
      </c>
      <c r="I195" s="150" t="str">
        <f t="shared" si="6"/>
        <v/>
      </c>
      <c r="J195" s="113"/>
      <c r="K195" s="18"/>
      <c r="L195" s="18"/>
      <c r="Z195" s="152"/>
    </row>
    <row r="196" spans="1:26" x14ac:dyDescent="0.25">
      <c r="A196" s="26"/>
      <c r="B196" s="27"/>
      <c r="C196" s="28"/>
      <c r="D196" s="28"/>
      <c r="E196" s="28"/>
      <c r="F196" s="28"/>
      <c r="G196" s="29"/>
      <c r="H196" s="39" t="str">
        <f t="shared" ref="H196:H259" si="7">IF(A196&gt;0,MATCH(A196-1,FYrMonths)+1,"")</f>
        <v/>
      </c>
      <c r="I196" s="150" t="str">
        <f t="shared" si="6"/>
        <v/>
      </c>
      <c r="J196" s="113"/>
      <c r="K196" s="18"/>
      <c r="L196" s="18"/>
      <c r="Z196" s="152"/>
    </row>
    <row r="197" spans="1:26" x14ac:dyDescent="0.25">
      <c r="A197" s="26"/>
      <c r="B197" s="27"/>
      <c r="C197" s="28"/>
      <c r="D197" s="28"/>
      <c r="E197" s="28"/>
      <c r="F197" s="28"/>
      <c r="G197" s="29"/>
      <c r="H197" s="39" t="str">
        <f t="shared" si="7"/>
        <v/>
      </c>
      <c r="I197" s="150" t="str">
        <f t="shared" ref="I197:I260" si="8">IF(G197="","",I196+G197)</f>
        <v/>
      </c>
      <c r="J197" s="113"/>
      <c r="K197" s="18"/>
      <c r="L197" s="18"/>
      <c r="Z197" s="152"/>
    </row>
    <row r="198" spans="1:26" x14ac:dyDescent="0.25">
      <c r="A198" s="26"/>
      <c r="B198" s="27"/>
      <c r="C198" s="28"/>
      <c r="D198" s="28"/>
      <c r="E198" s="28"/>
      <c r="F198" s="28"/>
      <c r="G198" s="29"/>
      <c r="H198" s="39" t="str">
        <f t="shared" si="7"/>
        <v/>
      </c>
      <c r="I198" s="150" t="str">
        <f t="shared" si="8"/>
        <v/>
      </c>
      <c r="J198" s="113"/>
      <c r="K198" s="18"/>
      <c r="L198" s="18"/>
      <c r="Z198" s="152"/>
    </row>
    <row r="199" spans="1:26" x14ac:dyDescent="0.25">
      <c r="A199" s="26"/>
      <c r="B199" s="27"/>
      <c r="C199" s="28"/>
      <c r="D199" s="28"/>
      <c r="E199" s="28"/>
      <c r="F199" s="28"/>
      <c r="G199" s="29"/>
      <c r="H199" s="39" t="str">
        <f t="shared" si="7"/>
        <v/>
      </c>
      <c r="I199" s="150" t="str">
        <f t="shared" si="8"/>
        <v/>
      </c>
      <c r="J199" s="113"/>
      <c r="K199" s="18"/>
      <c r="L199" s="18"/>
      <c r="Z199" s="152"/>
    </row>
    <row r="200" spans="1:26" x14ac:dyDescent="0.25">
      <c r="A200" s="26"/>
      <c r="B200" s="27"/>
      <c r="C200" s="28"/>
      <c r="D200" s="28"/>
      <c r="E200" s="28"/>
      <c r="F200" s="28"/>
      <c r="G200" s="29"/>
      <c r="H200" s="39" t="str">
        <f t="shared" si="7"/>
        <v/>
      </c>
      <c r="I200" s="150" t="str">
        <f t="shared" si="8"/>
        <v/>
      </c>
      <c r="J200" s="113"/>
      <c r="K200" s="18"/>
      <c r="L200" s="18"/>
      <c r="Z200" s="152"/>
    </row>
    <row r="201" spans="1:26" x14ac:dyDescent="0.25">
      <c r="A201" s="26"/>
      <c r="B201" s="27"/>
      <c r="C201" s="28"/>
      <c r="D201" s="28"/>
      <c r="E201" s="28"/>
      <c r="F201" s="28"/>
      <c r="G201" s="29"/>
      <c r="H201" s="39" t="str">
        <f t="shared" si="7"/>
        <v/>
      </c>
      <c r="I201" s="150" t="str">
        <f t="shared" si="8"/>
        <v/>
      </c>
      <c r="J201" s="113"/>
      <c r="K201" s="18"/>
      <c r="L201" s="18"/>
      <c r="Z201" s="152"/>
    </row>
    <row r="202" spans="1:26" x14ac:dyDescent="0.25">
      <c r="A202" s="26"/>
      <c r="B202" s="27"/>
      <c r="C202" s="28"/>
      <c r="D202" s="28"/>
      <c r="E202" s="28"/>
      <c r="F202" s="28"/>
      <c r="G202" s="29"/>
      <c r="H202" s="39" t="str">
        <f t="shared" si="7"/>
        <v/>
      </c>
      <c r="I202" s="150" t="str">
        <f t="shared" si="8"/>
        <v/>
      </c>
      <c r="J202" s="113"/>
      <c r="K202" s="18"/>
      <c r="L202" s="18"/>
      <c r="Z202" s="152"/>
    </row>
    <row r="203" spans="1:26" x14ac:dyDescent="0.25">
      <c r="A203" s="26"/>
      <c r="B203" s="27"/>
      <c r="C203" s="28"/>
      <c r="D203" s="28"/>
      <c r="E203" s="28"/>
      <c r="F203" s="28"/>
      <c r="G203" s="29"/>
      <c r="H203" s="39" t="str">
        <f t="shared" si="7"/>
        <v/>
      </c>
      <c r="I203" s="150" t="str">
        <f t="shared" si="8"/>
        <v/>
      </c>
      <c r="J203" s="113"/>
      <c r="K203" s="18"/>
      <c r="L203" s="18"/>
      <c r="Z203" s="152"/>
    </row>
    <row r="204" spans="1:26" x14ac:dyDescent="0.25">
      <c r="A204" s="26"/>
      <c r="B204" s="27"/>
      <c r="C204" s="28"/>
      <c r="D204" s="28"/>
      <c r="E204" s="28"/>
      <c r="F204" s="28"/>
      <c r="G204" s="29"/>
      <c r="H204" s="39" t="str">
        <f t="shared" si="7"/>
        <v/>
      </c>
      <c r="I204" s="150" t="str">
        <f t="shared" si="8"/>
        <v/>
      </c>
      <c r="J204" s="113"/>
      <c r="K204" s="18"/>
      <c r="L204" s="18"/>
      <c r="Z204" s="152"/>
    </row>
    <row r="205" spans="1:26" x14ac:dyDescent="0.25">
      <c r="A205" s="26"/>
      <c r="B205" s="27"/>
      <c r="C205" s="28"/>
      <c r="D205" s="28"/>
      <c r="E205" s="28"/>
      <c r="F205" s="28"/>
      <c r="G205" s="29"/>
      <c r="H205" s="39" t="str">
        <f t="shared" si="7"/>
        <v/>
      </c>
      <c r="I205" s="150" t="str">
        <f t="shared" si="8"/>
        <v/>
      </c>
      <c r="J205" s="113"/>
      <c r="K205" s="18"/>
      <c r="L205" s="18"/>
      <c r="Z205" s="152"/>
    </row>
    <row r="206" spans="1:26" x14ac:dyDescent="0.25">
      <c r="A206" s="26"/>
      <c r="B206" s="27"/>
      <c r="C206" s="28"/>
      <c r="D206" s="28"/>
      <c r="E206" s="28"/>
      <c r="F206" s="28"/>
      <c r="G206" s="29"/>
      <c r="H206" s="39" t="str">
        <f t="shared" si="7"/>
        <v/>
      </c>
      <c r="I206" s="150" t="str">
        <f t="shared" si="8"/>
        <v/>
      </c>
      <c r="J206" s="113"/>
      <c r="K206" s="18"/>
      <c r="L206" s="18"/>
      <c r="Z206" s="152"/>
    </row>
    <row r="207" spans="1:26" x14ac:dyDescent="0.25">
      <c r="A207" s="26"/>
      <c r="B207" s="27"/>
      <c r="C207" s="28"/>
      <c r="D207" s="28"/>
      <c r="E207" s="28"/>
      <c r="F207" s="28"/>
      <c r="G207" s="29"/>
      <c r="H207" s="39" t="str">
        <f t="shared" si="7"/>
        <v/>
      </c>
      <c r="I207" s="150" t="str">
        <f t="shared" si="8"/>
        <v/>
      </c>
      <c r="J207" s="113"/>
      <c r="K207" s="18"/>
      <c r="L207" s="18"/>
      <c r="Z207" s="152"/>
    </row>
    <row r="208" spans="1:26" x14ac:dyDescent="0.25">
      <c r="A208" s="26"/>
      <c r="B208" s="27"/>
      <c r="C208" s="28"/>
      <c r="D208" s="28"/>
      <c r="E208" s="28"/>
      <c r="F208" s="28"/>
      <c r="G208" s="29"/>
      <c r="H208" s="39" t="str">
        <f t="shared" si="7"/>
        <v/>
      </c>
      <c r="I208" s="150" t="str">
        <f t="shared" si="8"/>
        <v/>
      </c>
      <c r="J208" s="113"/>
      <c r="K208" s="18"/>
      <c r="L208" s="18"/>
      <c r="Z208" s="152"/>
    </row>
    <row r="209" spans="1:26" x14ac:dyDescent="0.25">
      <c r="A209" s="26"/>
      <c r="B209" s="27"/>
      <c r="C209" s="28"/>
      <c r="D209" s="28"/>
      <c r="E209" s="28"/>
      <c r="F209" s="28"/>
      <c r="G209" s="29"/>
      <c r="H209" s="39" t="str">
        <f t="shared" si="7"/>
        <v/>
      </c>
      <c r="I209" s="150" t="str">
        <f t="shared" si="8"/>
        <v/>
      </c>
      <c r="J209" s="113"/>
      <c r="K209" s="18"/>
      <c r="L209" s="18"/>
      <c r="Z209" s="152"/>
    </row>
    <row r="210" spans="1:26" x14ac:dyDescent="0.25">
      <c r="A210" s="26"/>
      <c r="B210" s="27"/>
      <c r="C210" s="28"/>
      <c r="D210" s="28"/>
      <c r="E210" s="28"/>
      <c r="F210" s="28"/>
      <c r="G210" s="29"/>
      <c r="H210" s="39" t="str">
        <f t="shared" si="7"/>
        <v/>
      </c>
      <c r="I210" s="150" t="str">
        <f t="shared" si="8"/>
        <v/>
      </c>
      <c r="J210" s="113"/>
      <c r="K210" s="18"/>
      <c r="L210" s="18"/>
      <c r="Z210" s="152"/>
    </row>
    <row r="211" spans="1:26" x14ac:dyDescent="0.25">
      <c r="A211" s="26"/>
      <c r="B211" s="27"/>
      <c r="C211" s="28"/>
      <c r="D211" s="28"/>
      <c r="E211" s="28"/>
      <c r="F211" s="28"/>
      <c r="G211" s="29"/>
      <c r="H211" s="39" t="str">
        <f t="shared" si="7"/>
        <v/>
      </c>
      <c r="I211" s="150" t="str">
        <f t="shared" si="8"/>
        <v/>
      </c>
      <c r="J211" s="113"/>
      <c r="K211" s="18"/>
      <c r="L211" s="18"/>
      <c r="Z211" s="152"/>
    </row>
    <row r="212" spans="1:26" x14ac:dyDescent="0.25">
      <c r="A212" s="26"/>
      <c r="B212" s="27"/>
      <c r="C212" s="28"/>
      <c r="D212" s="28"/>
      <c r="E212" s="28"/>
      <c r="F212" s="28"/>
      <c r="G212" s="29"/>
      <c r="H212" s="39" t="str">
        <f t="shared" si="7"/>
        <v/>
      </c>
      <c r="I212" s="150" t="str">
        <f t="shared" si="8"/>
        <v/>
      </c>
      <c r="J212" s="113"/>
      <c r="K212" s="18"/>
      <c r="L212" s="18"/>
      <c r="Z212" s="152"/>
    </row>
    <row r="213" spans="1:26" x14ac:dyDescent="0.25">
      <c r="A213" s="26"/>
      <c r="B213" s="27"/>
      <c r="C213" s="28"/>
      <c r="D213" s="28"/>
      <c r="E213" s="28"/>
      <c r="F213" s="28"/>
      <c r="G213" s="29"/>
      <c r="H213" s="39" t="str">
        <f t="shared" si="7"/>
        <v/>
      </c>
      <c r="I213" s="150" t="str">
        <f t="shared" si="8"/>
        <v/>
      </c>
      <c r="J213" s="113"/>
      <c r="K213" s="18"/>
      <c r="L213" s="18"/>
      <c r="Z213" s="152"/>
    </row>
    <row r="214" spans="1:26" x14ac:dyDescent="0.25">
      <c r="A214" s="26"/>
      <c r="B214" s="27"/>
      <c r="C214" s="28"/>
      <c r="D214" s="28"/>
      <c r="E214" s="28"/>
      <c r="F214" s="28"/>
      <c r="G214" s="29"/>
      <c r="H214" s="39" t="str">
        <f t="shared" si="7"/>
        <v/>
      </c>
      <c r="I214" s="150" t="str">
        <f t="shared" si="8"/>
        <v/>
      </c>
      <c r="J214" s="113"/>
      <c r="K214" s="18"/>
      <c r="L214" s="18"/>
      <c r="Z214" s="152"/>
    </row>
    <row r="215" spans="1:26" x14ac:dyDescent="0.25">
      <c r="A215" s="26"/>
      <c r="B215" s="27"/>
      <c r="C215" s="28"/>
      <c r="D215" s="28"/>
      <c r="E215" s="28"/>
      <c r="F215" s="28"/>
      <c r="G215" s="29"/>
      <c r="H215" s="39" t="str">
        <f t="shared" si="7"/>
        <v/>
      </c>
      <c r="I215" s="150" t="str">
        <f t="shared" si="8"/>
        <v/>
      </c>
      <c r="J215" s="113"/>
      <c r="K215" s="18"/>
      <c r="L215" s="18"/>
      <c r="Z215" s="152"/>
    </row>
    <row r="216" spans="1:26" x14ac:dyDescent="0.25">
      <c r="A216" s="26"/>
      <c r="B216" s="27"/>
      <c r="C216" s="28"/>
      <c r="D216" s="28"/>
      <c r="E216" s="28"/>
      <c r="F216" s="28"/>
      <c r="G216" s="29"/>
      <c r="H216" s="39" t="str">
        <f t="shared" si="7"/>
        <v/>
      </c>
      <c r="I216" s="150" t="str">
        <f t="shared" si="8"/>
        <v/>
      </c>
      <c r="J216" s="113"/>
      <c r="K216" s="18"/>
      <c r="L216" s="18"/>
      <c r="Z216" s="152"/>
    </row>
    <row r="217" spans="1:26" x14ac:dyDescent="0.25">
      <c r="A217" s="26"/>
      <c r="B217" s="27"/>
      <c r="C217" s="28"/>
      <c r="D217" s="28"/>
      <c r="E217" s="28"/>
      <c r="F217" s="28"/>
      <c r="G217" s="29"/>
      <c r="H217" s="39" t="str">
        <f t="shared" si="7"/>
        <v/>
      </c>
      <c r="I217" s="150" t="str">
        <f t="shared" si="8"/>
        <v/>
      </c>
      <c r="J217" s="113"/>
      <c r="K217" s="18"/>
      <c r="L217" s="18"/>
      <c r="Z217" s="152"/>
    </row>
    <row r="218" spans="1:26" x14ac:dyDescent="0.25">
      <c r="A218" s="26"/>
      <c r="B218" s="27"/>
      <c r="C218" s="28"/>
      <c r="D218" s="28"/>
      <c r="E218" s="28"/>
      <c r="F218" s="28"/>
      <c r="G218" s="29"/>
      <c r="H218" s="39" t="str">
        <f t="shared" si="7"/>
        <v/>
      </c>
      <c r="I218" s="150" t="str">
        <f t="shared" si="8"/>
        <v/>
      </c>
      <c r="J218" s="113"/>
      <c r="K218" s="18"/>
      <c r="L218" s="18"/>
      <c r="Z218" s="152"/>
    </row>
    <row r="219" spans="1:26" x14ac:dyDescent="0.25">
      <c r="A219" s="26"/>
      <c r="B219" s="27"/>
      <c r="C219" s="28"/>
      <c r="D219" s="28"/>
      <c r="E219" s="28"/>
      <c r="F219" s="28"/>
      <c r="G219" s="29"/>
      <c r="H219" s="39" t="str">
        <f t="shared" si="7"/>
        <v/>
      </c>
      <c r="I219" s="150" t="str">
        <f t="shared" si="8"/>
        <v/>
      </c>
      <c r="J219" s="113"/>
      <c r="K219" s="18"/>
      <c r="L219" s="18"/>
      <c r="Z219" s="152"/>
    </row>
    <row r="220" spans="1:26" x14ac:dyDescent="0.25">
      <c r="A220" s="26"/>
      <c r="B220" s="27"/>
      <c r="C220" s="28"/>
      <c r="D220" s="28"/>
      <c r="E220" s="28"/>
      <c r="F220" s="28"/>
      <c r="G220" s="29"/>
      <c r="H220" s="39" t="str">
        <f t="shared" si="7"/>
        <v/>
      </c>
      <c r="I220" s="150" t="str">
        <f t="shared" si="8"/>
        <v/>
      </c>
      <c r="J220" s="113"/>
      <c r="K220" s="18"/>
      <c r="L220" s="18"/>
      <c r="Z220" s="152"/>
    </row>
    <row r="221" spans="1:26" x14ac:dyDescent="0.25">
      <c r="A221" s="26"/>
      <c r="B221" s="27"/>
      <c r="C221" s="28"/>
      <c r="D221" s="28"/>
      <c r="E221" s="28"/>
      <c r="F221" s="28"/>
      <c r="G221" s="29"/>
      <c r="H221" s="39" t="str">
        <f t="shared" si="7"/>
        <v/>
      </c>
      <c r="I221" s="150" t="str">
        <f t="shared" si="8"/>
        <v/>
      </c>
      <c r="J221" s="113"/>
      <c r="K221" s="18"/>
      <c r="L221" s="18"/>
      <c r="Z221" s="152"/>
    </row>
    <row r="222" spans="1:26" x14ac:dyDescent="0.25">
      <c r="A222" s="26"/>
      <c r="B222" s="27"/>
      <c r="C222" s="28"/>
      <c r="D222" s="28"/>
      <c r="E222" s="28"/>
      <c r="F222" s="28"/>
      <c r="G222" s="29"/>
      <c r="H222" s="39" t="str">
        <f t="shared" si="7"/>
        <v/>
      </c>
      <c r="I222" s="150" t="str">
        <f t="shared" si="8"/>
        <v/>
      </c>
      <c r="J222" s="113"/>
      <c r="K222" s="18"/>
      <c r="L222" s="18"/>
      <c r="Z222" s="152"/>
    </row>
    <row r="223" spans="1:26" x14ac:dyDescent="0.25">
      <c r="A223" s="26"/>
      <c r="B223" s="27"/>
      <c r="C223" s="28"/>
      <c r="D223" s="28"/>
      <c r="E223" s="28"/>
      <c r="F223" s="28"/>
      <c r="G223" s="29"/>
      <c r="H223" s="39" t="str">
        <f t="shared" si="7"/>
        <v/>
      </c>
      <c r="I223" s="150" t="str">
        <f t="shared" si="8"/>
        <v/>
      </c>
      <c r="J223" s="113"/>
      <c r="K223" s="18"/>
      <c r="L223" s="18"/>
      <c r="Z223" s="152"/>
    </row>
    <row r="224" spans="1:26" x14ac:dyDescent="0.25">
      <c r="A224" s="26"/>
      <c r="B224" s="27"/>
      <c r="C224" s="28"/>
      <c r="D224" s="28"/>
      <c r="E224" s="28"/>
      <c r="F224" s="28"/>
      <c r="G224" s="29"/>
      <c r="H224" s="39" t="str">
        <f t="shared" si="7"/>
        <v/>
      </c>
      <c r="I224" s="150" t="str">
        <f t="shared" si="8"/>
        <v/>
      </c>
      <c r="J224" s="113"/>
      <c r="K224" s="18"/>
      <c r="L224" s="18"/>
      <c r="Z224" s="152"/>
    </row>
    <row r="225" spans="1:26" x14ac:dyDescent="0.25">
      <c r="A225" s="26"/>
      <c r="B225" s="27"/>
      <c r="C225" s="28"/>
      <c r="D225" s="28"/>
      <c r="E225" s="28"/>
      <c r="F225" s="28"/>
      <c r="G225" s="29"/>
      <c r="H225" s="39" t="str">
        <f t="shared" si="7"/>
        <v/>
      </c>
      <c r="I225" s="150" t="str">
        <f t="shared" si="8"/>
        <v/>
      </c>
      <c r="J225" s="113"/>
      <c r="K225" s="18"/>
      <c r="L225" s="18"/>
      <c r="Z225" s="152"/>
    </row>
    <row r="226" spans="1:26" x14ac:dyDescent="0.25">
      <c r="A226" s="26"/>
      <c r="B226" s="27"/>
      <c r="C226" s="28"/>
      <c r="D226" s="28"/>
      <c r="E226" s="28"/>
      <c r="F226" s="28"/>
      <c r="G226" s="29"/>
      <c r="H226" s="39" t="str">
        <f t="shared" si="7"/>
        <v/>
      </c>
      <c r="I226" s="150" t="str">
        <f t="shared" si="8"/>
        <v/>
      </c>
      <c r="J226" s="113"/>
      <c r="K226" s="18"/>
      <c r="L226" s="18"/>
      <c r="Z226" s="152"/>
    </row>
    <row r="227" spans="1:26" x14ac:dyDescent="0.25">
      <c r="A227" s="26"/>
      <c r="B227" s="27"/>
      <c r="C227" s="28"/>
      <c r="D227" s="28"/>
      <c r="E227" s="28"/>
      <c r="F227" s="28"/>
      <c r="G227" s="29"/>
      <c r="H227" s="39" t="str">
        <f t="shared" si="7"/>
        <v/>
      </c>
      <c r="I227" s="150" t="str">
        <f t="shared" si="8"/>
        <v/>
      </c>
      <c r="J227" s="113"/>
      <c r="K227" s="18"/>
      <c r="L227" s="18"/>
      <c r="Z227" s="152"/>
    </row>
    <row r="228" spans="1:26" x14ac:dyDescent="0.25">
      <c r="A228" s="26"/>
      <c r="B228" s="27"/>
      <c r="C228" s="28"/>
      <c r="D228" s="28"/>
      <c r="E228" s="28"/>
      <c r="F228" s="28"/>
      <c r="G228" s="29"/>
      <c r="H228" s="39" t="str">
        <f t="shared" si="7"/>
        <v/>
      </c>
      <c r="I228" s="150" t="str">
        <f t="shared" si="8"/>
        <v/>
      </c>
      <c r="J228" s="113"/>
      <c r="K228" s="18"/>
      <c r="L228" s="18"/>
      <c r="Z228" s="152"/>
    </row>
    <row r="229" spans="1:26" x14ac:dyDescent="0.25">
      <c r="A229" s="26"/>
      <c r="B229" s="27"/>
      <c r="C229" s="28"/>
      <c r="D229" s="28"/>
      <c r="E229" s="28"/>
      <c r="F229" s="28"/>
      <c r="G229" s="29"/>
      <c r="H229" s="39" t="str">
        <f t="shared" si="7"/>
        <v/>
      </c>
      <c r="I229" s="150" t="str">
        <f t="shared" si="8"/>
        <v/>
      </c>
      <c r="J229" s="113"/>
      <c r="K229" s="18"/>
      <c r="L229" s="18"/>
      <c r="Z229" s="152"/>
    </row>
    <row r="230" spans="1:26" x14ac:dyDescent="0.25">
      <c r="A230" s="26"/>
      <c r="B230" s="27"/>
      <c r="C230" s="28"/>
      <c r="D230" s="28"/>
      <c r="E230" s="28"/>
      <c r="F230" s="28"/>
      <c r="G230" s="29"/>
      <c r="H230" s="39" t="str">
        <f t="shared" si="7"/>
        <v/>
      </c>
      <c r="I230" s="150" t="str">
        <f t="shared" si="8"/>
        <v/>
      </c>
      <c r="J230" s="113"/>
      <c r="K230" s="18"/>
      <c r="L230" s="18"/>
      <c r="Z230" s="152"/>
    </row>
    <row r="231" spans="1:26" x14ac:dyDescent="0.25">
      <c r="A231" s="26"/>
      <c r="B231" s="27"/>
      <c r="C231" s="28"/>
      <c r="D231" s="28"/>
      <c r="E231" s="28"/>
      <c r="F231" s="28"/>
      <c r="G231" s="29"/>
      <c r="H231" s="39" t="str">
        <f t="shared" si="7"/>
        <v/>
      </c>
      <c r="I231" s="150" t="str">
        <f t="shared" si="8"/>
        <v/>
      </c>
      <c r="J231" s="113"/>
      <c r="K231" s="18"/>
      <c r="L231" s="18"/>
      <c r="Z231" s="152"/>
    </row>
    <row r="232" spans="1:26" x14ac:dyDescent="0.25">
      <c r="A232" s="26"/>
      <c r="B232" s="27"/>
      <c r="C232" s="28"/>
      <c r="D232" s="28"/>
      <c r="E232" s="28"/>
      <c r="F232" s="28"/>
      <c r="G232" s="29"/>
      <c r="H232" s="39" t="str">
        <f t="shared" si="7"/>
        <v/>
      </c>
      <c r="I232" s="150" t="str">
        <f t="shared" si="8"/>
        <v/>
      </c>
      <c r="J232" s="113"/>
      <c r="K232" s="18"/>
      <c r="L232" s="18"/>
      <c r="Z232" s="152"/>
    </row>
    <row r="233" spans="1:26" x14ac:dyDescent="0.25">
      <c r="A233" s="26"/>
      <c r="B233" s="27"/>
      <c r="C233" s="28"/>
      <c r="D233" s="28"/>
      <c r="E233" s="28"/>
      <c r="F233" s="28"/>
      <c r="G233" s="29"/>
      <c r="H233" s="39" t="str">
        <f t="shared" si="7"/>
        <v/>
      </c>
      <c r="I233" s="150" t="str">
        <f t="shared" si="8"/>
        <v/>
      </c>
      <c r="J233" s="113"/>
      <c r="K233" s="18"/>
      <c r="L233" s="18"/>
      <c r="Z233" s="152"/>
    </row>
    <row r="234" spans="1:26" x14ac:dyDescent="0.25">
      <c r="A234" s="26"/>
      <c r="B234" s="27"/>
      <c r="C234" s="28"/>
      <c r="D234" s="28"/>
      <c r="E234" s="28"/>
      <c r="F234" s="28"/>
      <c r="G234" s="29"/>
      <c r="H234" s="39" t="str">
        <f t="shared" si="7"/>
        <v/>
      </c>
      <c r="I234" s="150" t="str">
        <f t="shared" si="8"/>
        <v/>
      </c>
      <c r="J234" s="113"/>
      <c r="K234" s="18"/>
      <c r="L234" s="18"/>
      <c r="Z234" s="152"/>
    </row>
    <row r="235" spans="1:26" x14ac:dyDescent="0.25">
      <c r="A235" s="26"/>
      <c r="B235" s="27"/>
      <c r="C235" s="28"/>
      <c r="D235" s="28"/>
      <c r="E235" s="28"/>
      <c r="F235" s="28"/>
      <c r="G235" s="29"/>
      <c r="H235" s="39" t="str">
        <f t="shared" si="7"/>
        <v/>
      </c>
      <c r="I235" s="150" t="str">
        <f t="shared" si="8"/>
        <v/>
      </c>
      <c r="J235" s="113"/>
      <c r="K235" s="18"/>
      <c r="L235" s="18"/>
      <c r="Z235" s="152"/>
    </row>
    <row r="236" spans="1:26" x14ac:dyDescent="0.25">
      <c r="A236" s="26"/>
      <c r="B236" s="27"/>
      <c r="C236" s="28"/>
      <c r="D236" s="28"/>
      <c r="E236" s="28"/>
      <c r="F236" s="28"/>
      <c r="G236" s="29"/>
      <c r="H236" s="39" t="str">
        <f t="shared" si="7"/>
        <v/>
      </c>
      <c r="I236" s="150" t="str">
        <f t="shared" si="8"/>
        <v/>
      </c>
      <c r="J236" s="113"/>
      <c r="K236" s="18"/>
      <c r="L236" s="18"/>
      <c r="Z236" s="152"/>
    </row>
    <row r="237" spans="1:26" x14ac:dyDescent="0.25">
      <c r="A237" s="26"/>
      <c r="B237" s="27"/>
      <c r="C237" s="28"/>
      <c r="D237" s="28"/>
      <c r="E237" s="28"/>
      <c r="F237" s="28"/>
      <c r="G237" s="29"/>
      <c r="H237" s="39" t="str">
        <f t="shared" si="7"/>
        <v/>
      </c>
      <c r="I237" s="150" t="str">
        <f t="shared" si="8"/>
        <v/>
      </c>
      <c r="J237" s="113"/>
      <c r="K237" s="18"/>
      <c r="L237" s="18"/>
      <c r="Z237" s="152"/>
    </row>
    <row r="238" spans="1:26" x14ac:dyDescent="0.25">
      <c r="A238" s="26"/>
      <c r="B238" s="27"/>
      <c r="C238" s="28"/>
      <c r="D238" s="28"/>
      <c r="E238" s="28"/>
      <c r="F238" s="28"/>
      <c r="G238" s="29"/>
      <c r="H238" s="39" t="str">
        <f t="shared" si="7"/>
        <v/>
      </c>
      <c r="I238" s="150" t="str">
        <f t="shared" si="8"/>
        <v/>
      </c>
      <c r="J238" s="113"/>
      <c r="K238" s="18"/>
      <c r="L238" s="18"/>
      <c r="Z238" s="152"/>
    </row>
    <row r="239" spans="1:26" x14ac:dyDescent="0.25">
      <c r="A239" s="26"/>
      <c r="B239" s="27"/>
      <c r="C239" s="28"/>
      <c r="D239" s="28"/>
      <c r="E239" s="28"/>
      <c r="F239" s="28"/>
      <c r="G239" s="29"/>
      <c r="H239" s="39" t="str">
        <f t="shared" si="7"/>
        <v/>
      </c>
      <c r="I239" s="150" t="str">
        <f t="shared" si="8"/>
        <v/>
      </c>
      <c r="J239" s="113"/>
      <c r="K239" s="18"/>
      <c r="L239" s="18"/>
      <c r="Z239" s="152"/>
    </row>
    <row r="240" spans="1:26" x14ac:dyDescent="0.25">
      <c r="A240" s="26"/>
      <c r="B240" s="27"/>
      <c r="C240" s="28"/>
      <c r="D240" s="28"/>
      <c r="E240" s="28"/>
      <c r="F240" s="28"/>
      <c r="G240" s="29"/>
      <c r="H240" s="39" t="str">
        <f t="shared" si="7"/>
        <v/>
      </c>
      <c r="I240" s="150" t="str">
        <f t="shared" si="8"/>
        <v/>
      </c>
      <c r="J240" s="113"/>
      <c r="K240" s="18"/>
      <c r="L240" s="18"/>
      <c r="Z240" s="152"/>
    </row>
    <row r="241" spans="1:26" x14ac:dyDescent="0.25">
      <c r="A241" s="26"/>
      <c r="B241" s="27"/>
      <c r="C241" s="28"/>
      <c r="D241" s="28"/>
      <c r="E241" s="28"/>
      <c r="F241" s="28"/>
      <c r="G241" s="29"/>
      <c r="H241" s="39" t="str">
        <f t="shared" si="7"/>
        <v/>
      </c>
      <c r="I241" s="150" t="str">
        <f t="shared" si="8"/>
        <v/>
      </c>
      <c r="J241" s="113"/>
      <c r="K241" s="18"/>
      <c r="L241" s="18"/>
      <c r="Z241" s="152"/>
    </row>
    <row r="242" spans="1:26" x14ac:dyDescent="0.25">
      <c r="A242" s="26"/>
      <c r="B242" s="27"/>
      <c r="C242" s="28"/>
      <c r="D242" s="28"/>
      <c r="E242" s="28"/>
      <c r="F242" s="28"/>
      <c r="G242" s="29"/>
      <c r="H242" s="39" t="str">
        <f t="shared" si="7"/>
        <v/>
      </c>
      <c r="I242" s="150" t="str">
        <f t="shared" si="8"/>
        <v/>
      </c>
      <c r="J242" s="113"/>
      <c r="K242" s="18"/>
      <c r="L242" s="18"/>
      <c r="Z242" s="152"/>
    </row>
    <row r="243" spans="1:26" x14ac:dyDescent="0.25">
      <c r="A243" s="26"/>
      <c r="B243" s="27"/>
      <c r="C243" s="28"/>
      <c r="D243" s="28"/>
      <c r="E243" s="28"/>
      <c r="F243" s="28"/>
      <c r="G243" s="29"/>
      <c r="H243" s="39" t="str">
        <f t="shared" si="7"/>
        <v/>
      </c>
      <c r="I243" s="150" t="str">
        <f t="shared" si="8"/>
        <v/>
      </c>
      <c r="J243" s="113"/>
      <c r="K243" s="18"/>
      <c r="L243" s="18"/>
      <c r="Z243" s="152"/>
    </row>
    <row r="244" spans="1:26" x14ac:dyDescent="0.25">
      <c r="A244" s="26"/>
      <c r="B244" s="27"/>
      <c r="C244" s="28"/>
      <c r="D244" s="28"/>
      <c r="E244" s="28"/>
      <c r="F244" s="28"/>
      <c r="G244" s="29"/>
      <c r="H244" s="39" t="str">
        <f t="shared" si="7"/>
        <v/>
      </c>
      <c r="I244" s="150" t="str">
        <f t="shared" si="8"/>
        <v/>
      </c>
      <c r="J244" s="113"/>
      <c r="K244" s="18"/>
      <c r="L244" s="18"/>
      <c r="Z244" s="152"/>
    </row>
    <row r="245" spans="1:26" x14ac:dyDescent="0.25">
      <c r="A245" s="26"/>
      <c r="B245" s="27"/>
      <c r="C245" s="28"/>
      <c r="D245" s="28"/>
      <c r="E245" s="28"/>
      <c r="F245" s="28"/>
      <c r="G245" s="29"/>
      <c r="H245" s="39" t="str">
        <f t="shared" si="7"/>
        <v/>
      </c>
      <c r="I245" s="150" t="str">
        <f t="shared" si="8"/>
        <v/>
      </c>
      <c r="J245" s="113"/>
      <c r="K245" s="18"/>
      <c r="L245" s="18"/>
      <c r="Z245" s="152"/>
    </row>
    <row r="246" spans="1:26" x14ac:dyDescent="0.25">
      <c r="A246" s="26"/>
      <c r="B246" s="27"/>
      <c r="C246" s="28"/>
      <c r="D246" s="28"/>
      <c r="E246" s="28"/>
      <c r="F246" s="28"/>
      <c r="G246" s="29"/>
      <c r="H246" s="39" t="str">
        <f t="shared" si="7"/>
        <v/>
      </c>
      <c r="I246" s="150" t="str">
        <f t="shared" si="8"/>
        <v/>
      </c>
      <c r="J246" s="113"/>
      <c r="K246" s="18"/>
      <c r="L246" s="18"/>
      <c r="Z246" s="152"/>
    </row>
    <row r="247" spans="1:26" x14ac:dyDescent="0.25">
      <c r="A247" s="26"/>
      <c r="B247" s="27"/>
      <c r="C247" s="28"/>
      <c r="D247" s="28"/>
      <c r="E247" s="28"/>
      <c r="F247" s="28"/>
      <c r="G247" s="29"/>
      <c r="H247" s="39" t="str">
        <f t="shared" si="7"/>
        <v/>
      </c>
      <c r="I247" s="150" t="str">
        <f t="shared" si="8"/>
        <v/>
      </c>
      <c r="J247" s="113"/>
      <c r="K247" s="18"/>
      <c r="L247" s="18"/>
      <c r="Z247" s="152"/>
    </row>
    <row r="248" spans="1:26" x14ac:dyDescent="0.25">
      <c r="A248" s="26"/>
      <c r="B248" s="27"/>
      <c r="C248" s="28"/>
      <c r="D248" s="28"/>
      <c r="E248" s="28"/>
      <c r="F248" s="28"/>
      <c r="G248" s="29"/>
      <c r="H248" s="39" t="str">
        <f t="shared" si="7"/>
        <v/>
      </c>
      <c r="I248" s="150" t="str">
        <f t="shared" si="8"/>
        <v/>
      </c>
      <c r="J248" s="113"/>
      <c r="K248" s="18"/>
      <c r="L248" s="18"/>
      <c r="Z248" s="152"/>
    </row>
    <row r="249" spans="1:26" x14ac:dyDescent="0.25">
      <c r="A249" s="26"/>
      <c r="B249" s="27"/>
      <c r="C249" s="28"/>
      <c r="D249" s="28"/>
      <c r="E249" s="28"/>
      <c r="F249" s="28"/>
      <c r="G249" s="29"/>
      <c r="H249" s="39" t="str">
        <f t="shared" si="7"/>
        <v/>
      </c>
      <c r="I249" s="150" t="str">
        <f t="shared" si="8"/>
        <v/>
      </c>
      <c r="J249" s="113"/>
      <c r="K249" s="18"/>
      <c r="L249" s="18"/>
      <c r="Z249" s="152"/>
    </row>
    <row r="250" spans="1:26" x14ac:dyDescent="0.25">
      <c r="A250" s="26"/>
      <c r="B250" s="27"/>
      <c r="C250" s="28"/>
      <c r="D250" s="28"/>
      <c r="E250" s="28"/>
      <c r="F250" s="28"/>
      <c r="G250" s="29"/>
      <c r="H250" s="39" t="str">
        <f t="shared" si="7"/>
        <v/>
      </c>
      <c r="I250" s="150" t="str">
        <f t="shared" si="8"/>
        <v/>
      </c>
      <c r="J250" s="113"/>
      <c r="K250" s="18"/>
      <c r="L250" s="18"/>
      <c r="Z250" s="152"/>
    </row>
    <row r="251" spans="1:26" x14ac:dyDescent="0.25">
      <c r="A251" s="26"/>
      <c r="B251" s="27"/>
      <c r="C251" s="28"/>
      <c r="D251" s="28"/>
      <c r="E251" s="28"/>
      <c r="F251" s="28"/>
      <c r="G251" s="29"/>
      <c r="H251" s="39" t="str">
        <f t="shared" si="7"/>
        <v/>
      </c>
      <c r="I251" s="150" t="str">
        <f t="shared" si="8"/>
        <v/>
      </c>
      <c r="J251" s="113"/>
      <c r="K251" s="18"/>
      <c r="L251" s="18"/>
      <c r="Z251" s="152"/>
    </row>
    <row r="252" spans="1:26" x14ac:dyDescent="0.25">
      <c r="A252" s="26"/>
      <c r="B252" s="27"/>
      <c r="C252" s="28"/>
      <c r="D252" s="28"/>
      <c r="E252" s="28"/>
      <c r="F252" s="28"/>
      <c r="G252" s="29"/>
      <c r="H252" s="39" t="str">
        <f t="shared" si="7"/>
        <v/>
      </c>
      <c r="I252" s="150" t="str">
        <f t="shared" si="8"/>
        <v/>
      </c>
      <c r="J252" s="113"/>
      <c r="K252" s="18"/>
      <c r="L252" s="18"/>
      <c r="Z252" s="152"/>
    </row>
    <row r="253" spans="1:26" x14ac:dyDescent="0.25">
      <c r="A253" s="26"/>
      <c r="B253" s="27"/>
      <c r="C253" s="28"/>
      <c r="D253" s="28"/>
      <c r="E253" s="28"/>
      <c r="F253" s="28"/>
      <c r="G253" s="29"/>
      <c r="H253" s="39" t="str">
        <f t="shared" si="7"/>
        <v/>
      </c>
      <c r="I253" s="150" t="str">
        <f t="shared" si="8"/>
        <v/>
      </c>
      <c r="J253" s="113"/>
      <c r="K253" s="18"/>
      <c r="L253" s="18"/>
      <c r="Z253" s="152"/>
    </row>
    <row r="254" spans="1:26" x14ac:dyDescent="0.25">
      <c r="A254" s="26"/>
      <c r="B254" s="27"/>
      <c r="C254" s="28"/>
      <c r="D254" s="28"/>
      <c r="E254" s="28"/>
      <c r="F254" s="28"/>
      <c r="G254" s="29"/>
      <c r="H254" s="39" t="str">
        <f t="shared" si="7"/>
        <v/>
      </c>
      <c r="I254" s="150" t="str">
        <f t="shared" si="8"/>
        <v/>
      </c>
      <c r="J254" s="113"/>
      <c r="K254" s="18"/>
      <c r="L254" s="18"/>
      <c r="Z254" s="152"/>
    </row>
    <row r="255" spans="1:26" x14ac:dyDescent="0.25">
      <c r="A255" s="26"/>
      <c r="B255" s="27"/>
      <c r="C255" s="28"/>
      <c r="D255" s="28"/>
      <c r="E255" s="28"/>
      <c r="F255" s="28"/>
      <c r="G255" s="29"/>
      <c r="H255" s="39" t="str">
        <f t="shared" si="7"/>
        <v/>
      </c>
      <c r="I255" s="150" t="str">
        <f t="shared" si="8"/>
        <v/>
      </c>
      <c r="J255" s="113"/>
      <c r="K255" s="18"/>
      <c r="L255" s="18"/>
      <c r="Z255" s="152"/>
    </row>
    <row r="256" spans="1:26" x14ac:dyDescent="0.25">
      <c r="A256" s="26"/>
      <c r="B256" s="27"/>
      <c r="C256" s="28"/>
      <c r="D256" s="28"/>
      <c r="E256" s="28"/>
      <c r="F256" s="28"/>
      <c r="G256" s="29"/>
      <c r="H256" s="39" t="str">
        <f t="shared" si="7"/>
        <v/>
      </c>
      <c r="I256" s="150" t="str">
        <f t="shared" si="8"/>
        <v/>
      </c>
      <c r="J256" s="113"/>
      <c r="K256" s="18"/>
      <c r="L256" s="18"/>
      <c r="Z256" s="152"/>
    </row>
    <row r="257" spans="1:26" x14ac:dyDescent="0.25">
      <c r="A257" s="26"/>
      <c r="B257" s="27"/>
      <c r="C257" s="28"/>
      <c r="D257" s="28"/>
      <c r="E257" s="28"/>
      <c r="F257" s="28"/>
      <c r="G257" s="29"/>
      <c r="H257" s="39" t="str">
        <f t="shared" si="7"/>
        <v/>
      </c>
      <c r="I257" s="150" t="str">
        <f t="shared" si="8"/>
        <v/>
      </c>
      <c r="J257" s="113"/>
      <c r="K257" s="18"/>
      <c r="L257" s="18"/>
      <c r="Z257" s="152"/>
    </row>
    <row r="258" spans="1:26" x14ac:dyDescent="0.25">
      <c r="A258" s="26"/>
      <c r="B258" s="27"/>
      <c r="C258" s="28"/>
      <c r="D258" s="28"/>
      <c r="E258" s="28"/>
      <c r="F258" s="28"/>
      <c r="G258" s="29"/>
      <c r="H258" s="39" t="str">
        <f t="shared" si="7"/>
        <v/>
      </c>
      <c r="I258" s="150" t="str">
        <f t="shared" si="8"/>
        <v/>
      </c>
      <c r="J258" s="113"/>
      <c r="K258" s="18"/>
      <c r="L258" s="18"/>
      <c r="Z258" s="152"/>
    </row>
    <row r="259" spans="1:26" x14ac:dyDescent="0.25">
      <c r="A259" s="26"/>
      <c r="B259" s="27"/>
      <c r="C259" s="28"/>
      <c r="D259" s="28"/>
      <c r="E259" s="28"/>
      <c r="F259" s="28"/>
      <c r="G259" s="29"/>
      <c r="H259" s="39" t="str">
        <f t="shared" si="7"/>
        <v/>
      </c>
      <c r="I259" s="150" t="str">
        <f t="shared" si="8"/>
        <v/>
      </c>
      <c r="J259" s="113"/>
      <c r="K259" s="18"/>
      <c r="L259" s="18"/>
      <c r="Z259" s="152"/>
    </row>
    <row r="260" spans="1:26" x14ac:dyDescent="0.25">
      <c r="A260" s="26"/>
      <c r="B260" s="27"/>
      <c r="C260" s="28"/>
      <c r="D260" s="28"/>
      <c r="E260" s="28"/>
      <c r="F260" s="28"/>
      <c r="G260" s="29"/>
      <c r="H260" s="39" t="str">
        <f t="shared" ref="H260:H323" si="9">IF(A260&gt;0,MATCH(A260-1,FYrMonths)+1,"")</f>
        <v/>
      </c>
      <c r="I260" s="150" t="str">
        <f t="shared" si="8"/>
        <v/>
      </c>
      <c r="J260" s="113"/>
      <c r="K260" s="18"/>
      <c r="L260" s="18"/>
      <c r="Z260" s="152"/>
    </row>
    <row r="261" spans="1:26" x14ac:dyDescent="0.25">
      <c r="A261" s="26"/>
      <c r="B261" s="27"/>
      <c r="C261" s="28"/>
      <c r="D261" s="28"/>
      <c r="E261" s="28"/>
      <c r="F261" s="28"/>
      <c r="G261" s="29"/>
      <c r="H261" s="39" t="str">
        <f t="shared" si="9"/>
        <v/>
      </c>
      <c r="I261" s="150" t="str">
        <f t="shared" ref="I261:I324" si="10">IF(G261="","",I260+G261)</f>
        <v/>
      </c>
      <c r="J261" s="113"/>
      <c r="K261" s="18"/>
      <c r="L261" s="18"/>
      <c r="Z261" s="152"/>
    </row>
    <row r="262" spans="1:26" x14ac:dyDescent="0.25">
      <c r="A262" s="26"/>
      <c r="B262" s="27"/>
      <c r="C262" s="28"/>
      <c r="D262" s="28"/>
      <c r="E262" s="28"/>
      <c r="F262" s="28"/>
      <c r="G262" s="29"/>
      <c r="H262" s="39" t="str">
        <f t="shared" si="9"/>
        <v/>
      </c>
      <c r="I262" s="150" t="str">
        <f t="shared" si="10"/>
        <v/>
      </c>
      <c r="J262" s="113"/>
      <c r="K262" s="18"/>
      <c r="L262" s="18"/>
      <c r="Z262" s="152"/>
    </row>
    <row r="263" spans="1:26" x14ac:dyDescent="0.25">
      <c r="A263" s="26"/>
      <c r="B263" s="27"/>
      <c r="C263" s="28"/>
      <c r="D263" s="28"/>
      <c r="E263" s="28"/>
      <c r="F263" s="28"/>
      <c r="G263" s="29"/>
      <c r="H263" s="39" t="str">
        <f t="shared" si="9"/>
        <v/>
      </c>
      <c r="I263" s="150" t="str">
        <f t="shared" si="10"/>
        <v/>
      </c>
      <c r="J263" s="113"/>
      <c r="K263" s="18"/>
      <c r="L263" s="18"/>
      <c r="Z263" s="152"/>
    </row>
    <row r="264" spans="1:26" x14ac:dyDescent="0.25">
      <c r="A264" s="26"/>
      <c r="B264" s="27"/>
      <c r="C264" s="28"/>
      <c r="D264" s="28"/>
      <c r="E264" s="28"/>
      <c r="F264" s="28"/>
      <c r="G264" s="29"/>
      <c r="H264" s="39" t="str">
        <f t="shared" si="9"/>
        <v/>
      </c>
      <c r="I264" s="150" t="str">
        <f t="shared" si="10"/>
        <v/>
      </c>
      <c r="J264" s="113"/>
      <c r="K264" s="18"/>
      <c r="L264" s="18"/>
      <c r="Z264" s="152"/>
    </row>
    <row r="265" spans="1:26" x14ac:dyDescent="0.25">
      <c r="A265" s="26"/>
      <c r="B265" s="27"/>
      <c r="C265" s="28"/>
      <c r="D265" s="28"/>
      <c r="E265" s="28"/>
      <c r="F265" s="28"/>
      <c r="G265" s="29"/>
      <c r="H265" s="39" t="str">
        <f t="shared" si="9"/>
        <v/>
      </c>
      <c r="I265" s="150" t="str">
        <f t="shared" si="10"/>
        <v/>
      </c>
      <c r="J265" s="113"/>
      <c r="K265" s="18"/>
      <c r="L265" s="18"/>
      <c r="Z265" s="152"/>
    </row>
    <row r="266" spans="1:26" x14ac:dyDescent="0.25">
      <c r="A266" s="26"/>
      <c r="B266" s="27"/>
      <c r="C266" s="28"/>
      <c r="D266" s="28"/>
      <c r="E266" s="28"/>
      <c r="F266" s="28"/>
      <c r="G266" s="29"/>
      <c r="H266" s="39" t="str">
        <f t="shared" si="9"/>
        <v/>
      </c>
      <c r="I266" s="150" t="str">
        <f t="shared" si="10"/>
        <v/>
      </c>
      <c r="J266" s="113"/>
      <c r="K266" s="18"/>
      <c r="L266" s="18"/>
      <c r="Z266" s="152"/>
    </row>
    <row r="267" spans="1:26" x14ac:dyDescent="0.25">
      <c r="A267" s="26"/>
      <c r="B267" s="27"/>
      <c r="C267" s="28"/>
      <c r="D267" s="28"/>
      <c r="E267" s="28"/>
      <c r="F267" s="28"/>
      <c r="G267" s="29"/>
      <c r="H267" s="39" t="str">
        <f t="shared" si="9"/>
        <v/>
      </c>
      <c r="I267" s="150" t="str">
        <f t="shared" si="10"/>
        <v/>
      </c>
      <c r="J267" s="113"/>
      <c r="K267" s="18"/>
      <c r="L267" s="18"/>
      <c r="Z267" s="152"/>
    </row>
    <row r="268" spans="1:26" x14ac:dyDescent="0.25">
      <c r="A268" s="26"/>
      <c r="B268" s="27"/>
      <c r="C268" s="28"/>
      <c r="D268" s="28"/>
      <c r="E268" s="28"/>
      <c r="F268" s="28"/>
      <c r="G268" s="29"/>
      <c r="H268" s="39" t="str">
        <f t="shared" si="9"/>
        <v/>
      </c>
      <c r="I268" s="150" t="str">
        <f t="shared" si="10"/>
        <v/>
      </c>
      <c r="J268" s="113"/>
      <c r="K268" s="18"/>
      <c r="L268" s="18"/>
      <c r="Z268" s="152"/>
    </row>
    <row r="269" spans="1:26" x14ac:dyDescent="0.25">
      <c r="A269" s="26"/>
      <c r="B269" s="27"/>
      <c r="C269" s="28"/>
      <c r="D269" s="28"/>
      <c r="E269" s="28"/>
      <c r="F269" s="28"/>
      <c r="G269" s="29"/>
      <c r="H269" s="39" t="str">
        <f t="shared" si="9"/>
        <v/>
      </c>
      <c r="I269" s="150" t="str">
        <f t="shared" si="10"/>
        <v/>
      </c>
      <c r="J269" s="113"/>
      <c r="K269" s="18"/>
      <c r="L269" s="18"/>
      <c r="Z269" s="152"/>
    </row>
    <row r="270" spans="1:26" x14ac:dyDescent="0.25">
      <c r="A270" s="26"/>
      <c r="B270" s="27"/>
      <c r="C270" s="28"/>
      <c r="D270" s="28"/>
      <c r="E270" s="28"/>
      <c r="F270" s="28"/>
      <c r="G270" s="29"/>
      <c r="H270" s="39" t="str">
        <f t="shared" si="9"/>
        <v/>
      </c>
      <c r="I270" s="150" t="str">
        <f t="shared" si="10"/>
        <v/>
      </c>
      <c r="J270" s="113"/>
      <c r="K270" s="18"/>
      <c r="L270" s="18"/>
      <c r="Z270" s="152"/>
    </row>
    <row r="271" spans="1:26" x14ac:dyDescent="0.25">
      <c r="A271" s="26"/>
      <c r="B271" s="27"/>
      <c r="C271" s="28"/>
      <c r="D271" s="28"/>
      <c r="E271" s="28"/>
      <c r="F271" s="28"/>
      <c r="G271" s="29"/>
      <c r="H271" s="39" t="str">
        <f t="shared" si="9"/>
        <v/>
      </c>
      <c r="I271" s="150" t="str">
        <f t="shared" si="10"/>
        <v/>
      </c>
      <c r="J271" s="113"/>
      <c r="K271" s="18"/>
      <c r="L271" s="18"/>
      <c r="Z271" s="152"/>
    </row>
    <row r="272" spans="1:26" x14ac:dyDescent="0.25">
      <c r="A272" s="26"/>
      <c r="B272" s="27"/>
      <c r="C272" s="28"/>
      <c r="D272" s="28"/>
      <c r="E272" s="28"/>
      <c r="F272" s="28"/>
      <c r="G272" s="29"/>
      <c r="H272" s="39" t="str">
        <f t="shared" si="9"/>
        <v/>
      </c>
      <c r="I272" s="150" t="str">
        <f t="shared" si="10"/>
        <v/>
      </c>
      <c r="J272" s="113"/>
      <c r="K272" s="18"/>
      <c r="L272" s="18"/>
      <c r="Z272" s="152"/>
    </row>
    <row r="273" spans="1:26" x14ac:dyDescent="0.25">
      <c r="A273" s="26"/>
      <c r="B273" s="27"/>
      <c r="C273" s="28"/>
      <c r="D273" s="28"/>
      <c r="E273" s="28"/>
      <c r="F273" s="28"/>
      <c r="G273" s="29"/>
      <c r="H273" s="39" t="str">
        <f t="shared" si="9"/>
        <v/>
      </c>
      <c r="I273" s="150" t="str">
        <f t="shared" si="10"/>
        <v/>
      </c>
      <c r="J273" s="113"/>
      <c r="K273" s="18"/>
      <c r="L273" s="18"/>
      <c r="Z273" s="152"/>
    </row>
    <row r="274" spans="1:26" x14ac:dyDescent="0.25">
      <c r="A274" s="26"/>
      <c r="B274" s="27"/>
      <c r="C274" s="28"/>
      <c r="D274" s="28"/>
      <c r="E274" s="28"/>
      <c r="F274" s="28"/>
      <c r="G274" s="29"/>
      <c r="H274" s="39" t="str">
        <f t="shared" si="9"/>
        <v/>
      </c>
      <c r="I274" s="150" t="str">
        <f t="shared" si="10"/>
        <v/>
      </c>
      <c r="J274" s="113"/>
      <c r="K274" s="18"/>
      <c r="L274" s="18"/>
      <c r="Z274" s="152"/>
    </row>
    <row r="275" spans="1:26" x14ac:dyDescent="0.25">
      <c r="A275" s="26"/>
      <c r="B275" s="27"/>
      <c r="C275" s="28"/>
      <c r="D275" s="28"/>
      <c r="E275" s="28"/>
      <c r="F275" s="28"/>
      <c r="G275" s="29"/>
      <c r="H275" s="39" t="str">
        <f t="shared" si="9"/>
        <v/>
      </c>
      <c r="I275" s="150" t="str">
        <f t="shared" si="10"/>
        <v/>
      </c>
      <c r="J275" s="113"/>
      <c r="K275" s="18"/>
      <c r="L275" s="18"/>
      <c r="Z275" s="152"/>
    </row>
    <row r="276" spans="1:26" x14ac:dyDescent="0.25">
      <c r="A276" s="26"/>
      <c r="B276" s="27"/>
      <c r="C276" s="28"/>
      <c r="D276" s="28"/>
      <c r="E276" s="28"/>
      <c r="F276" s="28"/>
      <c r="G276" s="29"/>
      <c r="H276" s="39" t="str">
        <f t="shared" si="9"/>
        <v/>
      </c>
      <c r="I276" s="150" t="str">
        <f t="shared" si="10"/>
        <v/>
      </c>
      <c r="J276" s="113"/>
      <c r="K276" s="18"/>
      <c r="L276" s="18"/>
      <c r="Z276" s="152"/>
    </row>
    <row r="277" spans="1:26" x14ac:dyDescent="0.25">
      <c r="A277" s="26"/>
      <c r="B277" s="27"/>
      <c r="C277" s="28"/>
      <c r="D277" s="28"/>
      <c r="E277" s="28"/>
      <c r="F277" s="28"/>
      <c r="G277" s="29"/>
      <c r="H277" s="39" t="str">
        <f t="shared" si="9"/>
        <v/>
      </c>
      <c r="I277" s="150" t="str">
        <f t="shared" si="10"/>
        <v/>
      </c>
      <c r="J277" s="113"/>
      <c r="K277" s="18"/>
      <c r="L277" s="18"/>
      <c r="Z277" s="152"/>
    </row>
    <row r="278" spans="1:26" x14ac:dyDescent="0.25">
      <c r="A278" s="26"/>
      <c r="B278" s="27"/>
      <c r="C278" s="28"/>
      <c r="D278" s="28"/>
      <c r="E278" s="28"/>
      <c r="F278" s="28"/>
      <c r="G278" s="29"/>
      <c r="H278" s="39" t="str">
        <f t="shared" si="9"/>
        <v/>
      </c>
      <c r="I278" s="150" t="str">
        <f t="shared" si="10"/>
        <v/>
      </c>
      <c r="J278" s="113"/>
      <c r="K278" s="18"/>
      <c r="L278" s="18"/>
      <c r="Z278" s="152"/>
    </row>
    <row r="279" spans="1:26" x14ac:dyDescent="0.25">
      <c r="A279" s="26"/>
      <c r="B279" s="27"/>
      <c r="C279" s="28"/>
      <c r="D279" s="28"/>
      <c r="E279" s="28"/>
      <c r="F279" s="28"/>
      <c r="G279" s="29"/>
      <c r="H279" s="39" t="str">
        <f t="shared" si="9"/>
        <v/>
      </c>
      <c r="I279" s="150" t="str">
        <f t="shared" si="10"/>
        <v/>
      </c>
      <c r="J279" s="113"/>
      <c r="K279" s="18"/>
      <c r="L279" s="18"/>
      <c r="Z279" s="152"/>
    </row>
    <row r="280" spans="1:26" x14ac:dyDescent="0.25">
      <c r="A280" s="26"/>
      <c r="B280" s="27"/>
      <c r="C280" s="28"/>
      <c r="D280" s="28"/>
      <c r="E280" s="28"/>
      <c r="F280" s="28"/>
      <c r="G280" s="29"/>
      <c r="H280" s="39" t="str">
        <f t="shared" si="9"/>
        <v/>
      </c>
      <c r="I280" s="150" t="str">
        <f t="shared" si="10"/>
        <v/>
      </c>
      <c r="J280" s="113"/>
      <c r="K280" s="18"/>
      <c r="L280" s="18"/>
      <c r="Z280" s="152"/>
    </row>
    <row r="281" spans="1:26" x14ac:dyDescent="0.25">
      <c r="A281" s="26"/>
      <c r="B281" s="27"/>
      <c r="C281" s="28"/>
      <c r="D281" s="28"/>
      <c r="E281" s="28"/>
      <c r="F281" s="28"/>
      <c r="G281" s="29"/>
      <c r="H281" s="39" t="str">
        <f t="shared" si="9"/>
        <v/>
      </c>
      <c r="I281" s="150" t="str">
        <f t="shared" si="10"/>
        <v/>
      </c>
      <c r="J281" s="113"/>
      <c r="K281" s="18"/>
      <c r="L281" s="18"/>
      <c r="Z281" s="152"/>
    </row>
    <row r="282" spans="1:26" x14ac:dyDescent="0.25">
      <c r="A282" s="26"/>
      <c r="B282" s="27"/>
      <c r="C282" s="28"/>
      <c r="D282" s="28"/>
      <c r="E282" s="28"/>
      <c r="F282" s="28"/>
      <c r="G282" s="29"/>
      <c r="H282" s="39" t="str">
        <f t="shared" si="9"/>
        <v/>
      </c>
      <c r="I282" s="150" t="str">
        <f t="shared" si="10"/>
        <v/>
      </c>
      <c r="J282" s="113"/>
      <c r="K282" s="18"/>
      <c r="L282" s="18"/>
      <c r="Z282" s="152"/>
    </row>
    <row r="283" spans="1:26" x14ac:dyDescent="0.25">
      <c r="A283" s="26"/>
      <c r="B283" s="27"/>
      <c r="C283" s="28"/>
      <c r="D283" s="28"/>
      <c r="E283" s="28"/>
      <c r="F283" s="28"/>
      <c r="G283" s="29"/>
      <c r="H283" s="39" t="str">
        <f t="shared" si="9"/>
        <v/>
      </c>
      <c r="I283" s="150" t="str">
        <f t="shared" si="10"/>
        <v/>
      </c>
      <c r="J283" s="113"/>
      <c r="K283" s="18"/>
      <c r="L283" s="18"/>
      <c r="Z283" s="152"/>
    </row>
    <row r="284" spans="1:26" x14ac:dyDescent="0.25">
      <c r="A284" s="26"/>
      <c r="B284" s="27"/>
      <c r="C284" s="28"/>
      <c r="D284" s="28"/>
      <c r="E284" s="28"/>
      <c r="F284" s="28"/>
      <c r="G284" s="29"/>
      <c r="H284" s="39" t="str">
        <f t="shared" si="9"/>
        <v/>
      </c>
      <c r="I284" s="150" t="str">
        <f t="shared" si="10"/>
        <v/>
      </c>
      <c r="J284" s="113"/>
      <c r="K284" s="18"/>
      <c r="L284" s="18"/>
      <c r="Z284" s="152"/>
    </row>
    <row r="285" spans="1:26" x14ac:dyDescent="0.25">
      <c r="A285" s="26"/>
      <c r="B285" s="27"/>
      <c r="C285" s="28"/>
      <c r="D285" s="28"/>
      <c r="E285" s="28"/>
      <c r="F285" s="28"/>
      <c r="G285" s="29"/>
      <c r="H285" s="39" t="str">
        <f t="shared" si="9"/>
        <v/>
      </c>
      <c r="I285" s="150" t="str">
        <f t="shared" si="10"/>
        <v/>
      </c>
      <c r="J285" s="113"/>
      <c r="K285" s="18"/>
      <c r="L285" s="18"/>
      <c r="Z285" s="152"/>
    </row>
    <row r="286" spans="1:26" x14ac:dyDescent="0.25">
      <c r="A286" s="26"/>
      <c r="B286" s="27"/>
      <c r="C286" s="28"/>
      <c r="D286" s="28"/>
      <c r="E286" s="28"/>
      <c r="F286" s="28"/>
      <c r="G286" s="29"/>
      <c r="H286" s="39" t="str">
        <f t="shared" si="9"/>
        <v/>
      </c>
      <c r="I286" s="150" t="str">
        <f t="shared" si="10"/>
        <v/>
      </c>
      <c r="J286" s="113"/>
      <c r="K286" s="18"/>
      <c r="L286" s="18"/>
      <c r="Z286" s="152"/>
    </row>
    <row r="287" spans="1:26" x14ac:dyDescent="0.25">
      <c r="A287" s="26"/>
      <c r="B287" s="27"/>
      <c r="C287" s="28"/>
      <c r="D287" s="28"/>
      <c r="E287" s="28"/>
      <c r="F287" s="28"/>
      <c r="G287" s="29"/>
      <c r="H287" s="39" t="str">
        <f t="shared" si="9"/>
        <v/>
      </c>
      <c r="I287" s="150" t="str">
        <f t="shared" si="10"/>
        <v/>
      </c>
      <c r="J287" s="113"/>
      <c r="K287" s="18"/>
      <c r="L287" s="18"/>
      <c r="Z287" s="152"/>
    </row>
    <row r="288" spans="1:26" x14ac:dyDescent="0.25">
      <c r="A288" s="26"/>
      <c r="B288" s="27"/>
      <c r="C288" s="28"/>
      <c r="D288" s="28"/>
      <c r="E288" s="28"/>
      <c r="F288" s="28"/>
      <c r="G288" s="29"/>
      <c r="H288" s="39" t="str">
        <f t="shared" si="9"/>
        <v/>
      </c>
      <c r="I288" s="150" t="str">
        <f t="shared" si="10"/>
        <v/>
      </c>
      <c r="J288" s="113"/>
      <c r="K288" s="18"/>
      <c r="L288" s="18"/>
      <c r="Z288" s="152"/>
    </row>
    <row r="289" spans="1:26" x14ac:dyDescent="0.25">
      <c r="A289" s="26"/>
      <c r="B289" s="27"/>
      <c r="C289" s="28"/>
      <c r="D289" s="28"/>
      <c r="E289" s="28"/>
      <c r="F289" s="28"/>
      <c r="G289" s="29"/>
      <c r="H289" s="39" t="str">
        <f t="shared" si="9"/>
        <v/>
      </c>
      <c r="I289" s="150" t="str">
        <f t="shared" si="10"/>
        <v/>
      </c>
      <c r="J289" s="113"/>
      <c r="K289" s="18"/>
      <c r="L289" s="18"/>
      <c r="Z289" s="152"/>
    </row>
    <row r="290" spans="1:26" x14ac:dyDescent="0.25">
      <c r="A290" s="26"/>
      <c r="B290" s="27"/>
      <c r="C290" s="28"/>
      <c r="D290" s="28"/>
      <c r="E290" s="28"/>
      <c r="F290" s="28"/>
      <c r="G290" s="29"/>
      <c r="H290" s="39" t="str">
        <f t="shared" si="9"/>
        <v/>
      </c>
      <c r="I290" s="150" t="str">
        <f t="shared" si="10"/>
        <v/>
      </c>
      <c r="J290" s="113"/>
      <c r="K290" s="18"/>
      <c r="L290" s="18"/>
      <c r="Z290" s="152"/>
    </row>
    <row r="291" spans="1:26" x14ac:dyDescent="0.25">
      <c r="A291" s="26"/>
      <c r="B291" s="27"/>
      <c r="C291" s="28"/>
      <c r="D291" s="28"/>
      <c r="E291" s="28"/>
      <c r="F291" s="28"/>
      <c r="G291" s="29"/>
      <c r="H291" s="39" t="str">
        <f t="shared" si="9"/>
        <v/>
      </c>
      <c r="I291" s="150" t="str">
        <f t="shared" si="10"/>
        <v/>
      </c>
      <c r="J291" s="113"/>
      <c r="K291" s="18"/>
      <c r="L291" s="18"/>
      <c r="Z291" s="152"/>
    </row>
    <row r="292" spans="1:26" x14ac:dyDescent="0.25">
      <c r="A292" s="26"/>
      <c r="B292" s="27"/>
      <c r="C292" s="28"/>
      <c r="D292" s="28"/>
      <c r="E292" s="28"/>
      <c r="F292" s="28"/>
      <c r="G292" s="29"/>
      <c r="H292" s="39" t="str">
        <f t="shared" si="9"/>
        <v/>
      </c>
      <c r="I292" s="150" t="str">
        <f t="shared" si="10"/>
        <v/>
      </c>
      <c r="J292" s="113"/>
      <c r="K292" s="18"/>
      <c r="L292" s="18"/>
      <c r="Z292" s="152"/>
    </row>
    <row r="293" spans="1:26" x14ac:dyDescent="0.25">
      <c r="A293" s="26"/>
      <c r="B293" s="27"/>
      <c r="C293" s="28"/>
      <c r="D293" s="28"/>
      <c r="E293" s="28"/>
      <c r="F293" s="28"/>
      <c r="G293" s="29"/>
      <c r="H293" s="39" t="str">
        <f t="shared" si="9"/>
        <v/>
      </c>
      <c r="I293" s="150" t="str">
        <f t="shared" si="10"/>
        <v/>
      </c>
      <c r="J293" s="113"/>
      <c r="K293" s="18"/>
      <c r="L293" s="18"/>
      <c r="Z293" s="152"/>
    </row>
    <row r="294" spans="1:26" x14ac:dyDescent="0.25">
      <c r="A294" s="26"/>
      <c r="B294" s="27"/>
      <c r="C294" s="28"/>
      <c r="D294" s="28"/>
      <c r="E294" s="28"/>
      <c r="F294" s="28"/>
      <c r="G294" s="29"/>
      <c r="H294" s="39" t="str">
        <f t="shared" si="9"/>
        <v/>
      </c>
      <c r="I294" s="150" t="str">
        <f t="shared" si="10"/>
        <v/>
      </c>
      <c r="J294" s="113"/>
      <c r="K294" s="18"/>
      <c r="L294" s="18"/>
      <c r="Z294" s="152"/>
    </row>
    <row r="295" spans="1:26" x14ac:dyDescent="0.25">
      <c r="A295" s="26"/>
      <c r="B295" s="27"/>
      <c r="C295" s="28"/>
      <c r="D295" s="28"/>
      <c r="E295" s="28"/>
      <c r="F295" s="28"/>
      <c r="G295" s="29"/>
      <c r="H295" s="39" t="str">
        <f t="shared" si="9"/>
        <v/>
      </c>
      <c r="I295" s="150" t="str">
        <f t="shared" si="10"/>
        <v/>
      </c>
      <c r="J295" s="113"/>
      <c r="K295" s="18"/>
      <c r="L295" s="18"/>
      <c r="Z295" s="152"/>
    </row>
    <row r="296" spans="1:26" x14ac:dyDescent="0.25">
      <c r="A296" s="26"/>
      <c r="B296" s="27"/>
      <c r="C296" s="28"/>
      <c r="D296" s="28"/>
      <c r="E296" s="28"/>
      <c r="F296" s="28"/>
      <c r="G296" s="29"/>
      <c r="H296" s="39" t="str">
        <f t="shared" si="9"/>
        <v/>
      </c>
      <c r="I296" s="150" t="str">
        <f t="shared" si="10"/>
        <v/>
      </c>
      <c r="J296" s="113"/>
      <c r="K296" s="18"/>
      <c r="L296" s="18"/>
      <c r="Z296" s="152"/>
    </row>
    <row r="297" spans="1:26" x14ac:dyDescent="0.25">
      <c r="A297" s="26"/>
      <c r="B297" s="27"/>
      <c r="C297" s="28"/>
      <c r="D297" s="28"/>
      <c r="E297" s="28"/>
      <c r="F297" s="28"/>
      <c r="G297" s="29"/>
      <c r="H297" s="39" t="str">
        <f t="shared" si="9"/>
        <v/>
      </c>
      <c r="I297" s="150" t="str">
        <f t="shared" si="10"/>
        <v/>
      </c>
      <c r="J297" s="113"/>
      <c r="K297" s="18"/>
      <c r="L297" s="18"/>
      <c r="Z297" s="152"/>
    </row>
    <row r="298" spans="1:26" x14ac:dyDescent="0.25">
      <c r="A298" s="26"/>
      <c r="B298" s="27"/>
      <c r="C298" s="28"/>
      <c r="D298" s="28"/>
      <c r="E298" s="28"/>
      <c r="F298" s="28"/>
      <c r="G298" s="29"/>
      <c r="H298" s="39" t="str">
        <f t="shared" si="9"/>
        <v/>
      </c>
      <c r="I298" s="150" t="str">
        <f t="shared" si="10"/>
        <v/>
      </c>
      <c r="J298" s="113"/>
      <c r="K298" s="18"/>
      <c r="L298" s="18"/>
      <c r="Z298" s="152"/>
    </row>
    <row r="299" spans="1:26" x14ac:dyDescent="0.25">
      <c r="A299" s="26"/>
      <c r="B299" s="27"/>
      <c r="C299" s="28"/>
      <c r="D299" s="28"/>
      <c r="E299" s="28"/>
      <c r="F299" s="28"/>
      <c r="G299" s="29"/>
      <c r="H299" s="39" t="str">
        <f t="shared" si="9"/>
        <v/>
      </c>
      <c r="I299" s="150" t="str">
        <f t="shared" si="10"/>
        <v/>
      </c>
      <c r="J299" s="113"/>
      <c r="K299" s="18"/>
      <c r="L299" s="18"/>
      <c r="Z299" s="152"/>
    </row>
    <row r="300" spans="1:26" x14ac:dyDescent="0.25">
      <c r="A300" s="26"/>
      <c r="B300" s="27"/>
      <c r="C300" s="28"/>
      <c r="D300" s="28"/>
      <c r="E300" s="28"/>
      <c r="F300" s="28"/>
      <c r="G300" s="29"/>
      <c r="H300" s="39" t="str">
        <f t="shared" si="9"/>
        <v/>
      </c>
      <c r="I300" s="150" t="str">
        <f t="shared" si="10"/>
        <v/>
      </c>
      <c r="J300" s="113"/>
      <c r="K300" s="18"/>
      <c r="L300" s="18"/>
      <c r="Z300" s="152"/>
    </row>
    <row r="301" spans="1:26" x14ac:dyDescent="0.25">
      <c r="A301" s="26"/>
      <c r="B301" s="27"/>
      <c r="C301" s="28"/>
      <c r="D301" s="28"/>
      <c r="E301" s="28"/>
      <c r="F301" s="28"/>
      <c r="G301" s="29"/>
      <c r="H301" s="39" t="str">
        <f t="shared" si="9"/>
        <v/>
      </c>
      <c r="I301" s="150" t="str">
        <f t="shared" si="10"/>
        <v/>
      </c>
      <c r="J301" s="113"/>
      <c r="K301" s="18"/>
      <c r="L301" s="18"/>
      <c r="Z301" s="152"/>
    </row>
    <row r="302" spans="1:26" x14ac:dyDescent="0.25">
      <c r="A302" s="26"/>
      <c r="B302" s="27"/>
      <c r="C302" s="28"/>
      <c r="D302" s="28"/>
      <c r="E302" s="28"/>
      <c r="F302" s="28"/>
      <c r="G302" s="29"/>
      <c r="H302" s="39" t="str">
        <f t="shared" si="9"/>
        <v/>
      </c>
      <c r="I302" s="150" t="str">
        <f t="shared" si="10"/>
        <v/>
      </c>
      <c r="J302" s="113"/>
      <c r="K302" s="18"/>
      <c r="L302" s="18"/>
      <c r="Z302" s="152"/>
    </row>
    <row r="303" spans="1:26" x14ac:dyDescent="0.25">
      <c r="A303" s="26"/>
      <c r="B303" s="27"/>
      <c r="C303" s="28"/>
      <c r="D303" s="28"/>
      <c r="E303" s="28"/>
      <c r="F303" s="28"/>
      <c r="G303" s="29"/>
      <c r="H303" s="39" t="str">
        <f t="shared" si="9"/>
        <v/>
      </c>
      <c r="I303" s="150" t="str">
        <f t="shared" si="10"/>
        <v/>
      </c>
      <c r="J303" s="113"/>
      <c r="K303" s="18"/>
      <c r="L303" s="18"/>
      <c r="Z303" s="152"/>
    </row>
    <row r="304" spans="1:26" x14ac:dyDescent="0.25">
      <c r="A304" s="26"/>
      <c r="B304" s="27"/>
      <c r="C304" s="28"/>
      <c r="D304" s="28"/>
      <c r="E304" s="28"/>
      <c r="F304" s="28"/>
      <c r="G304" s="29"/>
      <c r="H304" s="39" t="str">
        <f t="shared" si="9"/>
        <v/>
      </c>
      <c r="I304" s="150" t="str">
        <f t="shared" si="10"/>
        <v/>
      </c>
      <c r="J304" s="113"/>
      <c r="K304" s="18"/>
      <c r="L304" s="18"/>
      <c r="Z304" s="152"/>
    </row>
    <row r="305" spans="1:26" x14ac:dyDescent="0.25">
      <c r="A305" s="26"/>
      <c r="B305" s="27"/>
      <c r="C305" s="28"/>
      <c r="D305" s="28"/>
      <c r="E305" s="28"/>
      <c r="F305" s="28"/>
      <c r="G305" s="29"/>
      <c r="H305" s="39" t="str">
        <f t="shared" si="9"/>
        <v/>
      </c>
      <c r="I305" s="150" t="str">
        <f t="shared" si="10"/>
        <v/>
      </c>
      <c r="J305" s="113"/>
      <c r="K305" s="18"/>
      <c r="L305" s="18"/>
      <c r="Z305" s="152"/>
    </row>
    <row r="306" spans="1:26" x14ac:dyDescent="0.25">
      <c r="A306" s="26"/>
      <c r="B306" s="27"/>
      <c r="C306" s="28"/>
      <c r="D306" s="28"/>
      <c r="E306" s="28"/>
      <c r="F306" s="28"/>
      <c r="G306" s="29"/>
      <c r="H306" s="39" t="str">
        <f t="shared" si="9"/>
        <v/>
      </c>
      <c r="I306" s="150" t="str">
        <f t="shared" si="10"/>
        <v/>
      </c>
      <c r="J306" s="113"/>
      <c r="K306" s="18"/>
      <c r="L306" s="18"/>
      <c r="Z306" s="152"/>
    </row>
    <row r="307" spans="1:26" x14ac:dyDescent="0.25">
      <c r="A307" s="26"/>
      <c r="B307" s="27"/>
      <c r="C307" s="28"/>
      <c r="D307" s="28"/>
      <c r="E307" s="28"/>
      <c r="F307" s="28"/>
      <c r="G307" s="29"/>
      <c r="H307" s="39" t="str">
        <f t="shared" si="9"/>
        <v/>
      </c>
      <c r="I307" s="150" t="str">
        <f t="shared" si="10"/>
        <v/>
      </c>
      <c r="J307" s="113"/>
      <c r="K307" s="18"/>
      <c r="L307" s="18"/>
      <c r="Z307" s="152"/>
    </row>
    <row r="308" spans="1:26" x14ac:dyDescent="0.25">
      <c r="A308" s="26"/>
      <c r="B308" s="27"/>
      <c r="C308" s="28"/>
      <c r="D308" s="28"/>
      <c r="E308" s="28"/>
      <c r="F308" s="28"/>
      <c r="G308" s="29"/>
      <c r="H308" s="39" t="str">
        <f t="shared" si="9"/>
        <v/>
      </c>
      <c r="I308" s="150" t="str">
        <f t="shared" si="10"/>
        <v/>
      </c>
      <c r="J308" s="113"/>
      <c r="K308" s="18"/>
      <c r="L308" s="18"/>
      <c r="Z308" s="152"/>
    </row>
    <row r="309" spans="1:26" x14ac:dyDescent="0.25">
      <c r="A309" s="26"/>
      <c r="B309" s="27"/>
      <c r="C309" s="28"/>
      <c r="D309" s="28"/>
      <c r="E309" s="28"/>
      <c r="F309" s="28"/>
      <c r="G309" s="29"/>
      <c r="H309" s="39" t="str">
        <f t="shared" si="9"/>
        <v/>
      </c>
      <c r="I309" s="150" t="str">
        <f t="shared" si="10"/>
        <v/>
      </c>
      <c r="J309" s="113"/>
      <c r="K309" s="18"/>
      <c r="L309" s="18"/>
      <c r="Z309" s="152"/>
    </row>
    <row r="310" spans="1:26" x14ac:dyDescent="0.25">
      <c r="A310" s="26"/>
      <c r="B310" s="27"/>
      <c r="C310" s="28"/>
      <c r="D310" s="28"/>
      <c r="E310" s="28"/>
      <c r="F310" s="28"/>
      <c r="G310" s="29"/>
      <c r="H310" s="39" t="str">
        <f t="shared" si="9"/>
        <v/>
      </c>
      <c r="I310" s="150" t="str">
        <f t="shared" si="10"/>
        <v/>
      </c>
      <c r="J310" s="113"/>
      <c r="K310" s="18"/>
      <c r="L310" s="18"/>
      <c r="Z310" s="152"/>
    </row>
    <row r="311" spans="1:26" x14ac:dyDescent="0.25">
      <c r="A311" s="26"/>
      <c r="B311" s="27"/>
      <c r="C311" s="28"/>
      <c r="D311" s="28"/>
      <c r="E311" s="28"/>
      <c r="F311" s="28"/>
      <c r="G311" s="29"/>
      <c r="H311" s="39" t="str">
        <f t="shared" si="9"/>
        <v/>
      </c>
      <c r="I311" s="150" t="str">
        <f t="shared" si="10"/>
        <v/>
      </c>
      <c r="J311" s="113"/>
      <c r="K311" s="18"/>
      <c r="L311" s="18"/>
      <c r="Z311" s="152"/>
    </row>
    <row r="312" spans="1:26" x14ac:dyDescent="0.25">
      <c r="A312" s="26"/>
      <c r="B312" s="27"/>
      <c r="C312" s="28"/>
      <c r="D312" s="28"/>
      <c r="E312" s="28"/>
      <c r="F312" s="28"/>
      <c r="G312" s="29"/>
      <c r="H312" s="39" t="str">
        <f t="shared" si="9"/>
        <v/>
      </c>
      <c r="I312" s="150" t="str">
        <f t="shared" si="10"/>
        <v/>
      </c>
      <c r="J312" s="113"/>
      <c r="K312" s="18"/>
      <c r="L312" s="18"/>
      <c r="Z312" s="152"/>
    </row>
    <row r="313" spans="1:26" x14ac:dyDescent="0.25">
      <c r="A313" s="26"/>
      <c r="B313" s="27"/>
      <c r="C313" s="28"/>
      <c r="D313" s="28"/>
      <c r="E313" s="28"/>
      <c r="F313" s="28"/>
      <c r="G313" s="29"/>
      <c r="H313" s="39" t="str">
        <f t="shared" si="9"/>
        <v/>
      </c>
      <c r="I313" s="150" t="str">
        <f t="shared" si="10"/>
        <v/>
      </c>
      <c r="J313" s="113"/>
      <c r="K313" s="18"/>
      <c r="L313" s="18"/>
      <c r="Z313" s="152"/>
    </row>
    <row r="314" spans="1:26" x14ac:dyDescent="0.25">
      <c r="A314" s="26"/>
      <c r="B314" s="27"/>
      <c r="C314" s="28"/>
      <c r="D314" s="28"/>
      <c r="E314" s="28"/>
      <c r="F314" s="28"/>
      <c r="G314" s="29"/>
      <c r="H314" s="39" t="str">
        <f t="shared" si="9"/>
        <v/>
      </c>
      <c r="I314" s="150" t="str">
        <f t="shared" si="10"/>
        <v/>
      </c>
      <c r="J314" s="113"/>
      <c r="K314" s="18"/>
      <c r="L314" s="18"/>
      <c r="Z314" s="152"/>
    </row>
    <row r="315" spans="1:26" x14ac:dyDescent="0.25">
      <c r="A315" s="26"/>
      <c r="B315" s="27"/>
      <c r="C315" s="28"/>
      <c r="D315" s="28"/>
      <c r="E315" s="28"/>
      <c r="F315" s="28"/>
      <c r="G315" s="29"/>
      <c r="H315" s="39" t="str">
        <f t="shared" si="9"/>
        <v/>
      </c>
      <c r="I315" s="150" t="str">
        <f t="shared" si="10"/>
        <v/>
      </c>
      <c r="J315" s="113"/>
      <c r="K315" s="18"/>
      <c r="L315" s="18"/>
      <c r="Z315" s="152"/>
    </row>
    <row r="316" spans="1:26" x14ac:dyDescent="0.25">
      <c r="A316" s="26"/>
      <c r="B316" s="27"/>
      <c r="C316" s="28"/>
      <c r="D316" s="28"/>
      <c r="E316" s="28"/>
      <c r="F316" s="28"/>
      <c r="G316" s="29"/>
      <c r="H316" s="39" t="str">
        <f t="shared" si="9"/>
        <v/>
      </c>
      <c r="I316" s="150" t="str">
        <f t="shared" si="10"/>
        <v/>
      </c>
      <c r="J316" s="113"/>
      <c r="K316" s="18"/>
      <c r="L316" s="18"/>
      <c r="Z316" s="152"/>
    </row>
    <row r="317" spans="1:26" x14ac:dyDescent="0.25">
      <c r="A317" s="26"/>
      <c r="B317" s="27"/>
      <c r="C317" s="28"/>
      <c r="D317" s="28"/>
      <c r="E317" s="28"/>
      <c r="F317" s="28"/>
      <c r="G317" s="29"/>
      <c r="H317" s="39" t="str">
        <f t="shared" si="9"/>
        <v/>
      </c>
      <c r="I317" s="150" t="str">
        <f t="shared" si="10"/>
        <v/>
      </c>
      <c r="J317" s="113"/>
      <c r="K317" s="18"/>
      <c r="L317" s="18"/>
      <c r="Z317" s="152"/>
    </row>
    <row r="318" spans="1:26" x14ac:dyDescent="0.25">
      <c r="A318" s="26"/>
      <c r="B318" s="27"/>
      <c r="C318" s="28"/>
      <c r="D318" s="28"/>
      <c r="E318" s="28"/>
      <c r="F318" s="28"/>
      <c r="G318" s="29"/>
      <c r="H318" s="39" t="str">
        <f t="shared" si="9"/>
        <v/>
      </c>
      <c r="I318" s="150" t="str">
        <f t="shared" si="10"/>
        <v/>
      </c>
      <c r="J318" s="113"/>
      <c r="K318" s="18"/>
      <c r="L318" s="18"/>
      <c r="Z318" s="152"/>
    </row>
    <row r="319" spans="1:26" x14ac:dyDescent="0.25">
      <c r="A319" s="26"/>
      <c r="B319" s="27"/>
      <c r="C319" s="28"/>
      <c r="D319" s="28"/>
      <c r="E319" s="28"/>
      <c r="F319" s="28"/>
      <c r="G319" s="29"/>
      <c r="H319" s="39" t="str">
        <f t="shared" si="9"/>
        <v/>
      </c>
      <c r="I319" s="150" t="str">
        <f t="shared" si="10"/>
        <v/>
      </c>
      <c r="J319" s="113"/>
      <c r="K319" s="18"/>
      <c r="L319" s="18"/>
      <c r="Z319" s="152"/>
    </row>
    <row r="320" spans="1:26" x14ac:dyDescent="0.25">
      <c r="A320" s="26"/>
      <c r="B320" s="27"/>
      <c r="C320" s="28"/>
      <c r="D320" s="28"/>
      <c r="E320" s="28"/>
      <c r="F320" s="28"/>
      <c r="G320" s="29"/>
      <c r="H320" s="39" t="str">
        <f t="shared" si="9"/>
        <v/>
      </c>
      <c r="I320" s="150" t="str">
        <f t="shared" si="10"/>
        <v/>
      </c>
      <c r="J320" s="113"/>
      <c r="K320" s="18"/>
      <c r="L320" s="18"/>
      <c r="Z320" s="152"/>
    </row>
    <row r="321" spans="1:26" x14ac:dyDescent="0.25">
      <c r="A321" s="26"/>
      <c r="B321" s="27"/>
      <c r="C321" s="28"/>
      <c r="D321" s="28"/>
      <c r="E321" s="28"/>
      <c r="F321" s="28"/>
      <c r="G321" s="29"/>
      <c r="H321" s="39" t="str">
        <f t="shared" si="9"/>
        <v/>
      </c>
      <c r="I321" s="150" t="str">
        <f t="shared" si="10"/>
        <v/>
      </c>
      <c r="J321" s="113"/>
      <c r="K321" s="18"/>
      <c r="L321" s="18"/>
      <c r="Z321" s="152"/>
    </row>
    <row r="322" spans="1:26" x14ac:dyDescent="0.25">
      <c r="A322" s="26"/>
      <c r="B322" s="27"/>
      <c r="C322" s="28"/>
      <c r="D322" s="28"/>
      <c r="E322" s="28"/>
      <c r="F322" s="28"/>
      <c r="G322" s="29"/>
      <c r="H322" s="39" t="str">
        <f t="shared" si="9"/>
        <v/>
      </c>
      <c r="I322" s="150" t="str">
        <f t="shared" si="10"/>
        <v/>
      </c>
      <c r="J322" s="113"/>
      <c r="K322" s="18"/>
      <c r="L322" s="18"/>
      <c r="Z322" s="152"/>
    </row>
    <row r="323" spans="1:26" x14ac:dyDescent="0.25">
      <c r="A323" s="26"/>
      <c r="B323" s="27"/>
      <c r="C323" s="28"/>
      <c r="D323" s="28"/>
      <c r="E323" s="28"/>
      <c r="F323" s="28"/>
      <c r="G323" s="29"/>
      <c r="H323" s="39" t="str">
        <f t="shared" si="9"/>
        <v/>
      </c>
      <c r="I323" s="150" t="str">
        <f t="shared" si="10"/>
        <v/>
      </c>
      <c r="J323" s="113"/>
      <c r="K323" s="18"/>
      <c r="L323" s="18"/>
      <c r="Z323" s="152"/>
    </row>
    <row r="324" spans="1:26" x14ac:dyDescent="0.25">
      <c r="A324" s="26"/>
      <c r="B324" s="27"/>
      <c r="C324" s="28"/>
      <c r="D324" s="28"/>
      <c r="E324" s="28"/>
      <c r="F324" s="28"/>
      <c r="G324" s="29"/>
      <c r="H324" s="39" t="str">
        <f t="shared" ref="H324:H387" si="11">IF(A324&gt;0,MATCH(A324-1,FYrMonths)+1,"")</f>
        <v/>
      </c>
      <c r="I324" s="150" t="str">
        <f t="shared" si="10"/>
        <v/>
      </c>
      <c r="J324" s="113"/>
      <c r="K324" s="18"/>
      <c r="L324" s="18"/>
      <c r="Z324" s="152"/>
    </row>
    <row r="325" spans="1:26" x14ac:dyDescent="0.25">
      <c r="A325" s="26"/>
      <c r="B325" s="27"/>
      <c r="C325" s="28"/>
      <c r="D325" s="28"/>
      <c r="E325" s="28"/>
      <c r="F325" s="28"/>
      <c r="G325" s="29"/>
      <c r="H325" s="39" t="str">
        <f t="shared" si="11"/>
        <v/>
      </c>
      <c r="I325" s="150" t="str">
        <f t="shared" ref="I325:I388" si="12">IF(G325="","",I324+G325)</f>
        <v/>
      </c>
      <c r="J325" s="113"/>
      <c r="K325" s="18"/>
      <c r="L325" s="18"/>
      <c r="Z325" s="152"/>
    </row>
    <row r="326" spans="1:26" x14ac:dyDescent="0.25">
      <c r="A326" s="26"/>
      <c r="B326" s="27"/>
      <c r="C326" s="28"/>
      <c r="D326" s="28"/>
      <c r="E326" s="28"/>
      <c r="F326" s="28"/>
      <c r="G326" s="29"/>
      <c r="H326" s="39" t="str">
        <f t="shared" si="11"/>
        <v/>
      </c>
      <c r="I326" s="150" t="str">
        <f t="shared" si="12"/>
        <v/>
      </c>
      <c r="J326" s="113"/>
      <c r="K326" s="18"/>
      <c r="L326" s="18"/>
      <c r="Z326" s="152"/>
    </row>
    <row r="327" spans="1:26" x14ac:dyDescent="0.25">
      <c r="A327" s="26"/>
      <c r="B327" s="27"/>
      <c r="C327" s="28"/>
      <c r="D327" s="28"/>
      <c r="E327" s="28"/>
      <c r="F327" s="28"/>
      <c r="G327" s="29"/>
      <c r="H327" s="39" t="str">
        <f t="shared" si="11"/>
        <v/>
      </c>
      <c r="I327" s="150" t="str">
        <f t="shared" si="12"/>
        <v/>
      </c>
      <c r="J327" s="113"/>
      <c r="K327" s="18"/>
      <c r="L327" s="18"/>
      <c r="Z327" s="152"/>
    </row>
    <row r="328" spans="1:26" x14ac:dyDescent="0.25">
      <c r="A328" s="26"/>
      <c r="B328" s="27"/>
      <c r="C328" s="28"/>
      <c r="D328" s="28"/>
      <c r="E328" s="28"/>
      <c r="F328" s="28"/>
      <c r="G328" s="29"/>
      <c r="H328" s="39" t="str">
        <f t="shared" si="11"/>
        <v/>
      </c>
      <c r="I328" s="150" t="str">
        <f t="shared" si="12"/>
        <v/>
      </c>
      <c r="J328" s="113"/>
      <c r="K328" s="18"/>
      <c r="L328" s="18"/>
      <c r="Z328" s="152"/>
    </row>
    <row r="329" spans="1:26" x14ac:dyDescent="0.25">
      <c r="A329" s="26"/>
      <c r="B329" s="27"/>
      <c r="C329" s="28"/>
      <c r="D329" s="28"/>
      <c r="E329" s="28"/>
      <c r="F329" s="28"/>
      <c r="G329" s="29"/>
      <c r="H329" s="39" t="str">
        <f t="shared" si="11"/>
        <v/>
      </c>
      <c r="I329" s="150" t="str">
        <f t="shared" si="12"/>
        <v/>
      </c>
      <c r="J329" s="113"/>
      <c r="K329" s="18"/>
      <c r="L329" s="18"/>
      <c r="Z329" s="152"/>
    </row>
    <row r="330" spans="1:26" x14ac:dyDescent="0.25">
      <c r="A330" s="26"/>
      <c r="B330" s="27"/>
      <c r="C330" s="28"/>
      <c r="D330" s="28"/>
      <c r="E330" s="28"/>
      <c r="F330" s="28"/>
      <c r="G330" s="29"/>
      <c r="H330" s="39" t="str">
        <f t="shared" si="11"/>
        <v/>
      </c>
      <c r="I330" s="150" t="str">
        <f t="shared" si="12"/>
        <v/>
      </c>
      <c r="J330" s="113"/>
      <c r="K330" s="18"/>
      <c r="L330" s="18"/>
      <c r="Z330" s="152"/>
    </row>
    <row r="331" spans="1:26" x14ac:dyDescent="0.25">
      <c r="A331" s="26"/>
      <c r="B331" s="27"/>
      <c r="C331" s="28"/>
      <c r="D331" s="28"/>
      <c r="E331" s="28"/>
      <c r="F331" s="28"/>
      <c r="G331" s="29"/>
      <c r="H331" s="39" t="str">
        <f t="shared" si="11"/>
        <v/>
      </c>
      <c r="I331" s="150" t="str">
        <f t="shared" si="12"/>
        <v/>
      </c>
      <c r="J331" s="113"/>
      <c r="K331" s="18"/>
      <c r="L331" s="18"/>
      <c r="Z331" s="152"/>
    </row>
    <row r="332" spans="1:26" x14ac:dyDescent="0.25">
      <c r="A332" s="26"/>
      <c r="B332" s="27"/>
      <c r="C332" s="28"/>
      <c r="D332" s="28"/>
      <c r="E332" s="28"/>
      <c r="F332" s="28"/>
      <c r="G332" s="29"/>
      <c r="H332" s="39" t="str">
        <f t="shared" si="11"/>
        <v/>
      </c>
      <c r="I332" s="150" t="str">
        <f t="shared" si="12"/>
        <v/>
      </c>
      <c r="J332" s="113"/>
      <c r="K332" s="18"/>
      <c r="L332" s="18"/>
      <c r="Z332" s="152"/>
    </row>
    <row r="333" spans="1:26" x14ac:dyDescent="0.25">
      <c r="A333" s="26"/>
      <c r="B333" s="27"/>
      <c r="C333" s="28"/>
      <c r="D333" s="28"/>
      <c r="E333" s="28"/>
      <c r="F333" s="28"/>
      <c r="G333" s="29"/>
      <c r="H333" s="39" t="str">
        <f t="shared" si="11"/>
        <v/>
      </c>
      <c r="I333" s="150" t="str">
        <f t="shared" si="12"/>
        <v/>
      </c>
      <c r="J333" s="113"/>
      <c r="K333" s="18"/>
      <c r="L333" s="18"/>
      <c r="Z333" s="152"/>
    </row>
    <row r="334" spans="1:26" x14ac:dyDescent="0.25">
      <c r="A334" s="26"/>
      <c r="B334" s="27"/>
      <c r="C334" s="28"/>
      <c r="D334" s="28"/>
      <c r="E334" s="28"/>
      <c r="F334" s="28"/>
      <c r="G334" s="29"/>
      <c r="H334" s="39" t="str">
        <f t="shared" si="11"/>
        <v/>
      </c>
      <c r="I334" s="150" t="str">
        <f t="shared" si="12"/>
        <v/>
      </c>
      <c r="J334" s="113"/>
      <c r="K334" s="18"/>
      <c r="L334" s="18"/>
      <c r="Z334" s="152"/>
    </row>
    <row r="335" spans="1:26" x14ac:dyDescent="0.25">
      <c r="A335" s="26"/>
      <c r="B335" s="27"/>
      <c r="C335" s="28"/>
      <c r="D335" s="28"/>
      <c r="E335" s="28"/>
      <c r="F335" s="28"/>
      <c r="G335" s="29"/>
      <c r="H335" s="39" t="str">
        <f t="shared" si="11"/>
        <v/>
      </c>
      <c r="I335" s="150" t="str">
        <f t="shared" si="12"/>
        <v/>
      </c>
      <c r="J335" s="113"/>
      <c r="K335" s="18"/>
      <c r="L335" s="18"/>
      <c r="Z335" s="152"/>
    </row>
    <row r="336" spans="1:26" x14ac:dyDescent="0.25">
      <c r="A336" s="26"/>
      <c r="B336" s="27"/>
      <c r="C336" s="28"/>
      <c r="D336" s="28"/>
      <c r="E336" s="28"/>
      <c r="F336" s="28"/>
      <c r="G336" s="29"/>
      <c r="H336" s="39" t="str">
        <f t="shared" si="11"/>
        <v/>
      </c>
      <c r="I336" s="150" t="str">
        <f t="shared" si="12"/>
        <v/>
      </c>
      <c r="J336" s="113"/>
      <c r="K336" s="18"/>
      <c r="L336" s="18"/>
      <c r="Z336" s="152"/>
    </row>
    <row r="337" spans="1:26" x14ac:dyDescent="0.25">
      <c r="A337" s="26"/>
      <c r="B337" s="27"/>
      <c r="C337" s="28"/>
      <c r="D337" s="28"/>
      <c r="E337" s="28"/>
      <c r="F337" s="28"/>
      <c r="G337" s="29"/>
      <c r="H337" s="39" t="str">
        <f t="shared" si="11"/>
        <v/>
      </c>
      <c r="I337" s="150" t="str">
        <f t="shared" si="12"/>
        <v/>
      </c>
      <c r="J337" s="113"/>
      <c r="K337" s="18"/>
      <c r="L337" s="18"/>
      <c r="Z337" s="152"/>
    </row>
    <row r="338" spans="1:26" x14ac:dyDescent="0.25">
      <c r="A338" s="26"/>
      <c r="B338" s="27"/>
      <c r="C338" s="28"/>
      <c r="D338" s="28"/>
      <c r="E338" s="28"/>
      <c r="F338" s="28"/>
      <c r="G338" s="29"/>
      <c r="H338" s="39" t="str">
        <f t="shared" si="11"/>
        <v/>
      </c>
      <c r="I338" s="150" t="str">
        <f t="shared" si="12"/>
        <v/>
      </c>
      <c r="J338" s="113"/>
      <c r="K338" s="18"/>
      <c r="L338" s="18"/>
      <c r="Z338" s="152"/>
    </row>
    <row r="339" spans="1:26" x14ac:dyDescent="0.25">
      <c r="A339" s="26"/>
      <c r="B339" s="27"/>
      <c r="C339" s="28"/>
      <c r="D339" s="28"/>
      <c r="E339" s="28"/>
      <c r="F339" s="28"/>
      <c r="G339" s="29"/>
      <c r="H339" s="39" t="str">
        <f t="shared" si="11"/>
        <v/>
      </c>
      <c r="I339" s="150" t="str">
        <f t="shared" si="12"/>
        <v/>
      </c>
      <c r="J339" s="113"/>
      <c r="K339" s="18"/>
      <c r="L339" s="18"/>
      <c r="Z339" s="152"/>
    </row>
    <row r="340" spans="1:26" x14ac:dyDescent="0.25">
      <c r="A340" s="26"/>
      <c r="B340" s="27"/>
      <c r="C340" s="28"/>
      <c r="D340" s="28"/>
      <c r="E340" s="28"/>
      <c r="F340" s="28"/>
      <c r="G340" s="29"/>
      <c r="H340" s="39" t="str">
        <f t="shared" si="11"/>
        <v/>
      </c>
      <c r="I340" s="150" t="str">
        <f t="shared" si="12"/>
        <v/>
      </c>
      <c r="J340" s="113"/>
      <c r="K340" s="18"/>
      <c r="L340" s="18"/>
      <c r="Z340" s="152"/>
    </row>
    <row r="341" spans="1:26" x14ac:dyDescent="0.25">
      <c r="A341" s="26"/>
      <c r="B341" s="27"/>
      <c r="C341" s="28"/>
      <c r="D341" s="28"/>
      <c r="E341" s="28"/>
      <c r="F341" s="28"/>
      <c r="G341" s="29"/>
      <c r="H341" s="39" t="str">
        <f t="shared" si="11"/>
        <v/>
      </c>
      <c r="I341" s="150" t="str">
        <f t="shared" si="12"/>
        <v/>
      </c>
      <c r="J341" s="113"/>
      <c r="K341" s="18"/>
      <c r="L341" s="18"/>
      <c r="Z341" s="152"/>
    </row>
    <row r="342" spans="1:26" x14ac:dyDescent="0.25">
      <c r="A342" s="26"/>
      <c r="B342" s="27"/>
      <c r="C342" s="28"/>
      <c r="D342" s="28"/>
      <c r="E342" s="28"/>
      <c r="F342" s="28"/>
      <c r="G342" s="29"/>
      <c r="H342" s="39" t="str">
        <f t="shared" si="11"/>
        <v/>
      </c>
      <c r="I342" s="150" t="str">
        <f t="shared" si="12"/>
        <v/>
      </c>
      <c r="J342" s="113"/>
      <c r="K342" s="18"/>
      <c r="L342" s="18"/>
      <c r="Z342" s="152"/>
    </row>
    <row r="343" spans="1:26" x14ac:dyDescent="0.25">
      <c r="A343" s="26"/>
      <c r="B343" s="27"/>
      <c r="C343" s="28"/>
      <c r="D343" s="28"/>
      <c r="E343" s="28"/>
      <c r="F343" s="28"/>
      <c r="G343" s="29"/>
      <c r="H343" s="39" t="str">
        <f t="shared" si="11"/>
        <v/>
      </c>
      <c r="I343" s="150" t="str">
        <f t="shared" si="12"/>
        <v/>
      </c>
      <c r="J343" s="113"/>
      <c r="K343" s="18"/>
      <c r="L343" s="18"/>
      <c r="Z343" s="152"/>
    </row>
    <row r="344" spans="1:26" x14ac:dyDescent="0.25">
      <c r="A344" s="26"/>
      <c r="B344" s="27"/>
      <c r="C344" s="28"/>
      <c r="D344" s="28"/>
      <c r="E344" s="28"/>
      <c r="F344" s="28"/>
      <c r="G344" s="29"/>
      <c r="H344" s="39" t="str">
        <f t="shared" si="11"/>
        <v/>
      </c>
      <c r="I344" s="150" t="str">
        <f t="shared" si="12"/>
        <v/>
      </c>
      <c r="J344" s="113"/>
      <c r="K344" s="18"/>
      <c r="L344" s="18"/>
      <c r="Z344" s="152"/>
    </row>
    <row r="345" spans="1:26" x14ac:dyDescent="0.25">
      <c r="A345" s="26"/>
      <c r="B345" s="27"/>
      <c r="C345" s="28"/>
      <c r="D345" s="28"/>
      <c r="E345" s="28"/>
      <c r="F345" s="28"/>
      <c r="G345" s="29"/>
      <c r="H345" s="39" t="str">
        <f t="shared" si="11"/>
        <v/>
      </c>
      <c r="I345" s="150" t="str">
        <f t="shared" si="12"/>
        <v/>
      </c>
      <c r="J345" s="113"/>
      <c r="K345" s="18"/>
      <c r="L345" s="18"/>
      <c r="Z345" s="152"/>
    </row>
    <row r="346" spans="1:26" x14ac:dyDescent="0.25">
      <c r="A346" s="26"/>
      <c r="B346" s="27"/>
      <c r="C346" s="28"/>
      <c r="D346" s="28"/>
      <c r="E346" s="28"/>
      <c r="F346" s="28"/>
      <c r="G346" s="29"/>
      <c r="H346" s="39" t="str">
        <f t="shared" si="11"/>
        <v/>
      </c>
      <c r="I346" s="150" t="str">
        <f t="shared" si="12"/>
        <v/>
      </c>
      <c r="J346" s="113"/>
      <c r="K346" s="18"/>
      <c r="L346" s="18"/>
      <c r="Z346" s="152"/>
    </row>
    <row r="347" spans="1:26" x14ac:dyDescent="0.25">
      <c r="A347" s="26"/>
      <c r="B347" s="27"/>
      <c r="C347" s="28"/>
      <c r="D347" s="28"/>
      <c r="E347" s="28"/>
      <c r="F347" s="28"/>
      <c r="G347" s="29"/>
      <c r="H347" s="39" t="str">
        <f t="shared" si="11"/>
        <v/>
      </c>
      <c r="I347" s="150" t="str">
        <f t="shared" si="12"/>
        <v/>
      </c>
      <c r="J347" s="113"/>
      <c r="K347" s="18"/>
      <c r="L347" s="18"/>
      <c r="Z347" s="152"/>
    </row>
    <row r="348" spans="1:26" x14ac:dyDescent="0.25">
      <c r="A348" s="26"/>
      <c r="B348" s="27"/>
      <c r="C348" s="28"/>
      <c r="D348" s="28"/>
      <c r="E348" s="28"/>
      <c r="F348" s="28"/>
      <c r="G348" s="29"/>
      <c r="H348" s="39" t="str">
        <f t="shared" si="11"/>
        <v/>
      </c>
      <c r="I348" s="150" t="str">
        <f t="shared" si="12"/>
        <v/>
      </c>
      <c r="J348" s="113"/>
      <c r="K348" s="18"/>
      <c r="L348" s="18"/>
      <c r="Z348" s="152"/>
    </row>
    <row r="349" spans="1:26" x14ac:dyDescent="0.25">
      <c r="A349" s="26"/>
      <c r="B349" s="27"/>
      <c r="C349" s="28"/>
      <c r="D349" s="28"/>
      <c r="E349" s="28"/>
      <c r="F349" s="28"/>
      <c r="G349" s="29"/>
      <c r="H349" s="39" t="str">
        <f t="shared" si="11"/>
        <v/>
      </c>
      <c r="I349" s="150" t="str">
        <f t="shared" si="12"/>
        <v/>
      </c>
      <c r="J349" s="113"/>
      <c r="K349" s="18"/>
      <c r="L349" s="18"/>
      <c r="Z349" s="152"/>
    </row>
    <row r="350" spans="1:26" x14ac:dyDescent="0.25">
      <c r="A350" s="26"/>
      <c r="B350" s="27"/>
      <c r="C350" s="28"/>
      <c r="D350" s="28"/>
      <c r="E350" s="28"/>
      <c r="F350" s="28"/>
      <c r="G350" s="29"/>
      <c r="H350" s="39" t="str">
        <f t="shared" si="11"/>
        <v/>
      </c>
      <c r="I350" s="150" t="str">
        <f t="shared" si="12"/>
        <v/>
      </c>
      <c r="J350" s="113"/>
      <c r="K350" s="18"/>
      <c r="L350" s="18"/>
      <c r="Z350" s="152"/>
    </row>
    <row r="351" spans="1:26" x14ac:dyDescent="0.25">
      <c r="A351" s="26"/>
      <c r="B351" s="27"/>
      <c r="C351" s="28"/>
      <c r="D351" s="28"/>
      <c r="E351" s="28"/>
      <c r="F351" s="28"/>
      <c r="G351" s="29"/>
      <c r="H351" s="39" t="str">
        <f t="shared" si="11"/>
        <v/>
      </c>
      <c r="I351" s="150" t="str">
        <f t="shared" si="12"/>
        <v/>
      </c>
      <c r="J351" s="113"/>
      <c r="K351" s="18"/>
      <c r="L351" s="18"/>
      <c r="Z351" s="152"/>
    </row>
    <row r="352" spans="1:26" x14ac:dyDescent="0.25">
      <c r="A352" s="26"/>
      <c r="B352" s="27"/>
      <c r="C352" s="28"/>
      <c r="D352" s="28"/>
      <c r="E352" s="28"/>
      <c r="F352" s="28"/>
      <c r="G352" s="29"/>
      <c r="H352" s="39" t="str">
        <f t="shared" si="11"/>
        <v/>
      </c>
      <c r="I352" s="150" t="str">
        <f t="shared" si="12"/>
        <v/>
      </c>
      <c r="J352" s="113"/>
      <c r="K352" s="18"/>
      <c r="L352" s="18"/>
      <c r="Z352" s="152"/>
    </row>
    <row r="353" spans="1:26" x14ac:dyDescent="0.25">
      <c r="A353" s="26"/>
      <c r="B353" s="27"/>
      <c r="C353" s="28"/>
      <c r="D353" s="28"/>
      <c r="E353" s="28"/>
      <c r="F353" s="28"/>
      <c r="G353" s="29"/>
      <c r="H353" s="39" t="str">
        <f t="shared" si="11"/>
        <v/>
      </c>
      <c r="I353" s="150" t="str">
        <f t="shared" si="12"/>
        <v/>
      </c>
      <c r="J353" s="113"/>
      <c r="K353" s="18"/>
      <c r="L353" s="18"/>
      <c r="Z353" s="152"/>
    </row>
    <row r="354" spans="1:26" x14ac:dyDescent="0.25">
      <c r="A354" s="26"/>
      <c r="B354" s="27"/>
      <c r="C354" s="28"/>
      <c r="D354" s="28"/>
      <c r="E354" s="28"/>
      <c r="F354" s="28"/>
      <c r="G354" s="29"/>
      <c r="H354" s="39" t="str">
        <f t="shared" si="11"/>
        <v/>
      </c>
      <c r="I354" s="150" t="str">
        <f t="shared" si="12"/>
        <v/>
      </c>
      <c r="J354" s="113"/>
      <c r="K354" s="18"/>
      <c r="L354" s="18"/>
      <c r="Z354" s="152"/>
    </row>
    <row r="355" spans="1:26" x14ac:dyDescent="0.25">
      <c r="A355" s="26"/>
      <c r="B355" s="27"/>
      <c r="C355" s="28"/>
      <c r="D355" s="28"/>
      <c r="E355" s="28"/>
      <c r="F355" s="28"/>
      <c r="G355" s="29"/>
      <c r="H355" s="39" t="str">
        <f t="shared" si="11"/>
        <v/>
      </c>
      <c r="I355" s="150" t="str">
        <f t="shared" si="12"/>
        <v/>
      </c>
      <c r="J355" s="113"/>
      <c r="K355" s="18"/>
      <c r="L355" s="18"/>
      <c r="Z355" s="152"/>
    </row>
    <row r="356" spans="1:26" x14ac:dyDescent="0.25">
      <c r="A356" s="26"/>
      <c r="B356" s="27"/>
      <c r="C356" s="28"/>
      <c r="D356" s="28"/>
      <c r="E356" s="28"/>
      <c r="F356" s="28"/>
      <c r="G356" s="29"/>
      <c r="H356" s="39" t="str">
        <f t="shared" si="11"/>
        <v/>
      </c>
      <c r="I356" s="150" t="str">
        <f t="shared" si="12"/>
        <v/>
      </c>
      <c r="J356" s="113"/>
      <c r="K356" s="18"/>
      <c r="L356" s="18"/>
      <c r="Z356" s="152"/>
    </row>
    <row r="357" spans="1:26" x14ac:dyDescent="0.25">
      <c r="A357" s="26"/>
      <c r="B357" s="27"/>
      <c r="C357" s="28"/>
      <c r="D357" s="28"/>
      <c r="E357" s="28"/>
      <c r="F357" s="28"/>
      <c r="G357" s="29"/>
      <c r="H357" s="39" t="str">
        <f t="shared" si="11"/>
        <v/>
      </c>
      <c r="I357" s="150" t="str">
        <f t="shared" si="12"/>
        <v/>
      </c>
      <c r="J357" s="113"/>
      <c r="K357" s="18"/>
      <c r="L357" s="18"/>
      <c r="Z357" s="152"/>
    </row>
    <row r="358" spans="1:26" x14ac:dyDescent="0.25">
      <c r="A358" s="26"/>
      <c r="B358" s="27"/>
      <c r="C358" s="28"/>
      <c r="D358" s="28"/>
      <c r="E358" s="28"/>
      <c r="F358" s="28"/>
      <c r="G358" s="29"/>
      <c r="H358" s="39" t="str">
        <f t="shared" si="11"/>
        <v/>
      </c>
      <c r="I358" s="150" t="str">
        <f t="shared" si="12"/>
        <v/>
      </c>
      <c r="J358" s="113"/>
      <c r="K358" s="18"/>
      <c r="L358" s="18"/>
      <c r="Z358" s="152"/>
    </row>
    <row r="359" spans="1:26" x14ac:dyDescent="0.25">
      <c r="A359" s="26"/>
      <c r="B359" s="27"/>
      <c r="C359" s="28"/>
      <c r="D359" s="28"/>
      <c r="E359" s="28"/>
      <c r="F359" s="28"/>
      <c r="G359" s="29"/>
      <c r="H359" s="39" t="str">
        <f t="shared" si="11"/>
        <v/>
      </c>
      <c r="I359" s="150" t="str">
        <f t="shared" si="12"/>
        <v/>
      </c>
      <c r="J359" s="113"/>
      <c r="K359" s="18"/>
      <c r="L359" s="18"/>
      <c r="Z359" s="152"/>
    </row>
    <row r="360" spans="1:26" x14ac:dyDescent="0.25">
      <c r="A360" s="26"/>
      <c r="B360" s="27"/>
      <c r="C360" s="28"/>
      <c r="D360" s="28"/>
      <c r="E360" s="28"/>
      <c r="F360" s="28"/>
      <c r="G360" s="29"/>
      <c r="H360" s="39" t="str">
        <f t="shared" si="11"/>
        <v/>
      </c>
      <c r="I360" s="150" t="str">
        <f t="shared" si="12"/>
        <v/>
      </c>
      <c r="J360" s="113"/>
      <c r="K360" s="18"/>
      <c r="L360" s="18"/>
      <c r="Z360" s="152"/>
    </row>
    <row r="361" spans="1:26" x14ac:dyDescent="0.25">
      <c r="A361" s="26"/>
      <c r="B361" s="27"/>
      <c r="C361" s="28"/>
      <c r="D361" s="28"/>
      <c r="E361" s="28"/>
      <c r="F361" s="28"/>
      <c r="G361" s="29"/>
      <c r="H361" s="39" t="str">
        <f t="shared" si="11"/>
        <v/>
      </c>
      <c r="I361" s="150" t="str">
        <f t="shared" si="12"/>
        <v/>
      </c>
      <c r="J361" s="113"/>
      <c r="K361" s="18"/>
      <c r="L361" s="18"/>
      <c r="Z361" s="152"/>
    </row>
    <row r="362" spans="1:26" x14ac:dyDescent="0.25">
      <c r="A362" s="26"/>
      <c r="B362" s="27"/>
      <c r="C362" s="28"/>
      <c r="D362" s="28"/>
      <c r="E362" s="28"/>
      <c r="F362" s="28"/>
      <c r="G362" s="29"/>
      <c r="H362" s="39" t="str">
        <f t="shared" si="11"/>
        <v/>
      </c>
      <c r="I362" s="150" t="str">
        <f t="shared" si="12"/>
        <v/>
      </c>
      <c r="J362" s="113"/>
      <c r="K362" s="18"/>
      <c r="L362" s="18"/>
      <c r="Z362" s="152"/>
    </row>
    <row r="363" spans="1:26" x14ac:dyDescent="0.25">
      <c r="A363" s="26"/>
      <c r="B363" s="27"/>
      <c r="C363" s="28"/>
      <c r="D363" s="28"/>
      <c r="E363" s="28"/>
      <c r="F363" s="28"/>
      <c r="G363" s="29"/>
      <c r="H363" s="39" t="str">
        <f t="shared" si="11"/>
        <v/>
      </c>
      <c r="I363" s="150" t="str">
        <f t="shared" si="12"/>
        <v/>
      </c>
      <c r="J363" s="113"/>
      <c r="K363" s="18"/>
      <c r="L363" s="18"/>
      <c r="Z363" s="152"/>
    </row>
    <row r="364" spans="1:26" x14ac:dyDescent="0.25">
      <c r="A364" s="26"/>
      <c r="B364" s="27"/>
      <c r="C364" s="28"/>
      <c r="D364" s="28"/>
      <c r="E364" s="28"/>
      <c r="F364" s="28"/>
      <c r="G364" s="29"/>
      <c r="H364" s="39" t="str">
        <f t="shared" si="11"/>
        <v/>
      </c>
      <c r="I364" s="150" t="str">
        <f t="shared" si="12"/>
        <v/>
      </c>
      <c r="J364" s="113"/>
      <c r="K364" s="18"/>
      <c r="L364" s="18"/>
      <c r="Z364" s="152"/>
    </row>
    <row r="365" spans="1:26" x14ac:dyDescent="0.25">
      <c r="A365" s="26"/>
      <c r="B365" s="27"/>
      <c r="C365" s="28"/>
      <c r="D365" s="28"/>
      <c r="E365" s="28"/>
      <c r="F365" s="28"/>
      <c r="G365" s="29"/>
      <c r="H365" s="39" t="str">
        <f t="shared" si="11"/>
        <v/>
      </c>
      <c r="I365" s="150" t="str">
        <f t="shared" si="12"/>
        <v/>
      </c>
      <c r="J365" s="113"/>
      <c r="K365" s="18"/>
      <c r="L365" s="18"/>
      <c r="Z365" s="152"/>
    </row>
    <row r="366" spans="1:26" x14ac:dyDescent="0.25">
      <c r="A366" s="26"/>
      <c r="B366" s="27"/>
      <c r="C366" s="28"/>
      <c r="D366" s="28"/>
      <c r="E366" s="28"/>
      <c r="F366" s="28"/>
      <c r="G366" s="29"/>
      <c r="H366" s="39" t="str">
        <f t="shared" si="11"/>
        <v/>
      </c>
      <c r="I366" s="150" t="str">
        <f t="shared" si="12"/>
        <v/>
      </c>
      <c r="J366" s="113"/>
      <c r="K366" s="18"/>
      <c r="L366" s="18"/>
      <c r="Z366" s="152"/>
    </row>
    <row r="367" spans="1:26" x14ac:dyDescent="0.25">
      <c r="A367" s="26"/>
      <c r="B367" s="27"/>
      <c r="C367" s="28"/>
      <c r="D367" s="28"/>
      <c r="E367" s="28"/>
      <c r="F367" s="28"/>
      <c r="G367" s="29"/>
      <c r="H367" s="39" t="str">
        <f t="shared" si="11"/>
        <v/>
      </c>
      <c r="I367" s="150" t="str">
        <f t="shared" si="12"/>
        <v/>
      </c>
      <c r="J367" s="113"/>
      <c r="K367" s="18"/>
      <c r="L367" s="18"/>
      <c r="Z367" s="152"/>
    </row>
    <row r="368" spans="1:26" x14ac:dyDescent="0.25">
      <c r="A368" s="26"/>
      <c r="B368" s="27"/>
      <c r="C368" s="28"/>
      <c r="D368" s="28"/>
      <c r="E368" s="28"/>
      <c r="F368" s="28"/>
      <c r="G368" s="29"/>
      <c r="H368" s="39" t="str">
        <f t="shared" si="11"/>
        <v/>
      </c>
      <c r="I368" s="150" t="str">
        <f t="shared" si="12"/>
        <v/>
      </c>
      <c r="J368" s="113"/>
      <c r="K368" s="18"/>
      <c r="L368" s="18"/>
      <c r="Z368" s="152"/>
    </row>
    <row r="369" spans="1:26" x14ac:dyDescent="0.25">
      <c r="A369" s="26"/>
      <c r="B369" s="27"/>
      <c r="C369" s="28"/>
      <c r="D369" s="28"/>
      <c r="E369" s="28"/>
      <c r="F369" s="28"/>
      <c r="G369" s="29"/>
      <c r="H369" s="39" t="str">
        <f t="shared" si="11"/>
        <v/>
      </c>
      <c r="I369" s="150" t="str">
        <f t="shared" si="12"/>
        <v/>
      </c>
      <c r="J369" s="113"/>
      <c r="K369" s="18"/>
      <c r="L369" s="18"/>
      <c r="Z369" s="152"/>
    </row>
    <row r="370" spans="1:26" x14ac:dyDescent="0.25">
      <c r="A370" s="26"/>
      <c r="B370" s="27"/>
      <c r="C370" s="28"/>
      <c r="D370" s="28"/>
      <c r="E370" s="28"/>
      <c r="F370" s="28"/>
      <c r="G370" s="29"/>
      <c r="H370" s="39" t="str">
        <f t="shared" si="11"/>
        <v/>
      </c>
      <c r="I370" s="150" t="str">
        <f t="shared" si="12"/>
        <v/>
      </c>
      <c r="J370" s="113"/>
      <c r="K370" s="18"/>
      <c r="L370" s="18"/>
      <c r="Z370" s="152"/>
    </row>
    <row r="371" spans="1:26" x14ac:dyDescent="0.25">
      <c r="A371" s="26"/>
      <c r="B371" s="27"/>
      <c r="C371" s="28"/>
      <c r="D371" s="28"/>
      <c r="E371" s="28"/>
      <c r="F371" s="28"/>
      <c r="G371" s="29"/>
      <c r="H371" s="39" t="str">
        <f t="shared" si="11"/>
        <v/>
      </c>
      <c r="I371" s="150" t="str">
        <f t="shared" si="12"/>
        <v/>
      </c>
      <c r="J371" s="113"/>
      <c r="K371" s="18"/>
      <c r="L371" s="18"/>
      <c r="Z371" s="152"/>
    </row>
    <row r="372" spans="1:26" x14ac:dyDescent="0.25">
      <c r="A372" s="26"/>
      <c r="B372" s="27"/>
      <c r="C372" s="28"/>
      <c r="D372" s="28"/>
      <c r="E372" s="28"/>
      <c r="F372" s="28"/>
      <c r="G372" s="29"/>
      <c r="H372" s="39" t="str">
        <f t="shared" si="11"/>
        <v/>
      </c>
      <c r="I372" s="150" t="str">
        <f t="shared" si="12"/>
        <v/>
      </c>
      <c r="J372" s="113"/>
      <c r="K372" s="18"/>
      <c r="L372" s="18"/>
      <c r="Z372" s="152"/>
    </row>
    <row r="373" spans="1:26" x14ac:dyDescent="0.25">
      <c r="A373" s="26"/>
      <c r="B373" s="27"/>
      <c r="C373" s="28"/>
      <c r="D373" s="28"/>
      <c r="E373" s="28"/>
      <c r="F373" s="28"/>
      <c r="G373" s="29"/>
      <c r="H373" s="39" t="str">
        <f t="shared" si="11"/>
        <v/>
      </c>
      <c r="I373" s="150" t="str">
        <f t="shared" si="12"/>
        <v/>
      </c>
      <c r="J373" s="113"/>
      <c r="K373" s="18"/>
      <c r="L373" s="18"/>
      <c r="Z373" s="152"/>
    </row>
    <row r="374" spans="1:26" x14ac:dyDescent="0.25">
      <c r="A374" s="26"/>
      <c r="B374" s="27"/>
      <c r="C374" s="28"/>
      <c r="D374" s="28"/>
      <c r="E374" s="28"/>
      <c r="F374" s="28"/>
      <c r="G374" s="29"/>
      <c r="H374" s="39" t="str">
        <f t="shared" si="11"/>
        <v/>
      </c>
      <c r="I374" s="150" t="str">
        <f t="shared" si="12"/>
        <v/>
      </c>
      <c r="J374" s="113"/>
      <c r="K374" s="18"/>
      <c r="L374" s="18"/>
      <c r="Z374" s="152"/>
    </row>
    <row r="375" spans="1:26" x14ac:dyDescent="0.25">
      <c r="A375" s="26"/>
      <c r="B375" s="27"/>
      <c r="C375" s="28"/>
      <c r="D375" s="28"/>
      <c r="E375" s="28"/>
      <c r="F375" s="28"/>
      <c r="G375" s="29"/>
      <c r="H375" s="39" t="str">
        <f t="shared" si="11"/>
        <v/>
      </c>
      <c r="I375" s="150" t="str">
        <f t="shared" si="12"/>
        <v/>
      </c>
      <c r="J375" s="113"/>
      <c r="K375" s="18"/>
      <c r="L375" s="18"/>
      <c r="Z375" s="152"/>
    </row>
    <row r="376" spans="1:26" x14ac:dyDescent="0.25">
      <c r="A376" s="26"/>
      <c r="B376" s="27"/>
      <c r="C376" s="28"/>
      <c r="D376" s="28"/>
      <c r="E376" s="28"/>
      <c r="F376" s="28"/>
      <c r="G376" s="29"/>
      <c r="H376" s="39" t="str">
        <f t="shared" si="11"/>
        <v/>
      </c>
      <c r="I376" s="150" t="str">
        <f t="shared" si="12"/>
        <v/>
      </c>
      <c r="J376" s="113"/>
      <c r="K376" s="18"/>
      <c r="L376" s="18"/>
      <c r="Z376" s="152"/>
    </row>
    <row r="377" spans="1:26" x14ac:dyDescent="0.25">
      <c r="A377" s="26"/>
      <c r="B377" s="27"/>
      <c r="C377" s="28"/>
      <c r="D377" s="28"/>
      <c r="E377" s="28"/>
      <c r="F377" s="28"/>
      <c r="G377" s="29"/>
      <c r="H377" s="39" t="str">
        <f t="shared" si="11"/>
        <v/>
      </c>
      <c r="I377" s="150" t="str">
        <f t="shared" si="12"/>
        <v/>
      </c>
      <c r="J377" s="113"/>
      <c r="K377" s="18"/>
      <c r="L377" s="18"/>
      <c r="Z377" s="152"/>
    </row>
    <row r="378" spans="1:26" x14ac:dyDescent="0.25">
      <c r="A378" s="26"/>
      <c r="B378" s="27"/>
      <c r="C378" s="28"/>
      <c r="D378" s="28"/>
      <c r="E378" s="28"/>
      <c r="F378" s="28"/>
      <c r="G378" s="29"/>
      <c r="H378" s="39" t="str">
        <f t="shared" si="11"/>
        <v/>
      </c>
      <c r="I378" s="150" t="str">
        <f t="shared" si="12"/>
        <v/>
      </c>
      <c r="J378" s="113"/>
      <c r="K378" s="18"/>
      <c r="L378" s="18"/>
      <c r="Z378" s="152"/>
    </row>
    <row r="379" spans="1:26" x14ac:dyDescent="0.25">
      <c r="A379" s="26"/>
      <c r="B379" s="27"/>
      <c r="C379" s="28"/>
      <c r="D379" s="28"/>
      <c r="E379" s="28"/>
      <c r="F379" s="28"/>
      <c r="G379" s="29"/>
      <c r="H379" s="39" t="str">
        <f t="shared" si="11"/>
        <v/>
      </c>
      <c r="I379" s="150" t="str">
        <f t="shared" si="12"/>
        <v/>
      </c>
      <c r="J379" s="113"/>
      <c r="K379" s="18"/>
      <c r="L379" s="18"/>
      <c r="Z379" s="152"/>
    </row>
    <row r="380" spans="1:26" x14ac:dyDescent="0.25">
      <c r="A380" s="26"/>
      <c r="B380" s="27"/>
      <c r="C380" s="28"/>
      <c r="D380" s="28"/>
      <c r="E380" s="28"/>
      <c r="F380" s="28"/>
      <c r="G380" s="29"/>
      <c r="H380" s="39" t="str">
        <f t="shared" si="11"/>
        <v/>
      </c>
      <c r="I380" s="150" t="str">
        <f t="shared" si="12"/>
        <v/>
      </c>
      <c r="J380" s="113"/>
      <c r="K380" s="18"/>
      <c r="L380" s="18"/>
      <c r="Z380" s="152"/>
    </row>
    <row r="381" spans="1:26" x14ac:dyDescent="0.25">
      <c r="A381" s="26"/>
      <c r="B381" s="27"/>
      <c r="C381" s="28"/>
      <c r="D381" s="28"/>
      <c r="E381" s="28"/>
      <c r="F381" s="28"/>
      <c r="G381" s="29"/>
      <c r="H381" s="39" t="str">
        <f t="shared" si="11"/>
        <v/>
      </c>
      <c r="I381" s="150" t="str">
        <f t="shared" si="12"/>
        <v/>
      </c>
      <c r="J381" s="113"/>
      <c r="K381" s="18"/>
      <c r="L381" s="18"/>
      <c r="Z381" s="152"/>
    </row>
    <row r="382" spans="1:26" x14ac:dyDescent="0.25">
      <c r="A382" s="26"/>
      <c r="B382" s="27"/>
      <c r="C382" s="28"/>
      <c r="D382" s="28"/>
      <c r="E382" s="28"/>
      <c r="F382" s="28"/>
      <c r="G382" s="29"/>
      <c r="H382" s="39" t="str">
        <f t="shared" si="11"/>
        <v/>
      </c>
      <c r="I382" s="150" t="str">
        <f t="shared" si="12"/>
        <v/>
      </c>
      <c r="J382" s="113"/>
      <c r="K382" s="18"/>
      <c r="L382" s="18"/>
      <c r="Z382" s="152"/>
    </row>
    <row r="383" spans="1:26" x14ac:dyDescent="0.25">
      <c r="A383" s="26"/>
      <c r="B383" s="27"/>
      <c r="C383" s="28"/>
      <c r="D383" s="28"/>
      <c r="E383" s="28"/>
      <c r="F383" s="28"/>
      <c r="G383" s="29"/>
      <c r="H383" s="39" t="str">
        <f t="shared" si="11"/>
        <v/>
      </c>
      <c r="I383" s="150" t="str">
        <f t="shared" si="12"/>
        <v/>
      </c>
      <c r="J383" s="113"/>
      <c r="K383" s="18"/>
      <c r="L383" s="18"/>
      <c r="Z383" s="152"/>
    </row>
    <row r="384" spans="1:26" x14ac:dyDescent="0.25">
      <c r="A384" s="26"/>
      <c r="B384" s="27"/>
      <c r="C384" s="28"/>
      <c r="D384" s="28"/>
      <c r="E384" s="28"/>
      <c r="F384" s="28"/>
      <c r="G384" s="29"/>
      <c r="H384" s="39" t="str">
        <f t="shared" si="11"/>
        <v/>
      </c>
      <c r="I384" s="150" t="str">
        <f t="shared" si="12"/>
        <v/>
      </c>
      <c r="J384" s="113"/>
      <c r="K384" s="18"/>
      <c r="L384" s="18"/>
      <c r="Z384" s="152"/>
    </row>
    <row r="385" spans="1:26" x14ac:dyDescent="0.25">
      <c r="A385" s="26"/>
      <c r="B385" s="27"/>
      <c r="C385" s="28"/>
      <c r="D385" s="28"/>
      <c r="E385" s="28"/>
      <c r="F385" s="28"/>
      <c r="G385" s="29"/>
      <c r="H385" s="39" t="str">
        <f t="shared" si="11"/>
        <v/>
      </c>
      <c r="I385" s="150" t="str">
        <f t="shared" si="12"/>
        <v/>
      </c>
      <c r="J385" s="113"/>
      <c r="K385" s="18"/>
      <c r="L385" s="18"/>
      <c r="Z385" s="152"/>
    </row>
    <row r="386" spans="1:26" x14ac:dyDescent="0.25">
      <c r="A386" s="26"/>
      <c r="B386" s="27"/>
      <c r="C386" s="28"/>
      <c r="D386" s="28"/>
      <c r="E386" s="28"/>
      <c r="F386" s="28"/>
      <c r="G386" s="29"/>
      <c r="H386" s="39" t="str">
        <f t="shared" si="11"/>
        <v/>
      </c>
      <c r="I386" s="150" t="str">
        <f t="shared" si="12"/>
        <v/>
      </c>
      <c r="J386" s="113"/>
      <c r="K386" s="18"/>
      <c r="L386" s="18"/>
      <c r="Z386" s="152"/>
    </row>
    <row r="387" spans="1:26" x14ac:dyDescent="0.25">
      <c r="A387" s="26"/>
      <c r="B387" s="27"/>
      <c r="C387" s="28"/>
      <c r="D387" s="28"/>
      <c r="E387" s="28"/>
      <c r="F387" s="28"/>
      <c r="G387" s="29"/>
      <c r="H387" s="39" t="str">
        <f t="shared" si="11"/>
        <v/>
      </c>
      <c r="I387" s="150" t="str">
        <f t="shared" si="12"/>
        <v/>
      </c>
      <c r="J387" s="113"/>
      <c r="K387" s="18"/>
      <c r="L387" s="18"/>
      <c r="Z387" s="152"/>
    </row>
    <row r="388" spans="1:26" x14ac:dyDescent="0.25">
      <c r="A388" s="26"/>
      <c r="B388" s="27"/>
      <c r="C388" s="28"/>
      <c r="D388" s="28"/>
      <c r="E388" s="28"/>
      <c r="F388" s="28"/>
      <c r="G388" s="29"/>
      <c r="H388" s="39" t="str">
        <f t="shared" ref="H388:H451" si="13">IF(A388&gt;0,MATCH(A388-1,FYrMonths)+1,"")</f>
        <v/>
      </c>
      <c r="I388" s="150" t="str">
        <f t="shared" si="12"/>
        <v/>
      </c>
      <c r="J388" s="113"/>
      <c r="K388" s="18"/>
      <c r="L388" s="18"/>
      <c r="Z388" s="152"/>
    </row>
    <row r="389" spans="1:26" x14ac:dyDescent="0.25">
      <c r="A389" s="26"/>
      <c r="B389" s="27"/>
      <c r="C389" s="28"/>
      <c r="D389" s="28"/>
      <c r="E389" s="28"/>
      <c r="F389" s="28"/>
      <c r="G389" s="29"/>
      <c r="H389" s="39" t="str">
        <f t="shared" si="13"/>
        <v/>
      </c>
      <c r="I389" s="150" t="str">
        <f t="shared" ref="I389:I452" si="14">IF(G389="","",I388+G389)</f>
        <v/>
      </c>
      <c r="J389" s="113"/>
      <c r="K389" s="18"/>
      <c r="L389" s="18"/>
      <c r="Z389" s="152"/>
    </row>
    <row r="390" spans="1:26" x14ac:dyDescent="0.25">
      <c r="A390" s="26"/>
      <c r="B390" s="27"/>
      <c r="C390" s="28"/>
      <c r="D390" s="28"/>
      <c r="E390" s="28"/>
      <c r="F390" s="28"/>
      <c r="G390" s="29"/>
      <c r="H390" s="39" t="str">
        <f t="shared" si="13"/>
        <v/>
      </c>
      <c r="I390" s="150" t="str">
        <f t="shared" si="14"/>
        <v/>
      </c>
      <c r="J390" s="113"/>
      <c r="K390" s="18"/>
      <c r="L390" s="18"/>
      <c r="Z390" s="152"/>
    </row>
    <row r="391" spans="1:26" x14ac:dyDescent="0.25">
      <c r="A391" s="26"/>
      <c r="B391" s="27"/>
      <c r="C391" s="28"/>
      <c r="D391" s="28"/>
      <c r="E391" s="28"/>
      <c r="F391" s="28"/>
      <c r="G391" s="29"/>
      <c r="H391" s="39" t="str">
        <f t="shared" si="13"/>
        <v/>
      </c>
      <c r="I391" s="150" t="str">
        <f t="shared" si="14"/>
        <v/>
      </c>
      <c r="J391" s="113"/>
      <c r="K391" s="18"/>
      <c r="L391" s="18"/>
      <c r="Z391" s="152"/>
    </row>
    <row r="392" spans="1:26" x14ac:dyDescent="0.25">
      <c r="A392" s="26"/>
      <c r="B392" s="27"/>
      <c r="C392" s="28"/>
      <c r="D392" s="28"/>
      <c r="E392" s="28"/>
      <c r="F392" s="28"/>
      <c r="G392" s="29"/>
      <c r="H392" s="39" t="str">
        <f t="shared" si="13"/>
        <v/>
      </c>
      <c r="I392" s="150" t="str">
        <f t="shared" si="14"/>
        <v/>
      </c>
      <c r="J392" s="113"/>
      <c r="K392" s="18"/>
      <c r="L392" s="18"/>
      <c r="Z392" s="152"/>
    </row>
    <row r="393" spans="1:26" x14ac:dyDescent="0.25">
      <c r="A393" s="26"/>
      <c r="B393" s="27"/>
      <c r="C393" s="28"/>
      <c r="D393" s="28"/>
      <c r="E393" s="28"/>
      <c r="F393" s="28"/>
      <c r="G393" s="29"/>
      <c r="H393" s="39" t="str">
        <f t="shared" si="13"/>
        <v/>
      </c>
      <c r="I393" s="150" t="str">
        <f t="shared" si="14"/>
        <v/>
      </c>
      <c r="J393" s="113"/>
      <c r="K393" s="18"/>
      <c r="L393" s="18"/>
      <c r="Z393" s="152"/>
    </row>
    <row r="394" spans="1:26" x14ac:dyDescent="0.25">
      <c r="A394" s="26"/>
      <c r="B394" s="27"/>
      <c r="C394" s="28"/>
      <c r="D394" s="28"/>
      <c r="E394" s="28"/>
      <c r="F394" s="28"/>
      <c r="G394" s="29"/>
      <c r="H394" s="39" t="str">
        <f t="shared" si="13"/>
        <v/>
      </c>
      <c r="I394" s="150" t="str">
        <f t="shared" si="14"/>
        <v/>
      </c>
      <c r="J394" s="113"/>
      <c r="K394" s="18"/>
      <c r="L394" s="18"/>
      <c r="Z394" s="152"/>
    </row>
    <row r="395" spans="1:26" x14ac:dyDescent="0.25">
      <c r="A395" s="26"/>
      <c r="B395" s="27"/>
      <c r="C395" s="28"/>
      <c r="D395" s="28"/>
      <c r="E395" s="28"/>
      <c r="F395" s="28"/>
      <c r="G395" s="29"/>
      <c r="H395" s="39" t="str">
        <f t="shared" si="13"/>
        <v/>
      </c>
      <c r="I395" s="150" t="str">
        <f t="shared" si="14"/>
        <v/>
      </c>
      <c r="J395" s="113"/>
      <c r="K395" s="18"/>
      <c r="L395" s="18"/>
      <c r="Z395" s="152"/>
    </row>
    <row r="396" spans="1:26" x14ac:dyDescent="0.25">
      <c r="A396" s="26"/>
      <c r="B396" s="27"/>
      <c r="C396" s="28"/>
      <c r="D396" s="28"/>
      <c r="E396" s="28"/>
      <c r="F396" s="28"/>
      <c r="G396" s="29"/>
      <c r="H396" s="39" t="str">
        <f t="shared" si="13"/>
        <v/>
      </c>
      <c r="I396" s="150" t="str">
        <f t="shared" si="14"/>
        <v/>
      </c>
      <c r="J396" s="113"/>
      <c r="K396" s="18"/>
      <c r="L396" s="18"/>
      <c r="Z396" s="152"/>
    </row>
    <row r="397" spans="1:26" x14ac:dyDescent="0.25">
      <c r="A397" s="26"/>
      <c r="B397" s="27"/>
      <c r="C397" s="28"/>
      <c r="D397" s="28"/>
      <c r="E397" s="28"/>
      <c r="F397" s="28"/>
      <c r="G397" s="29"/>
      <c r="H397" s="39" t="str">
        <f t="shared" si="13"/>
        <v/>
      </c>
      <c r="I397" s="150" t="str">
        <f t="shared" si="14"/>
        <v/>
      </c>
      <c r="J397" s="113"/>
      <c r="K397" s="18"/>
      <c r="L397" s="18"/>
      <c r="Z397" s="152"/>
    </row>
    <row r="398" spans="1:26" x14ac:dyDescent="0.25">
      <c r="A398" s="26"/>
      <c r="B398" s="27"/>
      <c r="C398" s="28"/>
      <c r="D398" s="28"/>
      <c r="E398" s="28"/>
      <c r="F398" s="28"/>
      <c r="G398" s="29"/>
      <c r="H398" s="39" t="str">
        <f t="shared" si="13"/>
        <v/>
      </c>
      <c r="I398" s="150" t="str">
        <f t="shared" si="14"/>
        <v/>
      </c>
      <c r="J398" s="113"/>
      <c r="K398" s="18"/>
      <c r="L398" s="18"/>
      <c r="Z398" s="152"/>
    </row>
    <row r="399" spans="1:26" x14ac:dyDescent="0.25">
      <c r="A399" s="26"/>
      <c r="B399" s="27"/>
      <c r="C399" s="28"/>
      <c r="D399" s="28"/>
      <c r="E399" s="28"/>
      <c r="F399" s="28"/>
      <c r="G399" s="29"/>
      <c r="H399" s="39" t="str">
        <f t="shared" si="13"/>
        <v/>
      </c>
      <c r="I399" s="150" t="str">
        <f t="shared" si="14"/>
        <v/>
      </c>
      <c r="J399" s="113"/>
      <c r="K399" s="18"/>
      <c r="L399" s="18"/>
      <c r="Z399" s="152"/>
    </row>
    <row r="400" spans="1:26" x14ac:dyDescent="0.25">
      <c r="A400" s="26"/>
      <c r="B400" s="27"/>
      <c r="C400" s="28"/>
      <c r="D400" s="28"/>
      <c r="E400" s="28"/>
      <c r="F400" s="28"/>
      <c r="G400" s="29"/>
      <c r="H400" s="39" t="str">
        <f t="shared" si="13"/>
        <v/>
      </c>
      <c r="I400" s="150" t="str">
        <f t="shared" si="14"/>
        <v/>
      </c>
      <c r="J400" s="113"/>
      <c r="K400" s="18"/>
      <c r="L400" s="18"/>
      <c r="Z400" s="152"/>
    </row>
    <row r="401" spans="1:26" x14ac:dyDescent="0.25">
      <c r="A401" s="26"/>
      <c r="B401" s="27"/>
      <c r="C401" s="28"/>
      <c r="D401" s="28"/>
      <c r="E401" s="28"/>
      <c r="F401" s="28"/>
      <c r="G401" s="29"/>
      <c r="H401" s="39" t="str">
        <f t="shared" si="13"/>
        <v/>
      </c>
      <c r="I401" s="150" t="str">
        <f t="shared" si="14"/>
        <v/>
      </c>
      <c r="J401" s="113"/>
      <c r="K401" s="18"/>
      <c r="L401" s="18"/>
      <c r="Z401" s="152"/>
    </row>
    <row r="402" spans="1:26" x14ac:dyDescent="0.25">
      <c r="A402" s="26"/>
      <c r="B402" s="27"/>
      <c r="C402" s="28"/>
      <c r="D402" s="28"/>
      <c r="E402" s="28"/>
      <c r="F402" s="28"/>
      <c r="G402" s="29"/>
      <c r="H402" s="39" t="str">
        <f t="shared" si="13"/>
        <v/>
      </c>
      <c r="I402" s="150" t="str">
        <f t="shared" si="14"/>
        <v/>
      </c>
      <c r="J402" s="113"/>
      <c r="K402" s="18"/>
      <c r="L402" s="18"/>
      <c r="Z402" s="152"/>
    </row>
    <row r="403" spans="1:26" x14ac:dyDescent="0.25">
      <c r="A403" s="26"/>
      <c r="B403" s="27"/>
      <c r="C403" s="28"/>
      <c r="D403" s="28"/>
      <c r="E403" s="28"/>
      <c r="F403" s="28"/>
      <c r="G403" s="29"/>
      <c r="H403" s="39" t="str">
        <f t="shared" si="13"/>
        <v/>
      </c>
      <c r="I403" s="150" t="str">
        <f t="shared" si="14"/>
        <v/>
      </c>
      <c r="J403" s="113"/>
      <c r="K403" s="18"/>
      <c r="L403" s="18"/>
      <c r="Z403" s="152"/>
    </row>
    <row r="404" spans="1:26" x14ac:dyDescent="0.25">
      <c r="A404" s="26"/>
      <c r="B404" s="27"/>
      <c r="C404" s="28"/>
      <c r="D404" s="28"/>
      <c r="E404" s="28"/>
      <c r="F404" s="28"/>
      <c r="G404" s="29"/>
      <c r="H404" s="39" t="str">
        <f t="shared" si="13"/>
        <v/>
      </c>
      <c r="I404" s="150" t="str">
        <f t="shared" si="14"/>
        <v/>
      </c>
      <c r="J404" s="113"/>
      <c r="K404" s="18"/>
      <c r="L404" s="18"/>
      <c r="Z404" s="152"/>
    </row>
    <row r="405" spans="1:26" x14ac:dyDescent="0.25">
      <c r="A405" s="26"/>
      <c r="B405" s="27"/>
      <c r="C405" s="28"/>
      <c r="D405" s="28"/>
      <c r="E405" s="28"/>
      <c r="F405" s="28"/>
      <c r="G405" s="29"/>
      <c r="H405" s="39" t="str">
        <f t="shared" si="13"/>
        <v/>
      </c>
      <c r="I405" s="150" t="str">
        <f t="shared" si="14"/>
        <v/>
      </c>
      <c r="J405" s="113"/>
      <c r="K405" s="18"/>
      <c r="L405" s="18"/>
      <c r="Z405" s="152"/>
    </row>
    <row r="406" spans="1:26" x14ac:dyDescent="0.25">
      <c r="A406" s="26"/>
      <c r="B406" s="27"/>
      <c r="C406" s="28"/>
      <c r="D406" s="28"/>
      <c r="E406" s="28"/>
      <c r="F406" s="28"/>
      <c r="G406" s="29"/>
      <c r="H406" s="39" t="str">
        <f t="shared" si="13"/>
        <v/>
      </c>
      <c r="I406" s="150" t="str">
        <f t="shared" si="14"/>
        <v/>
      </c>
      <c r="J406" s="113"/>
      <c r="K406" s="18"/>
      <c r="L406" s="18"/>
      <c r="Z406" s="152"/>
    </row>
    <row r="407" spans="1:26" x14ac:dyDescent="0.25">
      <c r="A407" s="26"/>
      <c r="B407" s="27"/>
      <c r="C407" s="28"/>
      <c r="D407" s="28"/>
      <c r="E407" s="28"/>
      <c r="F407" s="28"/>
      <c r="G407" s="29"/>
      <c r="H407" s="39" t="str">
        <f t="shared" si="13"/>
        <v/>
      </c>
      <c r="I407" s="150" t="str">
        <f t="shared" si="14"/>
        <v/>
      </c>
      <c r="J407" s="113"/>
      <c r="K407" s="18"/>
      <c r="L407" s="18"/>
      <c r="Z407" s="152"/>
    </row>
    <row r="408" spans="1:26" x14ac:dyDescent="0.25">
      <c r="A408" s="26"/>
      <c r="B408" s="27"/>
      <c r="C408" s="28"/>
      <c r="D408" s="28"/>
      <c r="E408" s="28"/>
      <c r="F408" s="28"/>
      <c r="G408" s="29"/>
      <c r="H408" s="39" t="str">
        <f t="shared" si="13"/>
        <v/>
      </c>
      <c r="I408" s="150" t="str">
        <f t="shared" si="14"/>
        <v/>
      </c>
      <c r="J408" s="113"/>
      <c r="K408" s="18"/>
      <c r="L408" s="18"/>
      <c r="Z408" s="152"/>
    </row>
    <row r="409" spans="1:26" x14ac:dyDescent="0.25">
      <c r="A409" s="26"/>
      <c r="B409" s="27"/>
      <c r="C409" s="28"/>
      <c r="D409" s="28"/>
      <c r="E409" s="28"/>
      <c r="F409" s="28"/>
      <c r="G409" s="29"/>
      <c r="H409" s="39" t="str">
        <f t="shared" si="13"/>
        <v/>
      </c>
      <c r="I409" s="150" t="str">
        <f t="shared" si="14"/>
        <v/>
      </c>
      <c r="J409" s="113"/>
      <c r="K409" s="18"/>
      <c r="L409" s="18"/>
      <c r="Z409" s="152"/>
    </row>
    <row r="410" spans="1:26" x14ac:dyDescent="0.25">
      <c r="A410" s="26"/>
      <c r="B410" s="27"/>
      <c r="C410" s="28"/>
      <c r="D410" s="28"/>
      <c r="E410" s="28"/>
      <c r="F410" s="28"/>
      <c r="G410" s="29"/>
      <c r="H410" s="39" t="str">
        <f t="shared" si="13"/>
        <v/>
      </c>
      <c r="I410" s="150" t="str">
        <f t="shared" si="14"/>
        <v/>
      </c>
      <c r="J410" s="113"/>
      <c r="K410" s="18"/>
      <c r="L410" s="18"/>
      <c r="Z410" s="152"/>
    </row>
    <row r="411" spans="1:26" x14ac:dyDescent="0.25">
      <c r="A411" s="26"/>
      <c r="B411" s="27"/>
      <c r="C411" s="28"/>
      <c r="D411" s="28"/>
      <c r="E411" s="28"/>
      <c r="F411" s="28"/>
      <c r="G411" s="29"/>
      <c r="H411" s="39" t="str">
        <f t="shared" si="13"/>
        <v/>
      </c>
      <c r="I411" s="150" t="str">
        <f t="shared" si="14"/>
        <v/>
      </c>
      <c r="J411" s="113"/>
      <c r="K411" s="18"/>
      <c r="L411" s="18"/>
      <c r="Z411" s="152"/>
    </row>
    <row r="412" spans="1:26" x14ac:dyDescent="0.25">
      <c r="A412" s="26"/>
      <c r="B412" s="27"/>
      <c r="C412" s="28"/>
      <c r="D412" s="28"/>
      <c r="E412" s="28"/>
      <c r="F412" s="28"/>
      <c r="G412" s="29"/>
      <c r="H412" s="39" t="str">
        <f t="shared" si="13"/>
        <v/>
      </c>
      <c r="I412" s="150" t="str">
        <f t="shared" si="14"/>
        <v/>
      </c>
      <c r="J412" s="113"/>
      <c r="K412" s="18"/>
      <c r="L412" s="18"/>
      <c r="Z412" s="152"/>
    </row>
    <row r="413" spans="1:26" x14ac:dyDescent="0.25">
      <c r="A413" s="26"/>
      <c r="B413" s="27"/>
      <c r="C413" s="28"/>
      <c r="D413" s="28"/>
      <c r="E413" s="28"/>
      <c r="F413" s="28"/>
      <c r="G413" s="29"/>
      <c r="H413" s="39" t="str">
        <f t="shared" si="13"/>
        <v/>
      </c>
      <c r="I413" s="150" t="str">
        <f t="shared" si="14"/>
        <v/>
      </c>
      <c r="J413" s="113"/>
      <c r="K413" s="18"/>
      <c r="L413" s="18"/>
      <c r="Z413" s="152"/>
    </row>
    <row r="414" spans="1:26" x14ac:dyDescent="0.25">
      <c r="A414" s="26"/>
      <c r="B414" s="27"/>
      <c r="C414" s="28"/>
      <c r="D414" s="28"/>
      <c r="E414" s="28"/>
      <c r="F414" s="28"/>
      <c r="G414" s="29"/>
      <c r="H414" s="39" t="str">
        <f t="shared" si="13"/>
        <v/>
      </c>
      <c r="I414" s="150" t="str">
        <f t="shared" si="14"/>
        <v/>
      </c>
      <c r="J414" s="113"/>
      <c r="K414" s="18"/>
      <c r="L414" s="18"/>
      <c r="Z414" s="152"/>
    </row>
    <row r="415" spans="1:26" x14ac:dyDescent="0.25">
      <c r="A415" s="26"/>
      <c r="B415" s="27"/>
      <c r="C415" s="28"/>
      <c r="D415" s="28"/>
      <c r="E415" s="28"/>
      <c r="F415" s="28"/>
      <c r="G415" s="29"/>
      <c r="H415" s="39" t="str">
        <f t="shared" si="13"/>
        <v/>
      </c>
      <c r="I415" s="150" t="str">
        <f t="shared" si="14"/>
        <v/>
      </c>
      <c r="J415" s="113"/>
      <c r="K415" s="18"/>
      <c r="L415" s="18"/>
      <c r="Z415" s="152"/>
    </row>
    <row r="416" spans="1:26" x14ac:dyDescent="0.25">
      <c r="A416" s="26"/>
      <c r="B416" s="27"/>
      <c r="C416" s="28"/>
      <c r="D416" s="28"/>
      <c r="E416" s="28"/>
      <c r="F416" s="28"/>
      <c r="G416" s="29"/>
      <c r="H416" s="39" t="str">
        <f t="shared" si="13"/>
        <v/>
      </c>
      <c r="I416" s="150" t="str">
        <f t="shared" si="14"/>
        <v/>
      </c>
      <c r="J416" s="113"/>
      <c r="K416" s="18"/>
      <c r="L416" s="18"/>
      <c r="Z416" s="152"/>
    </row>
    <row r="417" spans="1:26" x14ac:dyDescent="0.25">
      <c r="A417" s="26"/>
      <c r="B417" s="27"/>
      <c r="C417" s="28"/>
      <c r="D417" s="28"/>
      <c r="E417" s="28"/>
      <c r="F417" s="28"/>
      <c r="G417" s="29"/>
      <c r="H417" s="39" t="str">
        <f t="shared" si="13"/>
        <v/>
      </c>
      <c r="I417" s="150" t="str">
        <f t="shared" si="14"/>
        <v/>
      </c>
      <c r="J417" s="113"/>
      <c r="K417" s="18"/>
      <c r="L417" s="18"/>
      <c r="Z417" s="152"/>
    </row>
    <row r="418" spans="1:26" x14ac:dyDescent="0.25">
      <c r="A418" s="26"/>
      <c r="B418" s="27"/>
      <c r="C418" s="28"/>
      <c r="D418" s="28"/>
      <c r="E418" s="28"/>
      <c r="F418" s="28"/>
      <c r="G418" s="29"/>
      <c r="H418" s="39" t="str">
        <f t="shared" si="13"/>
        <v/>
      </c>
      <c r="I418" s="150" t="str">
        <f t="shared" si="14"/>
        <v/>
      </c>
      <c r="J418" s="113"/>
      <c r="K418" s="18"/>
      <c r="L418" s="18"/>
      <c r="Z418" s="152"/>
    </row>
    <row r="419" spans="1:26" x14ac:dyDescent="0.25">
      <c r="A419" s="26"/>
      <c r="B419" s="27"/>
      <c r="C419" s="28"/>
      <c r="D419" s="28"/>
      <c r="E419" s="28"/>
      <c r="F419" s="28"/>
      <c r="G419" s="29"/>
      <c r="H419" s="39" t="str">
        <f t="shared" si="13"/>
        <v/>
      </c>
      <c r="I419" s="150" t="str">
        <f t="shared" si="14"/>
        <v/>
      </c>
      <c r="J419" s="113"/>
      <c r="K419" s="18"/>
      <c r="L419" s="18"/>
      <c r="Z419" s="152"/>
    </row>
    <row r="420" spans="1:26" x14ac:dyDescent="0.25">
      <c r="A420" s="26"/>
      <c r="B420" s="27"/>
      <c r="C420" s="28"/>
      <c r="D420" s="28"/>
      <c r="E420" s="28"/>
      <c r="F420" s="28"/>
      <c r="G420" s="29"/>
      <c r="H420" s="39" t="str">
        <f t="shared" si="13"/>
        <v/>
      </c>
      <c r="I420" s="150" t="str">
        <f t="shared" si="14"/>
        <v/>
      </c>
      <c r="J420" s="113"/>
      <c r="K420" s="18"/>
      <c r="L420" s="18"/>
      <c r="Z420" s="152"/>
    </row>
    <row r="421" spans="1:26" x14ac:dyDescent="0.25">
      <c r="A421" s="26"/>
      <c r="B421" s="27"/>
      <c r="C421" s="28"/>
      <c r="D421" s="28"/>
      <c r="E421" s="28"/>
      <c r="F421" s="28"/>
      <c r="G421" s="29"/>
      <c r="H421" s="39" t="str">
        <f t="shared" si="13"/>
        <v/>
      </c>
      <c r="I421" s="150" t="str">
        <f t="shared" si="14"/>
        <v/>
      </c>
      <c r="J421" s="113"/>
      <c r="K421" s="18"/>
      <c r="L421" s="18"/>
      <c r="Z421" s="152"/>
    </row>
    <row r="422" spans="1:26" x14ac:dyDescent="0.25">
      <c r="A422" s="26"/>
      <c r="B422" s="27"/>
      <c r="C422" s="28"/>
      <c r="D422" s="28"/>
      <c r="E422" s="28"/>
      <c r="F422" s="28"/>
      <c r="G422" s="29"/>
      <c r="H422" s="39" t="str">
        <f t="shared" si="13"/>
        <v/>
      </c>
      <c r="I422" s="150" t="str">
        <f t="shared" si="14"/>
        <v/>
      </c>
      <c r="J422" s="113"/>
      <c r="K422" s="18"/>
      <c r="L422" s="18"/>
      <c r="Z422" s="152"/>
    </row>
    <row r="423" spans="1:26" x14ac:dyDescent="0.25">
      <c r="A423" s="26"/>
      <c r="B423" s="27"/>
      <c r="C423" s="28"/>
      <c r="D423" s="28"/>
      <c r="E423" s="28"/>
      <c r="F423" s="28"/>
      <c r="G423" s="29"/>
      <c r="H423" s="39" t="str">
        <f t="shared" si="13"/>
        <v/>
      </c>
      <c r="I423" s="150" t="str">
        <f t="shared" si="14"/>
        <v/>
      </c>
      <c r="J423" s="113"/>
      <c r="K423" s="18"/>
      <c r="L423" s="18"/>
      <c r="Z423" s="152"/>
    </row>
    <row r="424" spans="1:26" x14ac:dyDescent="0.25">
      <c r="A424" s="26"/>
      <c r="B424" s="27"/>
      <c r="C424" s="28"/>
      <c r="D424" s="28"/>
      <c r="E424" s="28"/>
      <c r="F424" s="28"/>
      <c r="G424" s="29"/>
      <c r="H424" s="39" t="str">
        <f t="shared" si="13"/>
        <v/>
      </c>
      <c r="I424" s="150" t="str">
        <f t="shared" si="14"/>
        <v/>
      </c>
      <c r="J424" s="113"/>
      <c r="K424" s="18"/>
      <c r="L424" s="18"/>
      <c r="Z424" s="152"/>
    </row>
    <row r="425" spans="1:26" x14ac:dyDescent="0.25">
      <c r="A425" s="26"/>
      <c r="B425" s="27"/>
      <c r="C425" s="28"/>
      <c r="D425" s="28"/>
      <c r="E425" s="28"/>
      <c r="F425" s="28"/>
      <c r="G425" s="29"/>
      <c r="H425" s="39" t="str">
        <f t="shared" si="13"/>
        <v/>
      </c>
      <c r="I425" s="150" t="str">
        <f t="shared" si="14"/>
        <v/>
      </c>
      <c r="J425" s="113"/>
      <c r="K425" s="18"/>
      <c r="L425" s="18"/>
      <c r="Z425" s="152"/>
    </row>
    <row r="426" spans="1:26" x14ac:dyDescent="0.25">
      <c r="A426" s="26"/>
      <c r="B426" s="27"/>
      <c r="C426" s="28"/>
      <c r="D426" s="28"/>
      <c r="E426" s="28"/>
      <c r="F426" s="28"/>
      <c r="G426" s="29"/>
      <c r="H426" s="39" t="str">
        <f t="shared" si="13"/>
        <v/>
      </c>
      <c r="I426" s="150" t="str">
        <f t="shared" si="14"/>
        <v/>
      </c>
      <c r="J426" s="113"/>
      <c r="K426" s="18"/>
      <c r="L426" s="18"/>
      <c r="Z426" s="152"/>
    </row>
    <row r="427" spans="1:26" x14ac:dyDescent="0.25">
      <c r="A427" s="26"/>
      <c r="B427" s="27"/>
      <c r="C427" s="28"/>
      <c r="D427" s="28"/>
      <c r="E427" s="28"/>
      <c r="F427" s="28"/>
      <c r="G427" s="29"/>
      <c r="H427" s="39" t="str">
        <f t="shared" si="13"/>
        <v/>
      </c>
      <c r="I427" s="150" t="str">
        <f t="shared" si="14"/>
        <v/>
      </c>
      <c r="J427" s="113"/>
      <c r="K427" s="18"/>
      <c r="L427" s="18"/>
      <c r="Z427" s="152"/>
    </row>
    <row r="428" spans="1:26" x14ac:dyDescent="0.25">
      <c r="A428" s="26"/>
      <c r="B428" s="27"/>
      <c r="C428" s="28"/>
      <c r="D428" s="28"/>
      <c r="E428" s="28"/>
      <c r="F428" s="28"/>
      <c r="G428" s="29"/>
      <c r="H428" s="39" t="str">
        <f t="shared" si="13"/>
        <v/>
      </c>
      <c r="I428" s="150" t="str">
        <f t="shared" si="14"/>
        <v/>
      </c>
      <c r="J428" s="113"/>
      <c r="K428" s="18"/>
      <c r="L428" s="18"/>
      <c r="Z428" s="152"/>
    </row>
    <row r="429" spans="1:26" x14ac:dyDescent="0.25">
      <c r="A429" s="26"/>
      <c r="B429" s="27"/>
      <c r="C429" s="28"/>
      <c r="D429" s="28"/>
      <c r="E429" s="28"/>
      <c r="F429" s="28"/>
      <c r="G429" s="29"/>
      <c r="H429" s="39" t="str">
        <f t="shared" si="13"/>
        <v/>
      </c>
      <c r="I429" s="150" t="str">
        <f t="shared" si="14"/>
        <v/>
      </c>
      <c r="J429" s="113"/>
      <c r="K429" s="18"/>
      <c r="L429" s="18"/>
      <c r="Z429" s="152"/>
    </row>
    <row r="430" spans="1:26" x14ac:dyDescent="0.25">
      <c r="A430" s="26"/>
      <c r="B430" s="27"/>
      <c r="C430" s="28"/>
      <c r="D430" s="28"/>
      <c r="E430" s="28"/>
      <c r="F430" s="28"/>
      <c r="G430" s="29"/>
      <c r="H430" s="39" t="str">
        <f t="shared" si="13"/>
        <v/>
      </c>
      <c r="I430" s="150" t="str">
        <f t="shared" si="14"/>
        <v/>
      </c>
      <c r="J430" s="113"/>
      <c r="K430" s="18"/>
      <c r="L430" s="18"/>
      <c r="Z430" s="152"/>
    </row>
    <row r="431" spans="1:26" x14ac:dyDescent="0.25">
      <c r="A431" s="26"/>
      <c r="B431" s="27"/>
      <c r="C431" s="28"/>
      <c r="D431" s="28"/>
      <c r="E431" s="28"/>
      <c r="F431" s="28"/>
      <c r="G431" s="29"/>
      <c r="H431" s="39" t="str">
        <f t="shared" si="13"/>
        <v/>
      </c>
      <c r="I431" s="150" t="str">
        <f t="shared" si="14"/>
        <v/>
      </c>
      <c r="J431" s="113"/>
      <c r="K431" s="18"/>
      <c r="L431" s="18"/>
      <c r="Z431" s="152"/>
    </row>
    <row r="432" spans="1:26" x14ac:dyDescent="0.25">
      <c r="A432" s="26"/>
      <c r="B432" s="27"/>
      <c r="C432" s="28"/>
      <c r="D432" s="28"/>
      <c r="E432" s="28"/>
      <c r="F432" s="28"/>
      <c r="G432" s="29"/>
      <c r="H432" s="39" t="str">
        <f t="shared" si="13"/>
        <v/>
      </c>
      <c r="I432" s="150" t="str">
        <f t="shared" si="14"/>
        <v/>
      </c>
      <c r="J432" s="113"/>
      <c r="K432" s="18"/>
      <c r="L432" s="18"/>
      <c r="Z432" s="152"/>
    </row>
    <row r="433" spans="1:26" x14ac:dyDescent="0.25">
      <c r="A433" s="26"/>
      <c r="B433" s="27"/>
      <c r="C433" s="28"/>
      <c r="D433" s="28"/>
      <c r="E433" s="28"/>
      <c r="F433" s="28"/>
      <c r="G433" s="29"/>
      <c r="H433" s="39" t="str">
        <f t="shared" si="13"/>
        <v/>
      </c>
      <c r="I433" s="150" t="str">
        <f t="shared" si="14"/>
        <v/>
      </c>
      <c r="J433" s="113"/>
      <c r="K433" s="18"/>
      <c r="L433" s="18"/>
      <c r="Z433" s="152"/>
    </row>
    <row r="434" spans="1:26" x14ac:dyDescent="0.25">
      <c r="A434" s="26"/>
      <c r="B434" s="27"/>
      <c r="C434" s="28"/>
      <c r="D434" s="28"/>
      <c r="E434" s="28"/>
      <c r="F434" s="28"/>
      <c r="G434" s="29"/>
      <c r="H434" s="39" t="str">
        <f t="shared" si="13"/>
        <v/>
      </c>
      <c r="I434" s="150" t="str">
        <f t="shared" si="14"/>
        <v/>
      </c>
      <c r="J434" s="113"/>
      <c r="K434" s="18"/>
      <c r="L434" s="18"/>
      <c r="Z434" s="152"/>
    </row>
    <row r="435" spans="1:26" x14ac:dyDescent="0.25">
      <c r="A435" s="26"/>
      <c r="B435" s="27"/>
      <c r="C435" s="28"/>
      <c r="D435" s="28"/>
      <c r="E435" s="28"/>
      <c r="F435" s="28"/>
      <c r="G435" s="29"/>
      <c r="H435" s="39" t="str">
        <f t="shared" si="13"/>
        <v/>
      </c>
      <c r="I435" s="150" t="str">
        <f t="shared" si="14"/>
        <v/>
      </c>
      <c r="J435" s="113"/>
      <c r="K435" s="18"/>
      <c r="L435" s="18"/>
      <c r="Z435" s="152"/>
    </row>
    <row r="436" spans="1:26" x14ac:dyDescent="0.25">
      <c r="A436" s="26"/>
      <c r="B436" s="27"/>
      <c r="C436" s="28"/>
      <c r="D436" s="28"/>
      <c r="E436" s="28"/>
      <c r="F436" s="28"/>
      <c r="G436" s="29"/>
      <c r="H436" s="39" t="str">
        <f t="shared" si="13"/>
        <v/>
      </c>
      <c r="I436" s="150" t="str">
        <f t="shared" si="14"/>
        <v/>
      </c>
      <c r="J436" s="113"/>
      <c r="K436" s="18"/>
      <c r="L436" s="18"/>
      <c r="Z436" s="152"/>
    </row>
    <row r="437" spans="1:26" x14ac:dyDescent="0.25">
      <c r="A437" s="26"/>
      <c r="B437" s="27"/>
      <c r="C437" s="28"/>
      <c r="D437" s="28"/>
      <c r="E437" s="28"/>
      <c r="F437" s="28"/>
      <c r="G437" s="29"/>
      <c r="H437" s="39" t="str">
        <f t="shared" si="13"/>
        <v/>
      </c>
      <c r="I437" s="150" t="str">
        <f t="shared" si="14"/>
        <v/>
      </c>
      <c r="J437" s="113"/>
      <c r="K437" s="18"/>
      <c r="L437" s="18"/>
      <c r="Z437" s="152"/>
    </row>
    <row r="438" spans="1:26" x14ac:dyDescent="0.25">
      <c r="A438" s="26"/>
      <c r="B438" s="27"/>
      <c r="C438" s="28"/>
      <c r="D438" s="28"/>
      <c r="E438" s="28"/>
      <c r="F438" s="28"/>
      <c r="G438" s="29"/>
      <c r="H438" s="39" t="str">
        <f t="shared" si="13"/>
        <v/>
      </c>
      <c r="I438" s="150" t="str">
        <f t="shared" si="14"/>
        <v/>
      </c>
      <c r="J438" s="113"/>
      <c r="K438" s="18"/>
      <c r="L438" s="18"/>
      <c r="Z438" s="152"/>
    </row>
    <row r="439" spans="1:26" x14ac:dyDescent="0.25">
      <c r="A439" s="26"/>
      <c r="B439" s="27"/>
      <c r="C439" s="28"/>
      <c r="D439" s="28"/>
      <c r="E439" s="28"/>
      <c r="F439" s="28"/>
      <c r="G439" s="29"/>
      <c r="H439" s="39" t="str">
        <f t="shared" si="13"/>
        <v/>
      </c>
      <c r="I439" s="150" t="str">
        <f t="shared" si="14"/>
        <v/>
      </c>
      <c r="J439" s="113"/>
      <c r="K439" s="18"/>
      <c r="L439" s="18"/>
      <c r="Z439" s="152"/>
    </row>
    <row r="440" spans="1:26" x14ac:dyDescent="0.25">
      <c r="A440" s="26"/>
      <c r="B440" s="27"/>
      <c r="C440" s="28"/>
      <c r="D440" s="28"/>
      <c r="E440" s="28"/>
      <c r="F440" s="28"/>
      <c r="G440" s="29"/>
      <c r="H440" s="39" t="str">
        <f t="shared" si="13"/>
        <v/>
      </c>
      <c r="I440" s="150" t="str">
        <f t="shared" si="14"/>
        <v/>
      </c>
      <c r="J440" s="113"/>
      <c r="K440" s="18"/>
      <c r="L440" s="18"/>
      <c r="Z440" s="152"/>
    </row>
    <row r="441" spans="1:26" x14ac:dyDescent="0.25">
      <c r="A441" s="26"/>
      <c r="B441" s="27"/>
      <c r="C441" s="28"/>
      <c r="D441" s="28"/>
      <c r="E441" s="28"/>
      <c r="F441" s="28"/>
      <c r="G441" s="29"/>
      <c r="H441" s="39" t="str">
        <f t="shared" si="13"/>
        <v/>
      </c>
      <c r="I441" s="150" t="str">
        <f t="shared" si="14"/>
        <v/>
      </c>
      <c r="J441" s="113"/>
      <c r="K441" s="18"/>
      <c r="L441" s="18"/>
      <c r="Z441" s="152"/>
    </row>
    <row r="442" spans="1:26" x14ac:dyDescent="0.25">
      <c r="A442" s="26"/>
      <c r="B442" s="27"/>
      <c r="C442" s="28"/>
      <c r="D442" s="28"/>
      <c r="E442" s="28"/>
      <c r="F442" s="28"/>
      <c r="G442" s="29"/>
      <c r="H442" s="39" t="str">
        <f t="shared" si="13"/>
        <v/>
      </c>
      <c r="I442" s="150" t="str">
        <f t="shared" si="14"/>
        <v/>
      </c>
      <c r="J442" s="113"/>
      <c r="K442" s="18"/>
      <c r="L442" s="18"/>
      <c r="Z442" s="152"/>
    </row>
    <row r="443" spans="1:26" x14ac:dyDescent="0.25">
      <c r="A443" s="26"/>
      <c r="B443" s="27"/>
      <c r="C443" s="28"/>
      <c r="D443" s="28"/>
      <c r="E443" s="28"/>
      <c r="F443" s="28"/>
      <c r="G443" s="29"/>
      <c r="H443" s="39" t="str">
        <f t="shared" si="13"/>
        <v/>
      </c>
      <c r="I443" s="150" t="str">
        <f t="shared" si="14"/>
        <v/>
      </c>
      <c r="J443" s="113"/>
      <c r="K443" s="18"/>
      <c r="L443" s="18"/>
      <c r="Z443" s="152"/>
    </row>
    <row r="444" spans="1:26" x14ac:dyDescent="0.25">
      <c r="A444" s="26"/>
      <c r="B444" s="27"/>
      <c r="C444" s="28"/>
      <c r="D444" s="28"/>
      <c r="E444" s="28"/>
      <c r="F444" s="28"/>
      <c r="G444" s="29"/>
      <c r="H444" s="39" t="str">
        <f t="shared" si="13"/>
        <v/>
      </c>
      <c r="I444" s="150" t="str">
        <f t="shared" si="14"/>
        <v/>
      </c>
      <c r="J444" s="113"/>
      <c r="K444" s="18"/>
      <c r="L444" s="18"/>
      <c r="Z444" s="152"/>
    </row>
    <row r="445" spans="1:26" x14ac:dyDescent="0.25">
      <c r="A445" s="26"/>
      <c r="B445" s="27"/>
      <c r="C445" s="28"/>
      <c r="D445" s="28"/>
      <c r="E445" s="28"/>
      <c r="F445" s="28"/>
      <c r="G445" s="29"/>
      <c r="H445" s="39" t="str">
        <f t="shared" si="13"/>
        <v/>
      </c>
      <c r="I445" s="150" t="str">
        <f t="shared" si="14"/>
        <v/>
      </c>
      <c r="J445" s="113"/>
      <c r="K445" s="18"/>
      <c r="L445" s="18"/>
      <c r="Z445" s="152"/>
    </row>
    <row r="446" spans="1:26" x14ac:dyDescent="0.25">
      <c r="A446" s="26"/>
      <c r="B446" s="27"/>
      <c r="C446" s="28"/>
      <c r="D446" s="28"/>
      <c r="E446" s="28"/>
      <c r="F446" s="28"/>
      <c r="G446" s="29"/>
      <c r="H446" s="39" t="str">
        <f t="shared" si="13"/>
        <v/>
      </c>
      <c r="I446" s="150" t="str">
        <f t="shared" si="14"/>
        <v/>
      </c>
      <c r="J446" s="113"/>
      <c r="K446" s="18"/>
      <c r="L446" s="18"/>
      <c r="Z446" s="152"/>
    </row>
    <row r="447" spans="1:26" x14ac:dyDescent="0.25">
      <c r="A447" s="26"/>
      <c r="B447" s="27"/>
      <c r="C447" s="28"/>
      <c r="D447" s="28"/>
      <c r="E447" s="28"/>
      <c r="F447" s="28"/>
      <c r="G447" s="29"/>
      <c r="H447" s="39" t="str">
        <f t="shared" si="13"/>
        <v/>
      </c>
      <c r="I447" s="150" t="str">
        <f t="shared" si="14"/>
        <v/>
      </c>
      <c r="J447" s="113"/>
      <c r="K447" s="18"/>
      <c r="L447" s="18"/>
      <c r="Z447" s="152"/>
    </row>
    <row r="448" spans="1:26" x14ac:dyDescent="0.25">
      <c r="A448" s="26"/>
      <c r="B448" s="27"/>
      <c r="C448" s="28"/>
      <c r="D448" s="28"/>
      <c r="E448" s="28"/>
      <c r="F448" s="28"/>
      <c r="G448" s="29"/>
      <c r="H448" s="39" t="str">
        <f t="shared" si="13"/>
        <v/>
      </c>
      <c r="I448" s="150" t="str">
        <f t="shared" si="14"/>
        <v/>
      </c>
      <c r="J448" s="113"/>
      <c r="K448" s="18"/>
      <c r="L448" s="18"/>
      <c r="Z448" s="152"/>
    </row>
    <row r="449" spans="1:26" x14ac:dyDescent="0.25">
      <c r="A449" s="26"/>
      <c r="B449" s="27"/>
      <c r="C449" s="28"/>
      <c r="D449" s="28"/>
      <c r="E449" s="28"/>
      <c r="F449" s="28"/>
      <c r="G449" s="29"/>
      <c r="H449" s="39" t="str">
        <f t="shared" si="13"/>
        <v/>
      </c>
      <c r="I449" s="150" t="str">
        <f t="shared" si="14"/>
        <v/>
      </c>
      <c r="J449" s="113"/>
      <c r="K449" s="18"/>
      <c r="L449" s="18"/>
      <c r="Z449" s="152"/>
    </row>
    <row r="450" spans="1:26" x14ac:dyDescent="0.25">
      <c r="A450" s="26"/>
      <c r="B450" s="27"/>
      <c r="C450" s="28"/>
      <c r="D450" s="28"/>
      <c r="E450" s="28"/>
      <c r="F450" s="28"/>
      <c r="G450" s="29"/>
      <c r="H450" s="39" t="str">
        <f t="shared" si="13"/>
        <v/>
      </c>
      <c r="I450" s="150" t="str">
        <f t="shared" si="14"/>
        <v/>
      </c>
      <c r="J450" s="113"/>
      <c r="K450" s="18"/>
      <c r="L450" s="18"/>
      <c r="Z450" s="152"/>
    </row>
    <row r="451" spans="1:26" x14ac:dyDescent="0.25">
      <c r="A451" s="26"/>
      <c r="B451" s="27"/>
      <c r="C451" s="28"/>
      <c r="D451" s="28"/>
      <c r="E451" s="28"/>
      <c r="F451" s="28"/>
      <c r="G451" s="29"/>
      <c r="H451" s="39" t="str">
        <f t="shared" si="13"/>
        <v/>
      </c>
      <c r="I451" s="150" t="str">
        <f t="shared" si="14"/>
        <v/>
      </c>
      <c r="J451" s="113"/>
      <c r="K451" s="18"/>
      <c r="L451" s="18"/>
      <c r="Z451" s="152"/>
    </row>
    <row r="452" spans="1:26" x14ac:dyDescent="0.25">
      <c r="A452" s="26"/>
      <c r="B452" s="27"/>
      <c r="C452" s="28"/>
      <c r="D452" s="28"/>
      <c r="E452" s="28"/>
      <c r="F452" s="28"/>
      <c r="G452" s="29"/>
      <c r="H452" s="39" t="str">
        <f t="shared" ref="H452:H515" si="15">IF(A452&gt;0,MATCH(A452-1,FYrMonths)+1,"")</f>
        <v/>
      </c>
      <c r="I452" s="150" t="str">
        <f t="shared" si="14"/>
        <v/>
      </c>
      <c r="J452" s="113"/>
      <c r="K452" s="18"/>
      <c r="L452" s="18"/>
      <c r="Z452" s="152"/>
    </row>
    <row r="453" spans="1:26" x14ac:dyDescent="0.25">
      <c r="A453" s="26"/>
      <c r="B453" s="27"/>
      <c r="C453" s="28"/>
      <c r="D453" s="28"/>
      <c r="E453" s="28"/>
      <c r="F453" s="28"/>
      <c r="G453" s="29"/>
      <c r="H453" s="39" t="str">
        <f t="shared" si="15"/>
        <v/>
      </c>
      <c r="I453" s="150" t="str">
        <f t="shared" ref="I453:I516" si="16">IF(G453="","",I452+G453)</f>
        <v/>
      </c>
      <c r="J453" s="113"/>
      <c r="K453" s="18"/>
      <c r="L453" s="18"/>
      <c r="Z453" s="152"/>
    </row>
    <row r="454" spans="1:26" x14ac:dyDescent="0.25">
      <c r="A454" s="26"/>
      <c r="B454" s="27"/>
      <c r="C454" s="28"/>
      <c r="D454" s="28"/>
      <c r="E454" s="28"/>
      <c r="F454" s="28"/>
      <c r="G454" s="29"/>
      <c r="H454" s="39" t="str">
        <f t="shared" si="15"/>
        <v/>
      </c>
      <c r="I454" s="150" t="str">
        <f t="shared" si="16"/>
        <v/>
      </c>
      <c r="J454" s="113"/>
      <c r="K454" s="18"/>
      <c r="L454" s="18"/>
      <c r="Z454" s="152"/>
    </row>
    <row r="455" spans="1:26" x14ac:dyDescent="0.25">
      <c r="A455" s="26"/>
      <c r="B455" s="27"/>
      <c r="C455" s="28"/>
      <c r="D455" s="28"/>
      <c r="E455" s="28"/>
      <c r="F455" s="28"/>
      <c r="G455" s="29"/>
      <c r="H455" s="39" t="str">
        <f t="shared" si="15"/>
        <v/>
      </c>
      <c r="I455" s="150" t="str">
        <f t="shared" si="16"/>
        <v/>
      </c>
      <c r="J455" s="113"/>
      <c r="K455" s="18"/>
      <c r="L455" s="18"/>
      <c r="Z455" s="152"/>
    </row>
    <row r="456" spans="1:26" x14ac:dyDescent="0.25">
      <c r="A456" s="26"/>
      <c r="B456" s="27"/>
      <c r="C456" s="28"/>
      <c r="D456" s="28"/>
      <c r="E456" s="28"/>
      <c r="F456" s="28"/>
      <c r="G456" s="29"/>
      <c r="H456" s="39" t="str">
        <f t="shared" si="15"/>
        <v/>
      </c>
      <c r="I456" s="150" t="str">
        <f t="shared" si="16"/>
        <v/>
      </c>
      <c r="J456" s="113"/>
      <c r="K456" s="18"/>
      <c r="L456" s="18"/>
      <c r="Z456" s="152"/>
    </row>
    <row r="457" spans="1:26" x14ac:dyDescent="0.25">
      <c r="A457" s="26"/>
      <c r="B457" s="27"/>
      <c r="C457" s="28"/>
      <c r="D457" s="28"/>
      <c r="E457" s="28"/>
      <c r="F457" s="28"/>
      <c r="G457" s="29"/>
      <c r="H457" s="39" t="str">
        <f t="shared" si="15"/>
        <v/>
      </c>
      <c r="I457" s="150" t="str">
        <f t="shared" si="16"/>
        <v/>
      </c>
      <c r="J457" s="113"/>
      <c r="K457" s="18"/>
      <c r="L457" s="18"/>
      <c r="Z457" s="152"/>
    </row>
    <row r="458" spans="1:26" x14ac:dyDescent="0.25">
      <c r="A458" s="26"/>
      <c r="B458" s="27"/>
      <c r="C458" s="28"/>
      <c r="D458" s="28"/>
      <c r="E458" s="28"/>
      <c r="F458" s="28"/>
      <c r="G458" s="29"/>
      <c r="H458" s="39" t="str">
        <f t="shared" si="15"/>
        <v/>
      </c>
      <c r="I458" s="150" t="str">
        <f t="shared" si="16"/>
        <v/>
      </c>
      <c r="J458" s="113"/>
      <c r="K458" s="18"/>
      <c r="L458" s="18"/>
      <c r="Z458" s="152"/>
    </row>
    <row r="459" spans="1:26" x14ac:dyDescent="0.25">
      <c r="A459" s="26"/>
      <c r="B459" s="27"/>
      <c r="C459" s="28"/>
      <c r="D459" s="28"/>
      <c r="E459" s="28"/>
      <c r="F459" s="28"/>
      <c r="G459" s="29"/>
      <c r="H459" s="39" t="str">
        <f t="shared" si="15"/>
        <v/>
      </c>
      <c r="I459" s="150" t="str">
        <f t="shared" si="16"/>
        <v/>
      </c>
      <c r="J459" s="113"/>
      <c r="K459" s="18"/>
      <c r="L459" s="18"/>
      <c r="Z459" s="152"/>
    </row>
    <row r="460" spans="1:26" x14ac:dyDescent="0.25">
      <c r="A460" s="26"/>
      <c r="B460" s="27"/>
      <c r="C460" s="28"/>
      <c r="D460" s="28"/>
      <c r="E460" s="28"/>
      <c r="F460" s="28"/>
      <c r="G460" s="29"/>
      <c r="H460" s="39" t="str">
        <f t="shared" si="15"/>
        <v/>
      </c>
      <c r="I460" s="150" t="str">
        <f t="shared" si="16"/>
        <v/>
      </c>
      <c r="J460" s="113"/>
      <c r="K460" s="18"/>
      <c r="L460" s="18"/>
      <c r="Z460" s="152"/>
    </row>
    <row r="461" spans="1:26" x14ac:dyDescent="0.25">
      <c r="A461" s="26"/>
      <c r="B461" s="27"/>
      <c r="C461" s="28"/>
      <c r="D461" s="28"/>
      <c r="E461" s="28"/>
      <c r="F461" s="28"/>
      <c r="G461" s="29"/>
      <c r="H461" s="39" t="str">
        <f t="shared" si="15"/>
        <v/>
      </c>
      <c r="I461" s="150" t="str">
        <f t="shared" si="16"/>
        <v/>
      </c>
      <c r="J461" s="113"/>
      <c r="K461" s="18"/>
      <c r="L461" s="18"/>
      <c r="Z461" s="152"/>
    </row>
    <row r="462" spans="1:26" x14ac:dyDescent="0.25">
      <c r="A462" s="26"/>
      <c r="B462" s="27"/>
      <c r="C462" s="28"/>
      <c r="D462" s="28"/>
      <c r="E462" s="28"/>
      <c r="F462" s="28"/>
      <c r="G462" s="29"/>
      <c r="H462" s="39" t="str">
        <f t="shared" si="15"/>
        <v/>
      </c>
      <c r="I462" s="150" t="str">
        <f t="shared" si="16"/>
        <v/>
      </c>
      <c r="J462" s="113"/>
      <c r="K462" s="18"/>
      <c r="L462" s="18"/>
      <c r="Z462" s="152"/>
    </row>
    <row r="463" spans="1:26" x14ac:dyDescent="0.25">
      <c r="A463" s="26"/>
      <c r="B463" s="27"/>
      <c r="C463" s="28"/>
      <c r="D463" s="28"/>
      <c r="E463" s="28"/>
      <c r="F463" s="28"/>
      <c r="G463" s="29"/>
      <c r="H463" s="39" t="str">
        <f t="shared" si="15"/>
        <v/>
      </c>
      <c r="I463" s="150" t="str">
        <f t="shared" si="16"/>
        <v/>
      </c>
      <c r="J463" s="113"/>
      <c r="K463" s="18"/>
      <c r="L463" s="18"/>
      <c r="Z463" s="152"/>
    </row>
    <row r="464" spans="1:26" x14ac:dyDescent="0.25">
      <c r="A464" s="26"/>
      <c r="B464" s="27"/>
      <c r="C464" s="28"/>
      <c r="D464" s="28"/>
      <c r="E464" s="28"/>
      <c r="F464" s="28"/>
      <c r="G464" s="29"/>
      <c r="H464" s="39" t="str">
        <f t="shared" si="15"/>
        <v/>
      </c>
      <c r="I464" s="150" t="str">
        <f t="shared" si="16"/>
        <v/>
      </c>
      <c r="J464" s="113"/>
      <c r="K464" s="18"/>
      <c r="L464" s="18"/>
      <c r="Z464" s="152"/>
    </row>
    <row r="465" spans="1:26" x14ac:dyDescent="0.25">
      <c r="A465" s="26"/>
      <c r="B465" s="27"/>
      <c r="C465" s="28"/>
      <c r="D465" s="28"/>
      <c r="E465" s="28"/>
      <c r="F465" s="28"/>
      <c r="G465" s="29"/>
      <c r="H465" s="39" t="str">
        <f t="shared" si="15"/>
        <v/>
      </c>
      <c r="I465" s="150" t="str">
        <f t="shared" si="16"/>
        <v/>
      </c>
      <c r="J465" s="113"/>
      <c r="K465" s="18"/>
      <c r="L465" s="18"/>
      <c r="Z465" s="152"/>
    </row>
    <row r="466" spans="1:26" x14ac:dyDescent="0.25">
      <c r="A466" s="26"/>
      <c r="B466" s="27"/>
      <c r="C466" s="28"/>
      <c r="D466" s="28"/>
      <c r="E466" s="28"/>
      <c r="F466" s="28"/>
      <c r="G466" s="29"/>
      <c r="H466" s="39" t="str">
        <f t="shared" si="15"/>
        <v/>
      </c>
      <c r="I466" s="150" t="str">
        <f t="shared" si="16"/>
        <v/>
      </c>
      <c r="J466" s="113"/>
      <c r="K466" s="18"/>
      <c r="L466" s="18"/>
      <c r="Z466" s="152"/>
    </row>
    <row r="467" spans="1:26" x14ac:dyDescent="0.25">
      <c r="A467" s="26"/>
      <c r="B467" s="27"/>
      <c r="C467" s="28"/>
      <c r="D467" s="28"/>
      <c r="E467" s="28"/>
      <c r="F467" s="28"/>
      <c r="G467" s="29"/>
      <c r="H467" s="39" t="str">
        <f t="shared" si="15"/>
        <v/>
      </c>
      <c r="I467" s="150" t="str">
        <f t="shared" si="16"/>
        <v/>
      </c>
      <c r="J467" s="113"/>
      <c r="K467" s="18"/>
      <c r="L467" s="18"/>
      <c r="Z467" s="152"/>
    </row>
    <row r="468" spans="1:26" x14ac:dyDescent="0.25">
      <c r="A468" s="26"/>
      <c r="B468" s="27"/>
      <c r="C468" s="28"/>
      <c r="D468" s="28"/>
      <c r="E468" s="28"/>
      <c r="F468" s="28"/>
      <c r="G468" s="29"/>
      <c r="H468" s="39" t="str">
        <f t="shared" si="15"/>
        <v/>
      </c>
      <c r="I468" s="150" t="str">
        <f t="shared" si="16"/>
        <v/>
      </c>
      <c r="J468" s="113"/>
      <c r="K468" s="18"/>
      <c r="L468" s="18"/>
      <c r="Z468" s="152"/>
    </row>
    <row r="469" spans="1:26" x14ac:dyDescent="0.25">
      <c r="A469" s="26"/>
      <c r="B469" s="27"/>
      <c r="C469" s="28"/>
      <c r="D469" s="28"/>
      <c r="E469" s="28"/>
      <c r="F469" s="28"/>
      <c r="G469" s="29"/>
      <c r="H469" s="39" t="str">
        <f t="shared" si="15"/>
        <v/>
      </c>
      <c r="I469" s="150" t="str">
        <f t="shared" si="16"/>
        <v/>
      </c>
      <c r="J469" s="113"/>
      <c r="K469" s="18"/>
      <c r="L469" s="18"/>
      <c r="Z469" s="152"/>
    </row>
    <row r="470" spans="1:26" x14ac:dyDescent="0.25">
      <c r="A470" s="26"/>
      <c r="B470" s="27"/>
      <c r="C470" s="28"/>
      <c r="D470" s="28"/>
      <c r="E470" s="28"/>
      <c r="F470" s="28"/>
      <c r="G470" s="29"/>
      <c r="H470" s="39" t="str">
        <f t="shared" si="15"/>
        <v/>
      </c>
      <c r="I470" s="150" t="str">
        <f t="shared" si="16"/>
        <v/>
      </c>
      <c r="J470" s="113"/>
      <c r="K470" s="18"/>
      <c r="L470" s="18"/>
      <c r="Z470" s="152"/>
    </row>
    <row r="471" spans="1:26" x14ac:dyDescent="0.25">
      <c r="A471" s="26"/>
      <c r="B471" s="27"/>
      <c r="C471" s="28"/>
      <c r="D471" s="28"/>
      <c r="E471" s="28"/>
      <c r="F471" s="28"/>
      <c r="G471" s="29"/>
      <c r="H471" s="39" t="str">
        <f t="shared" si="15"/>
        <v/>
      </c>
      <c r="I471" s="150" t="str">
        <f t="shared" si="16"/>
        <v/>
      </c>
      <c r="J471" s="113"/>
      <c r="K471" s="18"/>
      <c r="L471" s="18"/>
      <c r="Z471" s="152"/>
    </row>
    <row r="472" spans="1:26" x14ac:dyDescent="0.25">
      <c r="A472" s="26"/>
      <c r="B472" s="27"/>
      <c r="C472" s="28"/>
      <c r="D472" s="28"/>
      <c r="E472" s="28"/>
      <c r="F472" s="28"/>
      <c r="G472" s="29"/>
      <c r="H472" s="39" t="str">
        <f t="shared" si="15"/>
        <v/>
      </c>
      <c r="I472" s="150" t="str">
        <f t="shared" si="16"/>
        <v/>
      </c>
      <c r="J472" s="113"/>
      <c r="K472" s="18"/>
      <c r="L472" s="18"/>
      <c r="Z472" s="152"/>
    </row>
    <row r="473" spans="1:26" x14ac:dyDescent="0.25">
      <c r="A473" s="26"/>
      <c r="B473" s="27"/>
      <c r="C473" s="28"/>
      <c r="D473" s="28"/>
      <c r="E473" s="28"/>
      <c r="F473" s="28"/>
      <c r="G473" s="29"/>
      <c r="H473" s="39" t="str">
        <f t="shared" si="15"/>
        <v/>
      </c>
      <c r="I473" s="150" t="str">
        <f t="shared" si="16"/>
        <v/>
      </c>
      <c r="J473" s="113"/>
      <c r="K473" s="18"/>
      <c r="L473" s="18"/>
      <c r="Z473" s="152"/>
    </row>
    <row r="474" spans="1:26" x14ac:dyDescent="0.25">
      <c r="A474" s="26"/>
      <c r="B474" s="27"/>
      <c r="C474" s="28"/>
      <c r="D474" s="28"/>
      <c r="E474" s="28"/>
      <c r="F474" s="28"/>
      <c r="G474" s="29"/>
      <c r="H474" s="39" t="str">
        <f t="shared" si="15"/>
        <v/>
      </c>
      <c r="I474" s="150" t="str">
        <f t="shared" si="16"/>
        <v/>
      </c>
      <c r="J474" s="113"/>
      <c r="K474" s="18"/>
      <c r="L474" s="18"/>
      <c r="Z474" s="152"/>
    </row>
    <row r="475" spans="1:26" x14ac:dyDescent="0.25">
      <c r="A475" s="26"/>
      <c r="B475" s="27"/>
      <c r="C475" s="28"/>
      <c r="D475" s="28"/>
      <c r="E475" s="28"/>
      <c r="F475" s="28"/>
      <c r="G475" s="29"/>
      <c r="H475" s="39" t="str">
        <f t="shared" si="15"/>
        <v/>
      </c>
      <c r="I475" s="150" t="str">
        <f t="shared" si="16"/>
        <v/>
      </c>
      <c r="J475" s="113"/>
      <c r="K475" s="18"/>
      <c r="L475" s="18"/>
      <c r="Z475" s="152"/>
    </row>
    <row r="476" spans="1:26" x14ac:dyDescent="0.25">
      <c r="A476" s="26"/>
      <c r="B476" s="27"/>
      <c r="C476" s="28"/>
      <c r="D476" s="28"/>
      <c r="E476" s="28"/>
      <c r="F476" s="28"/>
      <c r="G476" s="29"/>
      <c r="H476" s="39" t="str">
        <f t="shared" si="15"/>
        <v/>
      </c>
      <c r="I476" s="150" t="str">
        <f t="shared" si="16"/>
        <v/>
      </c>
      <c r="J476" s="113"/>
      <c r="K476" s="18"/>
      <c r="L476" s="18"/>
      <c r="Z476" s="152"/>
    </row>
    <row r="477" spans="1:26" x14ac:dyDescent="0.25">
      <c r="A477" s="26"/>
      <c r="B477" s="27"/>
      <c r="C477" s="28"/>
      <c r="D477" s="28"/>
      <c r="E477" s="28"/>
      <c r="F477" s="28"/>
      <c r="G477" s="29"/>
      <c r="H477" s="39" t="str">
        <f t="shared" si="15"/>
        <v/>
      </c>
      <c r="I477" s="150" t="str">
        <f t="shared" si="16"/>
        <v/>
      </c>
      <c r="J477" s="113"/>
      <c r="K477" s="18"/>
      <c r="L477" s="18"/>
      <c r="Z477" s="152"/>
    </row>
    <row r="478" spans="1:26" x14ac:dyDescent="0.25">
      <c r="A478" s="26"/>
      <c r="B478" s="27"/>
      <c r="C478" s="28"/>
      <c r="D478" s="28"/>
      <c r="E478" s="28"/>
      <c r="F478" s="28"/>
      <c r="G478" s="29"/>
      <c r="H478" s="39" t="str">
        <f t="shared" si="15"/>
        <v/>
      </c>
      <c r="I478" s="150" t="str">
        <f t="shared" si="16"/>
        <v/>
      </c>
      <c r="J478" s="113"/>
      <c r="K478" s="18"/>
      <c r="L478" s="18"/>
      <c r="Z478" s="152"/>
    </row>
    <row r="479" spans="1:26" x14ac:dyDescent="0.25">
      <c r="A479" s="26"/>
      <c r="B479" s="27"/>
      <c r="C479" s="28"/>
      <c r="D479" s="28"/>
      <c r="E479" s="28"/>
      <c r="F479" s="28"/>
      <c r="G479" s="29"/>
      <c r="H479" s="39" t="str">
        <f t="shared" si="15"/>
        <v/>
      </c>
      <c r="I479" s="150" t="str">
        <f t="shared" si="16"/>
        <v/>
      </c>
      <c r="J479" s="113"/>
      <c r="K479" s="18"/>
      <c r="L479" s="18"/>
      <c r="Z479" s="152"/>
    </row>
    <row r="480" spans="1:26" x14ac:dyDescent="0.25">
      <c r="A480" s="26"/>
      <c r="B480" s="27"/>
      <c r="C480" s="28"/>
      <c r="D480" s="28"/>
      <c r="E480" s="28"/>
      <c r="F480" s="28"/>
      <c r="G480" s="29"/>
      <c r="H480" s="39" t="str">
        <f t="shared" si="15"/>
        <v/>
      </c>
      <c r="I480" s="150" t="str">
        <f t="shared" si="16"/>
        <v/>
      </c>
      <c r="J480" s="113"/>
      <c r="K480" s="18"/>
      <c r="L480" s="18"/>
      <c r="Z480" s="152"/>
    </row>
    <row r="481" spans="1:26" x14ac:dyDescent="0.25">
      <c r="A481" s="26"/>
      <c r="B481" s="27"/>
      <c r="C481" s="28"/>
      <c r="D481" s="28"/>
      <c r="E481" s="28"/>
      <c r="F481" s="28"/>
      <c r="G481" s="29"/>
      <c r="H481" s="39" t="str">
        <f t="shared" si="15"/>
        <v/>
      </c>
      <c r="I481" s="150" t="str">
        <f t="shared" si="16"/>
        <v/>
      </c>
      <c r="J481" s="113"/>
      <c r="K481" s="18"/>
      <c r="L481" s="18"/>
      <c r="Z481" s="152"/>
    </row>
    <row r="482" spans="1:26" x14ac:dyDescent="0.25">
      <c r="A482" s="26"/>
      <c r="B482" s="27"/>
      <c r="C482" s="28"/>
      <c r="D482" s="28"/>
      <c r="E482" s="28"/>
      <c r="F482" s="28"/>
      <c r="G482" s="29"/>
      <c r="H482" s="39" t="str">
        <f t="shared" si="15"/>
        <v/>
      </c>
      <c r="I482" s="150" t="str">
        <f t="shared" si="16"/>
        <v/>
      </c>
      <c r="J482" s="113"/>
      <c r="K482" s="18"/>
      <c r="L482" s="18"/>
      <c r="Z482" s="152"/>
    </row>
    <row r="483" spans="1:26" x14ac:dyDescent="0.25">
      <c r="A483" s="26"/>
      <c r="B483" s="27"/>
      <c r="C483" s="28"/>
      <c r="D483" s="28"/>
      <c r="E483" s="28"/>
      <c r="F483" s="28"/>
      <c r="G483" s="29"/>
      <c r="H483" s="39" t="str">
        <f t="shared" si="15"/>
        <v/>
      </c>
      <c r="I483" s="150" t="str">
        <f t="shared" si="16"/>
        <v/>
      </c>
      <c r="J483" s="113"/>
      <c r="K483" s="18"/>
      <c r="L483" s="18"/>
      <c r="Z483" s="152"/>
    </row>
    <row r="484" spans="1:26" x14ac:dyDescent="0.25">
      <c r="A484" s="26"/>
      <c r="B484" s="27"/>
      <c r="C484" s="28"/>
      <c r="D484" s="28"/>
      <c r="E484" s="28"/>
      <c r="F484" s="28"/>
      <c r="G484" s="29"/>
      <c r="H484" s="39" t="str">
        <f t="shared" si="15"/>
        <v/>
      </c>
      <c r="I484" s="150" t="str">
        <f t="shared" si="16"/>
        <v/>
      </c>
      <c r="J484" s="113"/>
      <c r="K484" s="18"/>
      <c r="L484" s="18"/>
      <c r="Z484" s="152"/>
    </row>
    <row r="485" spans="1:26" x14ac:dyDescent="0.25">
      <c r="A485" s="26"/>
      <c r="B485" s="27"/>
      <c r="C485" s="28"/>
      <c r="D485" s="28"/>
      <c r="E485" s="28"/>
      <c r="F485" s="28"/>
      <c r="G485" s="29"/>
      <c r="H485" s="39" t="str">
        <f t="shared" si="15"/>
        <v/>
      </c>
      <c r="I485" s="150" t="str">
        <f t="shared" si="16"/>
        <v/>
      </c>
      <c r="J485" s="113"/>
      <c r="K485" s="18"/>
      <c r="L485" s="18"/>
      <c r="Z485" s="152"/>
    </row>
    <row r="486" spans="1:26" x14ac:dyDescent="0.25">
      <c r="A486" s="26"/>
      <c r="B486" s="27"/>
      <c r="C486" s="28"/>
      <c r="D486" s="28"/>
      <c r="E486" s="28"/>
      <c r="F486" s="28"/>
      <c r="G486" s="29"/>
      <c r="H486" s="39" t="str">
        <f t="shared" si="15"/>
        <v/>
      </c>
      <c r="I486" s="150" t="str">
        <f t="shared" si="16"/>
        <v/>
      </c>
      <c r="J486" s="113"/>
      <c r="K486" s="18"/>
      <c r="L486" s="18"/>
      <c r="Z486" s="152"/>
    </row>
    <row r="487" spans="1:26" x14ac:dyDescent="0.25">
      <c r="A487" s="26"/>
      <c r="B487" s="27"/>
      <c r="C487" s="28"/>
      <c r="D487" s="28"/>
      <c r="E487" s="28"/>
      <c r="F487" s="28"/>
      <c r="G487" s="29"/>
      <c r="H487" s="39" t="str">
        <f t="shared" si="15"/>
        <v/>
      </c>
      <c r="I487" s="150" t="str">
        <f t="shared" si="16"/>
        <v/>
      </c>
      <c r="J487" s="113"/>
      <c r="K487" s="18"/>
      <c r="L487" s="18"/>
      <c r="Z487" s="152"/>
    </row>
    <row r="488" spans="1:26" x14ac:dyDescent="0.25">
      <c r="A488" s="26"/>
      <c r="B488" s="27"/>
      <c r="C488" s="28"/>
      <c r="D488" s="28"/>
      <c r="E488" s="28"/>
      <c r="F488" s="28"/>
      <c r="G488" s="29"/>
      <c r="H488" s="39" t="str">
        <f t="shared" si="15"/>
        <v/>
      </c>
      <c r="I488" s="150" t="str">
        <f t="shared" si="16"/>
        <v/>
      </c>
      <c r="J488" s="113"/>
      <c r="K488" s="18"/>
      <c r="L488" s="18"/>
      <c r="Z488" s="152"/>
    </row>
    <row r="489" spans="1:26" x14ac:dyDescent="0.25">
      <c r="A489" s="26"/>
      <c r="B489" s="27"/>
      <c r="C489" s="28"/>
      <c r="D489" s="28"/>
      <c r="E489" s="28"/>
      <c r="F489" s="28"/>
      <c r="G489" s="29"/>
      <c r="H489" s="39" t="str">
        <f t="shared" si="15"/>
        <v/>
      </c>
      <c r="I489" s="150" t="str">
        <f t="shared" si="16"/>
        <v/>
      </c>
      <c r="J489" s="113"/>
      <c r="K489" s="18"/>
      <c r="L489" s="18"/>
      <c r="Z489" s="152"/>
    </row>
    <row r="490" spans="1:26" x14ac:dyDescent="0.25">
      <c r="A490" s="26"/>
      <c r="B490" s="27"/>
      <c r="C490" s="28"/>
      <c r="D490" s="28"/>
      <c r="E490" s="28"/>
      <c r="F490" s="28"/>
      <c r="G490" s="29"/>
      <c r="H490" s="39" t="str">
        <f t="shared" si="15"/>
        <v/>
      </c>
      <c r="I490" s="150" t="str">
        <f t="shared" si="16"/>
        <v/>
      </c>
      <c r="J490" s="113"/>
      <c r="K490" s="18"/>
      <c r="L490" s="18"/>
      <c r="Z490" s="152"/>
    </row>
    <row r="491" spans="1:26" x14ac:dyDescent="0.25">
      <c r="A491" s="26"/>
      <c r="B491" s="27"/>
      <c r="C491" s="28"/>
      <c r="D491" s="28"/>
      <c r="E491" s="28"/>
      <c r="F491" s="28"/>
      <c r="G491" s="29"/>
      <c r="H491" s="39" t="str">
        <f t="shared" si="15"/>
        <v/>
      </c>
      <c r="I491" s="150" t="str">
        <f t="shared" si="16"/>
        <v/>
      </c>
      <c r="J491" s="113"/>
      <c r="K491" s="18"/>
      <c r="L491" s="18"/>
      <c r="Z491" s="152"/>
    </row>
    <row r="492" spans="1:26" x14ac:dyDescent="0.25">
      <c r="A492" s="26"/>
      <c r="B492" s="27"/>
      <c r="C492" s="28"/>
      <c r="D492" s="28"/>
      <c r="E492" s="28"/>
      <c r="F492" s="28"/>
      <c r="G492" s="29"/>
      <c r="H492" s="39" t="str">
        <f t="shared" si="15"/>
        <v/>
      </c>
      <c r="I492" s="150" t="str">
        <f t="shared" si="16"/>
        <v/>
      </c>
      <c r="J492" s="113"/>
      <c r="K492" s="18"/>
      <c r="L492" s="18"/>
      <c r="Z492" s="152"/>
    </row>
    <row r="493" spans="1:26" x14ac:dyDescent="0.25">
      <c r="A493" s="26"/>
      <c r="B493" s="27"/>
      <c r="C493" s="28"/>
      <c r="D493" s="28"/>
      <c r="E493" s="28"/>
      <c r="F493" s="28"/>
      <c r="G493" s="29"/>
      <c r="H493" s="39" t="str">
        <f t="shared" si="15"/>
        <v/>
      </c>
      <c r="I493" s="150" t="str">
        <f t="shared" si="16"/>
        <v/>
      </c>
      <c r="J493" s="113"/>
      <c r="K493" s="18"/>
      <c r="L493" s="18"/>
      <c r="Z493" s="152"/>
    </row>
    <row r="494" spans="1:26" x14ac:dyDescent="0.25">
      <c r="A494" s="26"/>
      <c r="B494" s="27"/>
      <c r="C494" s="28"/>
      <c r="D494" s="28"/>
      <c r="E494" s="28"/>
      <c r="F494" s="28"/>
      <c r="G494" s="29"/>
      <c r="H494" s="39" t="str">
        <f t="shared" si="15"/>
        <v/>
      </c>
      <c r="I494" s="150" t="str">
        <f t="shared" si="16"/>
        <v/>
      </c>
      <c r="J494" s="113"/>
      <c r="K494" s="18"/>
      <c r="L494" s="18"/>
      <c r="Z494" s="152"/>
    </row>
    <row r="495" spans="1:26" x14ac:dyDescent="0.25">
      <c r="A495" s="26"/>
      <c r="B495" s="27"/>
      <c r="C495" s="28"/>
      <c r="D495" s="28"/>
      <c r="E495" s="28"/>
      <c r="F495" s="28"/>
      <c r="G495" s="29"/>
      <c r="H495" s="39" t="str">
        <f t="shared" si="15"/>
        <v/>
      </c>
      <c r="I495" s="150" t="str">
        <f t="shared" si="16"/>
        <v/>
      </c>
      <c r="J495" s="113"/>
      <c r="K495" s="18"/>
      <c r="L495" s="18"/>
      <c r="Z495" s="152"/>
    </row>
    <row r="496" spans="1:26" x14ac:dyDescent="0.25">
      <c r="A496" s="26"/>
      <c r="B496" s="27"/>
      <c r="C496" s="28"/>
      <c r="D496" s="28"/>
      <c r="E496" s="28"/>
      <c r="F496" s="28"/>
      <c r="G496" s="29"/>
      <c r="H496" s="39" t="str">
        <f t="shared" si="15"/>
        <v/>
      </c>
      <c r="I496" s="150" t="str">
        <f t="shared" si="16"/>
        <v/>
      </c>
      <c r="J496" s="113"/>
      <c r="K496" s="18"/>
      <c r="L496" s="18"/>
      <c r="Z496" s="152"/>
    </row>
    <row r="497" spans="1:26" x14ac:dyDescent="0.25">
      <c r="A497" s="26"/>
      <c r="B497" s="27"/>
      <c r="C497" s="28"/>
      <c r="D497" s="28"/>
      <c r="E497" s="28"/>
      <c r="F497" s="28"/>
      <c r="G497" s="29"/>
      <c r="H497" s="39" t="str">
        <f t="shared" si="15"/>
        <v/>
      </c>
      <c r="I497" s="150" t="str">
        <f t="shared" si="16"/>
        <v/>
      </c>
      <c r="J497" s="113"/>
      <c r="K497" s="18"/>
      <c r="L497" s="18"/>
      <c r="Z497" s="152"/>
    </row>
    <row r="498" spans="1:26" x14ac:dyDescent="0.25">
      <c r="A498" s="26"/>
      <c r="B498" s="27"/>
      <c r="C498" s="28"/>
      <c r="D498" s="28"/>
      <c r="E498" s="28"/>
      <c r="F498" s="28"/>
      <c r="G498" s="29"/>
      <c r="H498" s="39" t="str">
        <f t="shared" si="15"/>
        <v/>
      </c>
      <c r="I498" s="150" t="str">
        <f t="shared" si="16"/>
        <v/>
      </c>
      <c r="J498" s="113"/>
      <c r="K498" s="18"/>
      <c r="L498" s="18"/>
      <c r="Z498" s="152"/>
    </row>
    <row r="499" spans="1:26" x14ac:dyDescent="0.25">
      <c r="A499" s="26"/>
      <c r="B499" s="27"/>
      <c r="C499" s="28"/>
      <c r="D499" s="28"/>
      <c r="E499" s="28"/>
      <c r="F499" s="28"/>
      <c r="G499" s="29"/>
      <c r="H499" s="39" t="str">
        <f t="shared" si="15"/>
        <v/>
      </c>
      <c r="I499" s="150" t="str">
        <f t="shared" si="16"/>
        <v/>
      </c>
      <c r="J499" s="113"/>
      <c r="K499" s="18"/>
      <c r="L499" s="18"/>
      <c r="Z499" s="152"/>
    </row>
    <row r="500" spans="1:26" x14ac:dyDescent="0.25">
      <c r="A500" s="26"/>
      <c r="B500" s="27"/>
      <c r="C500" s="28"/>
      <c r="D500" s="28"/>
      <c r="E500" s="28"/>
      <c r="F500" s="28"/>
      <c r="G500" s="29"/>
      <c r="H500" s="39" t="str">
        <f t="shared" si="15"/>
        <v/>
      </c>
      <c r="I500" s="150" t="str">
        <f t="shared" si="16"/>
        <v/>
      </c>
      <c r="J500" s="113"/>
      <c r="K500" s="18"/>
      <c r="L500" s="18"/>
      <c r="Z500" s="152"/>
    </row>
    <row r="501" spans="1:26" x14ac:dyDescent="0.25">
      <c r="A501" s="26"/>
      <c r="B501" s="27"/>
      <c r="C501" s="28"/>
      <c r="D501" s="28"/>
      <c r="E501" s="28"/>
      <c r="F501" s="28"/>
      <c r="G501" s="29"/>
      <c r="H501" s="39" t="str">
        <f t="shared" si="15"/>
        <v/>
      </c>
      <c r="I501" s="150" t="str">
        <f t="shared" si="16"/>
        <v/>
      </c>
      <c r="J501" s="113"/>
      <c r="K501" s="18"/>
      <c r="L501" s="18"/>
      <c r="Z501" s="152"/>
    </row>
    <row r="502" spans="1:26" x14ac:dyDescent="0.25">
      <c r="A502" s="26"/>
      <c r="B502" s="27"/>
      <c r="C502" s="28"/>
      <c r="D502" s="28"/>
      <c r="E502" s="28"/>
      <c r="F502" s="28"/>
      <c r="G502" s="29"/>
      <c r="H502" s="39" t="str">
        <f t="shared" si="15"/>
        <v/>
      </c>
      <c r="I502" s="150" t="str">
        <f t="shared" si="16"/>
        <v/>
      </c>
      <c r="J502" s="113"/>
      <c r="K502" s="18"/>
      <c r="L502" s="18"/>
      <c r="Z502" s="152"/>
    </row>
    <row r="503" spans="1:26" x14ac:dyDescent="0.25">
      <c r="A503" s="26"/>
      <c r="B503" s="27"/>
      <c r="C503" s="28"/>
      <c r="D503" s="28"/>
      <c r="E503" s="28"/>
      <c r="F503" s="28"/>
      <c r="G503" s="29"/>
      <c r="H503" s="39" t="str">
        <f t="shared" si="15"/>
        <v/>
      </c>
      <c r="I503" s="150" t="str">
        <f t="shared" si="16"/>
        <v/>
      </c>
      <c r="J503" s="113"/>
      <c r="K503" s="18"/>
      <c r="L503" s="18"/>
      <c r="Z503" s="152"/>
    </row>
    <row r="504" spans="1:26" x14ac:dyDescent="0.25">
      <c r="A504" s="26"/>
      <c r="B504" s="27"/>
      <c r="C504" s="28"/>
      <c r="D504" s="28"/>
      <c r="E504" s="28"/>
      <c r="F504" s="28"/>
      <c r="G504" s="29"/>
      <c r="H504" s="39" t="str">
        <f t="shared" si="15"/>
        <v/>
      </c>
      <c r="I504" s="150" t="str">
        <f t="shared" si="16"/>
        <v/>
      </c>
      <c r="J504" s="113"/>
      <c r="K504" s="18"/>
      <c r="L504" s="18"/>
      <c r="Z504" s="152"/>
    </row>
    <row r="505" spans="1:26" x14ac:dyDescent="0.25">
      <c r="A505" s="26"/>
      <c r="B505" s="27"/>
      <c r="C505" s="28"/>
      <c r="D505" s="28"/>
      <c r="E505" s="28"/>
      <c r="F505" s="28"/>
      <c r="G505" s="29"/>
      <c r="H505" s="39" t="str">
        <f t="shared" si="15"/>
        <v/>
      </c>
      <c r="I505" s="150" t="str">
        <f t="shared" si="16"/>
        <v/>
      </c>
      <c r="J505" s="113"/>
      <c r="K505" s="18"/>
      <c r="L505" s="18"/>
      <c r="Z505" s="152"/>
    </row>
    <row r="506" spans="1:26" x14ac:dyDescent="0.25">
      <c r="A506" s="26"/>
      <c r="B506" s="27"/>
      <c r="C506" s="28"/>
      <c r="D506" s="28"/>
      <c r="E506" s="28"/>
      <c r="F506" s="28"/>
      <c r="G506" s="29"/>
      <c r="H506" s="39" t="str">
        <f t="shared" si="15"/>
        <v/>
      </c>
      <c r="I506" s="150" t="str">
        <f t="shared" si="16"/>
        <v/>
      </c>
      <c r="J506" s="113"/>
      <c r="K506" s="18"/>
      <c r="L506" s="18"/>
      <c r="Z506" s="152"/>
    </row>
    <row r="507" spans="1:26" x14ac:dyDescent="0.25">
      <c r="A507" s="26"/>
      <c r="B507" s="27"/>
      <c r="C507" s="28"/>
      <c r="D507" s="28"/>
      <c r="E507" s="28"/>
      <c r="F507" s="28"/>
      <c r="G507" s="29"/>
      <c r="H507" s="39" t="str">
        <f t="shared" si="15"/>
        <v/>
      </c>
      <c r="I507" s="150" t="str">
        <f t="shared" si="16"/>
        <v/>
      </c>
      <c r="J507" s="113"/>
      <c r="K507" s="18"/>
      <c r="L507" s="18"/>
      <c r="Z507" s="152"/>
    </row>
    <row r="508" spans="1:26" x14ac:dyDescent="0.25">
      <c r="A508" s="26"/>
      <c r="B508" s="27"/>
      <c r="C508" s="28"/>
      <c r="D508" s="28"/>
      <c r="E508" s="28"/>
      <c r="F508" s="28"/>
      <c r="G508" s="29"/>
      <c r="H508" s="39" t="str">
        <f t="shared" si="15"/>
        <v/>
      </c>
      <c r="I508" s="150" t="str">
        <f t="shared" si="16"/>
        <v/>
      </c>
      <c r="J508" s="113"/>
      <c r="K508" s="18"/>
      <c r="L508" s="18"/>
      <c r="Z508" s="152"/>
    </row>
    <row r="509" spans="1:26" x14ac:dyDescent="0.25">
      <c r="A509" s="26"/>
      <c r="B509" s="27"/>
      <c r="C509" s="28"/>
      <c r="D509" s="28"/>
      <c r="E509" s="28"/>
      <c r="F509" s="28"/>
      <c r="G509" s="29"/>
      <c r="H509" s="39" t="str">
        <f t="shared" si="15"/>
        <v/>
      </c>
      <c r="I509" s="150" t="str">
        <f t="shared" si="16"/>
        <v/>
      </c>
      <c r="J509" s="113"/>
      <c r="K509" s="18"/>
      <c r="L509" s="18"/>
      <c r="Z509" s="152"/>
    </row>
    <row r="510" spans="1:26" x14ac:dyDescent="0.25">
      <c r="A510" s="26"/>
      <c r="B510" s="27"/>
      <c r="C510" s="28"/>
      <c r="D510" s="28"/>
      <c r="E510" s="28"/>
      <c r="F510" s="28"/>
      <c r="G510" s="29"/>
      <c r="H510" s="39" t="str">
        <f t="shared" si="15"/>
        <v/>
      </c>
      <c r="I510" s="150" t="str">
        <f t="shared" si="16"/>
        <v/>
      </c>
      <c r="J510" s="113"/>
      <c r="K510" s="18"/>
      <c r="L510" s="18"/>
      <c r="Z510" s="152"/>
    </row>
    <row r="511" spans="1:26" x14ac:dyDescent="0.25">
      <c r="A511" s="26"/>
      <c r="B511" s="27"/>
      <c r="C511" s="28"/>
      <c r="D511" s="28"/>
      <c r="E511" s="28"/>
      <c r="F511" s="28"/>
      <c r="G511" s="29"/>
      <c r="H511" s="39" t="str">
        <f t="shared" si="15"/>
        <v/>
      </c>
      <c r="I511" s="150" t="str">
        <f t="shared" si="16"/>
        <v/>
      </c>
      <c r="J511" s="113"/>
      <c r="K511" s="18"/>
      <c r="L511" s="18"/>
      <c r="Z511" s="152"/>
    </row>
    <row r="512" spans="1:26" x14ac:dyDescent="0.25">
      <c r="A512" s="26"/>
      <c r="B512" s="27"/>
      <c r="C512" s="28"/>
      <c r="D512" s="28"/>
      <c r="E512" s="28"/>
      <c r="F512" s="28"/>
      <c r="G512" s="29"/>
      <c r="H512" s="39" t="str">
        <f t="shared" si="15"/>
        <v/>
      </c>
      <c r="I512" s="150" t="str">
        <f t="shared" si="16"/>
        <v/>
      </c>
      <c r="J512" s="113"/>
      <c r="K512" s="18"/>
      <c r="L512" s="18"/>
      <c r="Z512" s="152"/>
    </row>
    <row r="513" spans="1:26" x14ac:dyDescent="0.25">
      <c r="A513" s="26"/>
      <c r="B513" s="27"/>
      <c r="C513" s="28"/>
      <c r="D513" s="28"/>
      <c r="E513" s="28"/>
      <c r="F513" s="28"/>
      <c r="G513" s="29"/>
      <c r="H513" s="39" t="str">
        <f t="shared" si="15"/>
        <v/>
      </c>
      <c r="I513" s="150" t="str">
        <f t="shared" si="16"/>
        <v/>
      </c>
      <c r="J513" s="113"/>
      <c r="K513" s="18"/>
      <c r="L513" s="18"/>
      <c r="Z513" s="152"/>
    </row>
    <row r="514" spans="1:26" x14ac:dyDescent="0.25">
      <c r="A514" s="26"/>
      <c r="B514" s="27"/>
      <c r="C514" s="28"/>
      <c r="D514" s="28"/>
      <c r="E514" s="28"/>
      <c r="F514" s="28"/>
      <c r="G514" s="29"/>
      <c r="H514" s="39" t="str">
        <f t="shared" si="15"/>
        <v/>
      </c>
      <c r="I514" s="150" t="str">
        <f t="shared" si="16"/>
        <v/>
      </c>
      <c r="J514" s="113"/>
      <c r="K514" s="18"/>
      <c r="L514" s="18"/>
      <c r="Z514" s="152"/>
    </row>
    <row r="515" spans="1:26" x14ac:dyDescent="0.25">
      <c r="A515" s="26"/>
      <c r="B515" s="27"/>
      <c r="C515" s="28"/>
      <c r="D515" s="28"/>
      <c r="E515" s="28"/>
      <c r="F515" s="28"/>
      <c r="G515" s="29"/>
      <c r="H515" s="39" t="str">
        <f t="shared" si="15"/>
        <v/>
      </c>
      <c r="I515" s="150" t="str">
        <f t="shared" si="16"/>
        <v/>
      </c>
      <c r="J515" s="113"/>
      <c r="K515" s="18"/>
      <c r="L515" s="18"/>
      <c r="Z515" s="152"/>
    </row>
    <row r="516" spans="1:26" x14ac:dyDescent="0.25">
      <c r="A516" s="26"/>
      <c r="B516" s="27"/>
      <c r="C516" s="28"/>
      <c r="D516" s="28"/>
      <c r="E516" s="28"/>
      <c r="F516" s="28"/>
      <c r="G516" s="29"/>
      <c r="H516" s="39" t="str">
        <f t="shared" ref="H516:H579" si="17">IF(A516&gt;0,MATCH(A516-1,FYrMonths)+1,"")</f>
        <v/>
      </c>
      <c r="I516" s="150" t="str">
        <f t="shared" si="16"/>
        <v/>
      </c>
      <c r="J516" s="113"/>
      <c r="K516" s="18"/>
      <c r="L516" s="18"/>
      <c r="Z516" s="152"/>
    </row>
    <row r="517" spans="1:26" x14ac:dyDescent="0.25">
      <c r="A517" s="26"/>
      <c r="B517" s="27"/>
      <c r="C517" s="28"/>
      <c r="D517" s="28"/>
      <c r="E517" s="28"/>
      <c r="F517" s="28"/>
      <c r="G517" s="29"/>
      <c r="H517" s="39" t="str">
        <f t="shared" si="17"/>
        <v/>
      </c>
      <c r="I517" s="150" t="str">
        <f t="shared" ref="I517:I580" si="18">IF(G517="","",I516+G517)</f>
        <v/>
      </c>
      <c r="J517" s="113"/>
      <c r="K517" s="18"/>
      <c r="L517" s="18"/>
      <c r="Z517" s="152"/>
    </row>
    <row r="518" spans="1:26" x14ac:dyDescent="0.25">
      <c r="A518" s="26"/>
      <c r="B518" s="27"/>
      <c r="C518" s="28"/>
      <c r="D518" s="28"/>
      <c r="E518" s="28"/>
      <c r="F518" s="28"/>
      <c r="G518" s="29"/>
      <c r="H518" s="39" t="str">
        <f t="shared" si="17"/>
        <v/>
      </c>
      <c r="I518" s="150" t="str">
        <f t="shared" si="18"/>
        <v/>
      </c>
      <c r="J518" s="113"/>
      <c r="K518" s="18"/>
      <c r="L518" s="18"/>
      <c r="Z518" s="152"/>
    </row>
    <row r="519" spans="1:26" x14ac:dyDescent="0.25">
      <c r="A519" s="26"/>
      <c r="B519" s="27"/>
      <c r="C519" s="28"/>
      <c r="D519" s="28"/>
      <c r="E519" s="28"/>
      <c r="F519" s="28"/>
      <c r="G519" s="29"/>
      <c r="H519" s="39" t="str">
        <f t="shared" si="17"/>
        <v/>
      </c>
      <c r="I519" s="150" t="str">
        <f t="shared" si="18"/>
        <v/>
      </c>
      <c r="J519" s="113"/>
      <c r="K519" s="18"/>
      <c r="L519" s="18"/>
      <c r="Z519" s="152"/>
    </row>
    <row r="520" spans="1:26" x14ac:dyDescent="0.25">
      <c r="A520" s="26"/>
      <c r="B520" s="27"/>
      <c r="C520" s="28"/>
      <c r="D520" s="28"/>
      <c r="E520" s="28"/>
      <c r="F520" s="28"/>
      <c r="G520" s="29"/>
      <c r="H520" s="39" t="str">
        <f t="shared" si="17"/>
        <v/>
      </c>
      <c r="I520" s="150" t="str">
        <f t="shared" si="18"/>
        <v/>
      </c>
      <c r="J520" s="113"/>
      <c r="K520" s="18"/>
      <c r="L520" s="18"/>
      <c r="Z520" s="152"/>
    </row>
    <row r="521" spans="1:26" x14ac:dyDescent="0.25">
      <c r="A521" s="26"/>
      <c r="B521" s="27"/>
      <c r="C521" s="28"/>
      <c r="D521" s="28"/>
      <c r="E521" s="28"/>
      <c r="F521" s="28"/>
      <c r="G521" s="29"/>
      <c r="H521" s="39" t="str">
        <f t="shared" si="17"/>
        <v/>
      </c>
      <c r="I521" s="150" t="str">
        <f t="shared" si="18"/>
        <v/>
      </c>
      <c r="J521" s="113"/>
      <c r="K521" s="18"/>
      <c r="L521" s="18"/>
      <c r="Z521" s="152"/>
    </row>
    <row r="522" spans="1:26" x14ac:dyDescent="0.25">
      <c r="A522" s="26"/>
      <c r="B522" s="27"/>
      <c r="C522" s="28"/>
      <c r="D522" s="28"/>
      <c r="E522" s="28"/>
      <c r="F522" s="28"/>
      <c r="G522" s="29"/>
      <c r="H522" s="39" t="str">
        <f t="shared" si="17"/>
        <v/>
      </c>
      <c r="I522" s="150" t="str">
        <f t="shared" si="18"/>
        <v/>
      </c>
      <c r="J522" s="113"/>
      <c r="K522" s="18"/>
      <c r="L522" s="18"/>
      <c r="Z522" s="152"/>
    </row>
    <row r="523" spans="1:26" x14ac:dyDescent="0.25">
      <c r="A523" s="26"/>
      <c r="B523" s="27"/>
      <c r="C523" s="28"/>
      <c r="D523" s="28"/>
      <c r="E523" s="28"/>
      <c r="F523" s="28"/>
      <c r="G523" s="29"/>
      <c r="H523" s="39" t="str">
        <f t="shared" si="17"/>
        <v/>
      </c>
      <c r="I523" s="150" t="str">
        <f t="shared" si="18"/>
        <v/>
      </c>
      <c r="J523" s="113"/>
      <c r="K523" s="18"/>
      <c r="L523" s="18"/>
      <c r="Z523" s="152"/>
    </row>
    <row r="524" spans="1:26" x14ac:dyDescent="0.25">
      <c r="A524" s="26"/>
      <c r="B524" s="27"/>
      <c r="C524" s="28"/>
      <c r="D524" s="28"/>
      <c r="E524" s="28"/>
      <c r="F524" s="28"/>
      <c r="G524" s="29"/>
      <c r="H524" s="39" t="str">
        <f t="shared" si="17"/>
        <v/>
      </c>
      <c r="I524" s="150" t="str">
        <f t="shared" si="18"/>
        <v/>
      </c>
      <c r="J524" s="113"/>
      <c r="K524" s="18"/>
      <c r="L524" s="18"/>
      <c r="Z524" s="152"/>
    </row>
    <row r="525" spans="1:26" x14ac:dyDescent="0.25">
      <c r="A525" s="26"/>
      <c r="B525" s="27"/>
      <c r="C525" s="28"/>
      <c r="D525" s="28"/>
      <c r="E525" s="28"/>
      <c r="F525" s="28"/>
      <c r="G525" s="29"/>
      <c r="H525" s="39" t="str">
        <f t="shared" si="17"/>
        <v/>
      </c>
      <c r="I525" s="150" t="str">
        <f t="shared" si="18"/>
        <v/>
      </c>
      <c r="J525" s="113"/>
      <c r="K525" s="18"/>
      <c r="L525" s="18"/>
      <c r="Z525" s="152"/>
    </row>
    <row r="526" spans="1:26" x14ac:dyDescent="0.25">
      <c r="A526" s="26"/>
      <c r="B526" s="27"/>
      <c r="C526" s="28"/>
      <c r="D526" s="28"/>
      <c r="E526" s="28"/>
      <c r="F526" s="28"/>
      <c r="G526" s="29"/>
      <c r="H526" s="39" t="str">
        <f t="shared" si="17"/>
        <v/>
      </c>
      <c r="I526" s="150" t="str">
        <f t="shared" si="18"/>
        <v/>
      </c>
      <c r="J526" s="113"/>
      <c r="K526" s="18"/>
      <c r="L526" s="18"/>
      <c r="Z526" s="152"/>
    </row>
    <row r="527" spans="1:26" x14ac:dyDescent="0.25">
      <c r="A527" s="26"/>
      <c r="B527" s="27"/>
      <c r="C527" s="28"/>
      <c r="D527" s="28"/>
      <c r="E527" s="28"/>
      <c r="F527" s="28"/>
      <c r="G527" s="29"/>
      <c r="H527" s="39" t="str">
        <f t="shared" si="17"/>
        <v/>
      </c>
      <c r="I527" s="150" t="str">
        <f t="shared" si="18"/>
        <v/>
      </c>
      <c r="J527" s="113"/>
      <c r="K527" s="18"/>
      <c r="L527" s="18"/>
      <c r="Z527" s="152"/>
    </row>
    <row r="528" spans="1:26" x14ac:dyDescent="0.25">
      <c r="A528" s="26"/>
      <c r="B528" s="27"/>
      <c r="C528" s="28"/>
      <c r="D528" s="28"/>
      <c r="E528" s="28"/>
      <c r="F528" s="28"/>
      <c r="G528" s="29"/>
      <c r="H528" s="39" t="str">
        <f t="shared" si="17"/>
        <v/>
      </c>
      <c r="I528" s="150" t="str">
        <f t="shared" si="18"/>
        <v/>
      </c>
      <c r="J528" s="113"/>
      <c r="K528" s="18"/>
      <c r="L528" s="18"/>
      <c r="Z528" s="152"/>
    </row>
    <row r="529" spans="1:26" x14ac:dyDescent="0.25">
      <c r="A529" s="26"/>
      <c r="B529" s="27"/>
      <c r="C529" s="28"/>
      <c r="D529" s="28"/>
      <c r="E529" s="28"/>
      <c r="F529" s="28"/>
      <c r="G529" s="29"/>
      <c r="H529" s="39" t="str">
        <f t="shared" si="17"/>
        <v/>
      </c>
      <c r="I529" s="150" t="str">
        <f t="shared" si="18"/>
        <v/>
      </c>
      <c r="J529" s="113"/>
      <c r="K529" s="18"/>
      <c r="L529" s="18"/>
      <c r="Z529" s="152"/>
    </row>
    <row r="530" spans="1:26" x14ac:dyDescent="0.25">
      <c r="A530" s="26"/>
      <c r="B530" s="27"/>
      <c r="C530" s="28"/>
      <c r="D530" s="28"/>
      <c r="E530" s="28"/>
      <c r="F530" s="28"/>
      <c r="G530" s="29"/>
      <c r="H530" s="39" t="str">
        <f t="shared" si="17"/>
        <v/>
      </c>
      <c r="I530" s="150" t="str">
        <f t="shared" si="18"/>
        <v/>
      </c>
      <c r="J530" s="113"/>
      <c r="K530" s="18"/>
      <c r="L530" s="18"/>
      <c r="Z530" s="152"/>
    </row>
    <row r="531" spans="1:26" x14ac:dyDescent="0.25">
      <c r="A531" s="26"/>
      <c r="B531" s="27"/>
      <c r="C531" s="28"/>
      <c r="D531" s="28"/>
      <c r="E531" s="28"/>
      <c r="F531" s="28"/>
      <c r="G531" s="29"/>
      <c r="H531" s="39" t="str">
        <f t="shared" si="17"/>
        <v/>
      </c>
      <c r="I531" s="150" t="str">
        <f t="shared" si="18"/>
        <v/>
      </c>
      <c r="J531" s="113"/>
      <c r="K531" s="18"/>
      <c r="L531" s="18"/>
      <c r="Z531" s="152"/>
    </row>
    <row r="532" spans="1:26" x14ac:dyDescent="0.25">
      <c r="A532" s="26"/>
      <c r="B532" s="27"/>
      <c r="C532" s="28"/>
      <c r="D532" s="28"/>
      <c r="E532" s="28"/>
      <c r="F532" s="28"/>
      <c r="G532" s="29"/>
      <c r="H532" s="39" t="str">
        <f t="shared" si="17"/>
        <v/>
      </c>
      <c r="I532" s="150" t="str">
        <f t="shared" si="18"/>
        <v/>
      </c>
      <c r="J532" s="113"/>
      <c r="K532" s="18"/>
      <c r="L532" s="18"/>
      <c r="Z532" s="152"/>
    </row>
    <row r="533" spans="1:26" x14ac:dyDescent="0.25">
      <c r="A533" s="26"/>
      <c r="B533" s="27"/>
      <c r="C533" s="28"/>
      <c r="D533" s="28"/>
      <c r="E533" s="28"/>
      <c r="F533" s="28"/>
      <c r="G533" s="29"/>
      <c r="H533" s="39" t="str">
        <f t="shared" si="17"/>
        <v/>
      </c>
      <c r="I533" s="150" t="str">
        <f t="shared" si="18"/>
        <v/>
      </c>
      <c r="J533" s="113"/>
      <c r="K533" s="18"/>
      <c r="L533" s="18"/>
      <c r="Z533" s="152"/>
    </row>
    <row r="534" spans="1:26" x14ac:dyDescent="0.25">
      <c r="A534" s="26"/>
      <c r="B534" s="27"/>
      <c r="C534" s="28"/>
      <c r="D534" s="28"/>
      <c r="E534" s="28"/>
      <c r="F534" s="28"/>
      <c r="G534" s="29"/>
      <c r="H534" s="39" t="str">
        <f t="shared" si="17"/>
        <v/>
      </c>
      <c r="I534" s="150" t="str">
        <f t="shared" si="18"/>
        <v/>
      </c>
      <c r="J534" s="113"/>
      <c r="K534" s="18"/>
      <c r="L534" s="18"/>
      <c r="Z534" s="152"/>
    </row>
    <row r="535" spans="1:26" x14ac:dyDescent="0.25">
      <c r="A535" s="26"/>
      <c r="B535" s="27"/>
      <c r="C535" s="28"/>
      <c r="D535" s="28"/>
      <c r="E535" s="28"/>
      <c r="F535" s="28"/>
      <c r="G535" s="29"/>
      <c r="H535" s="39" t="str">
        <f t="shared" si="17"/>
        <v/>
      </c>
      <c r="I535" s="150" t="str">
        <f t="shared" si="18"/>
        <v/>
      </c>
      <c r="J535" s="113"/>
      <c r="K535" s="18"/>
      <c r="L535" s="18"/>
      <c r="Z535" s="152"/>
    </row>
    <row r="536" spans="1:26" x14ac:dyDescent="0.25">
      <c r="A536" s="26"/>
      <c r="B536" s="27"/>
      <c r="C536" s="28"/>
      <c r="D536" s="28"/>
      <c r="E536" s="28"/>
      <c r="F536" s="28"/>
      <c r="G536" s="29"/>
      <c r="H536" s="39" t="str">
        <f t="shared" si="17"/>
        <v/>
      </c>
      <c r="I536" s="150" t="str">
        <f t="shared" si="18"/>
        <v/>
      </c>
      <c r="J536" s="113"/>
      <c r="K536" s="18"/>
      <c r="L536" s="18"/>
      <c r="Z536" s="152"/>
    </row>
    <row r="537" spans="1:26" x14ac:dyDescent="0.25">
      <c r="A537" s="26"/>
      <c r="B537" s="27"/>
      <c r="C537" s="28"/>
      <c r="D537" s="28"/>
      <c r="E537" s="28"/>
      <c r="F537" s="28"/>
      <c r="G537" s="29"/>
      <c r="H537" s="39" t="str">
        <f t="shared" si="17"/>
        <v/>
      </c>
      <c r="I537" s="150" t="str">
        <f t="shared" si="18"/>
        <v/>
      </c>
      <c r="J537" s="113"/>
      <c r="K537" s="18"/>
      <c r="L537" s="18"/>
      <c r="Z537" s="152"/>
    </row>
    <row r="538" spans="1:26" x14ac:dyDescent="0.25">
      <c r="A538" s="26"/>
      <c r="B538" s="27"/>
      <c r="C538" s="28"/>
      <c r="D538" s="28"/>
      <c r="E538" s="28"/>
      <c r="F538" s="28"/>
      <c r="G538" s="29"/>
      <c r="H538" s="39" t="str">
        <f t="shared" si="17"/>
        <v/>
      </c>
      <c r="I538" s="150" t="str">
        <f t="shared" si="18"/>
        <v/>
      </c>
      <c r="J538" s="113"/>
      <c r="K538" s="18"/>
      <c r="L538" s="18"/>
      <c r="Z538" s="152"/>
    </row>
    <row r="539" spans="1:26" x14ac:dyDescent="0.25">
      <c r="A539" s="26"/>
      <c r="B539" s="27"/>
      <c r="C539" s="28"/>
      <c r="D539" s="28"/>
      <c r="E539" s="28"/>
      <c r="F539" s="28"/>
      <c r="G539" s="29"/>
      <c r="H539" s="39" t="str">
        <f t="shared" si="17"/>
        <v/>
      </c>
      <c r="I539" s="150" t="str">
        <f t="shared" si="18"/>
        <v/>
      </c>
      <c r="J539" s="113"/>
      <c r="K539" s="18"/>
      <c r="L539" s="18"/>
      <c r="Z539" s="152"/>
    </row>
    <row r="540" spans="1:26" x14ac:dyDescent="0.25">
      <c r="A540" s="26"/>
      <c r="B540" s="27"/>
      <c r="C540" s="28"/>
      <c r="D540" s="28"/>
      <c r="E540" s="28"/>
      <c r="F540" s="28"/>
      <c r="G540" s="29"/>
      <c r="H540" s="39" t="str">
        <f t="shared" si="17"/>
        <v/>
      </c>
      <c r="I540" s="150" t="str">
        <f t="shared" si="18"/>
        <v/>
      </c>
      <c r="J540" s="113"/>
      <c r="K540" s="18"/>
      <c r="L540" s="18"/>
      <c r="Z540" s="152"/>
    </row>
    <row r="541" spans="1:26" x14ac:dyDescent="0.25">
      <c r="A541" s="26"/>
      <c r="B541" s="27"/>
      <c r="C541" s="28"/>
      <c r="D541" s="28"/>
      <c r="E541" s="28"/>
      <c r="F541" s="28"/>
      <c r="G541" s="29"/>
      <c r="H541" s="39" t="str">
        <f t="shared" si="17"/>
        <v/>
      </c>
      <c r="I541" s="150" t="str">
        <f t="shared" si="18"/>
        <v/>
      </c>
      <c r="J541" s="113"/>
      <c r="K541" s="18"/>
      <c r="L541" s="18"/>
      <c r="Z541" s="152"/>
    </row>
    <row r="542" spans="1:26" x14ac:dyDescent="0.25">
      <c r="A542" s="26"/>
      <c r="B542" s="27"/>
      <c r="C542" s="28"/>
      <c r="D542" s="28"/>
      <c r="E542" s="28"/>
      <c r="F542" s="28"/>
      <c r="G542" s="29"/>
      <c r="H542" s="39" t="str">
        <f t="shared" si="17"/>
        <v/>
      </c>
      <c r="I542" s="150" t="str">
        <f t="shared" si="18"/>
        <v/>
      </c>
      <c r="J542" s="113"/>
      <c r="K542" s="18"/>
      <c r="L542" s="18"/>
      <c r="Z542" s="152"/>
    </row>
    <row r="543" spans="1:26" x14ac:dyDescent="0.25">
      <c r="A543" s="26"/>
      <c r="B543" s="27"/>
      <c r="C543" s="28"/>
      <c r="D543" s="28"/>
      <c r="E543" s="28"/>
      <c r="F543" s="28"/>
      <c r="G543" s="29"/>
      <c r="H543" s="39" t="str">
        <f t="shared" si="17"/>
        <v/>
      </c>
      <c r="I543" s="150" t="str">
        <f t="shared" si="18"/>
        <v/>
      </c>
      <c r="J543" s="113"/>
      <c r="K543" s="18"/>
      <c r="L543" s="18"/>
      <c r="Z543" s="152"/>
    </row>
    <row r="544" spans="1:26" x14ac:dyDescent="0.25">
      <c r="A544" s="26"/>
      <c r="B544" s="27"/>
      <c r="C544" s="28"/>
      <c r="D544" s="28"/>
      <c r="E544" s="28"/>
      <c r="F544" s="28"/>
      <c r="G544" s="29"/>
      <c r="H544" s="39" t="str">
        <f t="shared" si="17"/>
        <v/>
      </c>
      <c r="I544" s="150" t="str">
        <f t="shared" si="18"/>
        <v/>
      </c>
      <c r="J544" s="113"/>
      <c r="K544" s="18"/>
      <c r="L544" s="18"/>
      <c r="Z544" s="152"/>
    </row>
    <row r="545" spans="1:26" x14ac:dyDescent="0.25">
      <c r="A545" s="26"/>
      <c r="B545" s="27"/>
      <c r="C545" s="28"/>
      <c r="D545" s="28"/>
      <c r="E545" s="28"/>
      <c r="F545" s="28"/>
      <c r="G545" s="29"/>
      <c r="H545" s="39" t="str">
        <f t="shared" si="17"/>
        <v/>
      </c>
      <c r="I545" s="150" t="str">
        <f t="shared" si="18"/>
        <v/>
      </c>
      <c r="J545" s="113"/>
      <c r="K545" s="18"/>
      <c r="L545" s="18"/>
      <c r="Z545" s="152"/>
    </row>
    <row r="546" spans="1:26" x14ac:dyDescent="0.25">
      <c r="A546" s="26"/>
      <c r="B546" s="27"/>
      <c r="C546" s="28"/>
      <c r="D546" s="28"/>
      <c r="E546" s="28"/>
      <c r="F546" s="28"/>
      <c r="G546" s="29"/>
      <c r="H546" s="39" t="str">
        <f t="shared" si="17"/>
        <v/>
      </c>
      <c r="I546" s="150" t="str">
        <f t="shared" si="18"/>
        <v/>
      </c>
      <c r="J546" s="113"/>
      <c r="K546" s="18"/>
      <c r="L546" s="18"/>
      <c r="Z546" s="152"/>
    </row>
    <row r="547" spans="1:26" x14ac:dyDescent="0.25">
      <c r="A547" s="26"/>
      <c r="B547" s="27"/>
      <c r="C547" s="28"/>
      <c r="D547" s="28"/>
      <c r="E547" s="28"/>
      <c r="F547" s="28"/>
      <c r="G547" s="29"/>
      <c r="H547" s="39" t="str">
        <f t="shared" si="17"/>
        <v/>
      </c>
      <c r="I547" s="150" t="str">
        <f t="shared" si="18"/>
        <v/>
      </c>
      <c r="J547" s="113"/>
      <c r="K547" s="18"/>
      <c r="L547" s="18"/>
      <c r="Z547" s="152"/>
    </row>
    <row r="548" spans="1:26" x14ac:dyDescent="0.25">
      <c r="A548" s="26"/>
      <c r="B548" s="27"/>
      <c r="C548" s="28"/>
      <c r="D548" s="28"/>
      <c r="E548" s="28"/>
      <c r="F548" s="28"/>
      <c r="G548" s="29"/>
      <c r="H548" s="39" t="str">
        <f t="shared" si="17"/>
        <v/>
      </c>
      <c r="I548" s="150" t="str">
        <f t="shared" si="18"/>
        <v/>
      </c>
      <c r="J548" s="113"/>
      <c r="K548" s="18"/>
      <c r="L548" s="18"/>
      <c r="Z548" s="152"/>
    </row>
    <row r="549" spans="1:26" x14ac:dyDescent="0.25">
      <c r="A549" s="26"/>
      <c r="B549" s="27"/>
      <c r="C549" s="28"/>
      <c r="D549" s="28"/>
      <c r="E549" s="28"/>
      <c r="F549" s="28"/>
      <c r="G549" s="29"/>
      <c r="H549" s="39" t="str">
        <f t="shared" si="17"/>
        <v/>
      </c>
      <c r="I549" s="150" t="str">
        <f t="shared" si="18"/>
        <v/>
      </c>
      <c r="J549" s="113"/>
      <c r="K549" s="18"/>
      <c r="L549" s="18"/>
      <c r="Z549" s="152"/>
    </row>
    <row r="550" spans="1:26" x14ac:dyDescent="0.25">
      <c r="A550" s="26"/>
      <c r="B550" s="27"/>
      <c r="C550" s="28"/>
      <c r="D550" s="28"/>
      <c r="E550" s="28"/>
      <c r="F550" s="28"/>
      <c r="G550" s="29"/>
      <c r="H550" s="39" t="str">
        <f t="shared" si="17"/>
        <v/>
      </c>
      <c r="I550" s="150" t="str">
        <f t="shared" si="18"/>
        <v/>
      </c>
      <c r="J550" s="113"/>
      <c r="K550" s="18"/>
      <c r="L550" s="18"/>
      <c r="Z550" s="152"/>
    </row>
    <row r="551" spans="1:26" x14ac:dyDescent="0.25">
      <c r="A551" s="26"/>
      <c r="B551" s="27"/>
      <c r="C551" s="28"/>
      <c r="D551" s="28"/>
      <c r="E551" s="28"/>
      <c r="F551" s="28"/>
      <c r="G551" s="29"/>
      <c r="H551" s="39" t="str">
        <f t="shared" si="17"/>
        <v/>
      </c>
      <c r="I551" s="150" t="str">
        <f t="shared" si="18"/>
        <v/>
      </c>
      <c r="J551" s="113"/>
      <c r="K551" s="18"/>
      <c r="L551" s="18"/>
      <c r="Z551" s="152"/>
    </row>
    <row r="552" spans="1:26" x14ac:dyDescent="0.25">
      <c r="A552" s="26"/>
      <c r="B552" s="27"/>
      <c r="C552" s="28"/>
      <c r="D552" s="28"/>
      <c r="E552" s="28"/>
      <c r="F552" s="28"/>
      <c r="G552" s="29"/>
      <c r="H552" s="39" t="str">
        <f t="shared" si="17"/>
        <v/>
      </c>
      <c r="I552" s="150" t="str">
        <f t="shared" si="18"/>
        <v/>
      </c>
      <c r="J552" s="113"/>
      <c r="K552" s="18"/>
      <c r="L552" s="18"/>
      <c r="Z552" s="152"/>
    </row>
    <row r="553" spans="1:26" x14ac:dyDescent="0.25">
      <c r="A553" s="26"/>
      <c r="B553" s="27"/>
      <c r="C553" s="28"/>
      <c r="D553" s="28"/>
      <c r="E553" s="28"/>
      <c r="F553" s="28"/>
      <c r="G553" s="29"/>
      <c r="H553" s="39" t="str">
        <f t="shared" si="17"/>
        <v/>
      </c>
      <c r="I553" s="150" t="str">
        <f t="shared" si="18"/>
        <v/>
      </c>
      <c r="J553" s="113"/>
      <c r="K553" s="18"/>
      <c r="L553" s="18"/>
      <c r="Z553" s="152"/>
    </row>
    <row r="554" spans="1:26" x14ac:dyDescent="0.25">
      <c r="A554" s="26"/>
      <c r="B554" s="27"/>
      <c r="C554" s="28"/>
      <c r="D554" s="28"/>
      <c r="E554" s="28"/>
      <c r="F554" s="28"/>
      <c r="G554" s="29"/>
      <c r="H554" s="39" t="str">
        <f t="shared" si="17"/>
        <v/>
      </c>
      <c r="I554" s="150" t="str">
        <f t="shared" si="18"/>
        <v/>
      </c>
      <c r="J554" s="113"/>
      <c r="K554" s="18"/>
      <c r="L554" s="18"/>
      <c r="Z554" s="152"/>
    </row>
    <row r="555" spans="1:26" x14ac:dyDescent="0.25">
      <c r="A555" s="26"/>
      <c r="B555" s="27"/>
      <c r="C555" s="28"/>
      <c r="D555" s="28"/>
      <c r="E555" s="28"/>
      <c r="F555" s="28"/>
      <c r="G555" s="29"/>
      <c r="H555" s="39" t="str">
        <f t="shared" si="17"/>
        <v/>
      </c>
      <c r="I555" s="150" t="str">
        <f t="shared" si="18"/>
        <v/>
      </c>
      <c r="J555" s="113"/>
      <c r="K555" s="18"/>
      <c r="L555" s="18"/>
      <c r="Z555" s="152"/>
    </row>
    <row r="556" spans="1:26" x14ac:dyDescent="0.25">
      <c r="A556" s="26"/>
      <c r="B556" s="27"/>
      <c r="C556" s="28"/>
      <c r="D556" s="28"/>
      <c r="E556" s="28"/>
      <c r="F556" s="28"/>
      <c r="G556" s="29"/>
      <c r="H556" s="39" t="str">
        <f t="shared" si="17"/>
        <v/>
      </c>
      <c r="I556" s="150" t="str">
        <f t="shared" si="18"/>
        <v/>
      </c>
      <c r="J556" s="113"/>
      <c r="K556" s="18"/>
      <c r="L556" s="18"/>
      <c r="Z556" s="152"/>
    </row>
    <row r="557" spans="1:26" x14ac:dyDescent="0.25">
      <c r="A557" s="26"/>
      <c r="B557" s="27"/>
      <c r="C557" s="28"/>
      <c r="D557" s="28"/>
      <c r="E557" s="28"/>
      <c r="F557" s="28"/>
      <c r="G557" s="29"/>
      <c r="H557" s="39" t="str">
        <f t="shared" si="17"/>
        <v/>
      </c>
      <c r="I557" s="150" t="str">
        <f t="shared" si="18"/>
        <v/>
      </c>
      <c r="J557" s="113"/>
      <c r="K557" s="18"/>
      <c r="L557" s="18"/>
      <c r="Z557" s="152"/>
    </row>
    <row r="558" spans="1:26" x14ac:dyDescent="0.25">
      <c r="A558" s="26"/>
      <c r="B558" s="27"/>
      <c r="C558" s="28"/>
      <c r="D558" s="28"/>
      <c r="E558" s="28"/>
      <c r="F558" s="28"/>
      <c r="G558" s="29"/>
      <c r="H558" s="39" t="str">
        <f t="shared" si="17"/>
        <v/>
      </c>
      <c r="I558" s="150" t="str">
        <f t="shared" si="18"/>
        <v/>
      </c>
      <c r="J558" s="113"/>
      <c r="K558" s="18"/>
      <c r="L558" s="18"/>
      <c r="Z558" s="152"/>
    </row>
    <row r="559" spans="1:26" x14ac:dyDescent="0.25">
      <c r="A559" s="26"/>
      <c r="B559" s="27"/>
      <c r="C559" s="28"/>
      <c r="D559" s="28"/>
      <c r="E559" s="28"/>
      <c r="F559" s="28"/>
      <c r="G559" s="29"/>
      <c r="H559" s="39" t="str">
        <f t="shared" si="17"/>
        <v/>
      </c>
      <c r="I559" s="150" t="str">
        <f t="shared" si="18"/>
        <v/>
      </c>
      <c r="J559" s="113"/>
      <c r="K559" s="18"/>
      <c r="L559" s="18"/>
      <c r="Z559" s="152"/>
    </row>
    <row r="560" spans="1:26" x14ac:dyDescent="0.25">
      <c r="A560" s="26"/>
      <c r="B560" s="27"/>
      <c r="C560" s="28"/>
      <c r="D560" s="28"/>
      <c r="E560" s="28"/>
      <c r="F560" s="28"/>
      <c r="G560" s="29"/>
      <c r="H560" s="39" t="str">
        <f t="shared" si="17"/>
        <v/>
      </c>
      <c r="I560" s="150" t="str">
        <f t="shared" si="18"/>
        <v/>
      </c>
      <c r="J560" s="113"/>
      <c r="K560" s="18"/>
      <c r="L560" s="18"/>
      <c r="Z560" s="152"/>
    </row>
    <row r="561" spans="1:26" x14ac:dyDescent="0.25">
      <c r="A561" s="26"/>
      <c r="B561" s="27"/>
      <c r="C561" s="28"/>
      <c r="D561" s="28"/>
      <c r="E561" s="28"/>
      <c r="F561" s="28"/>
      <c r="G561" s="29"/>
      <c r="H561" s="39" t="str">
        <f t="shared" si="17"/>
        <v/>
      </c>
      <c r="I561" s="150" t="str">
        <f t="shared" si="18"/>
        <v/>
      </c>
      <c r="J561" s="113"/>
      <c r="K561" s="18"/>
      <c r="L561" s="18"/>
      <c r="Z561" s="152"/>
    </row>
    <row r="562" spans="1:26" x14ac:dyDescent="0.25">
      <c r="A562" s="26"/>
      <c r="B562" s="27"/>
      <c r="C562" s="28"/>
      <c r="D562" s="28"/>
      <c r="E562" s="28"/>
      <c r="F562" s="28"/>
      <c r="G562" s="29"/>
      <c r="H562" s="39" t="str">
        <f t="shared" si="17"/>
        <v/>
      </c>
      <c r="I562" s="150" t="str">
        <f t="shared" si="18"/>
        <v/>
      </c>
      <c r="J562" s="113"/>
      <c r="K562" s="18"/>
      <c r="L562" s="18"/>
      <c r="Z562" s="152"/>
    </row>
    <row r="563" spans="1:26" x14ac:dyDescent="0.25">
      <c r="A563" s="26"/>
      <c r="B563" s="27"/>
      <c r="C563" s="28"/>
      <c r="D563" s="28"/>
      <c r="E563" s="28"/>
      <c r="F563" s="28"/>
      <c r="G563" s="29"/>
      <c r="H563" s="39" t="str">
        <f t="shared" si="17"/>
        <v/>
      </c>
      <c r="I563" s="150" t="str">
        <f t="shared" si="18"/>
        <v/>
      </c>
      <c r="J563" s="113"/>
      <c r="K563" s="18"/>
      <c r="L563" s="18"/>
      <c r="Z563" s="152"/>
    </row>
    <row r="564" spans="1:26" x14ac:dyDescent="0.25">
      <c r="A564" s="26"/>
      <c r="B564" s="27"/>
      <c r="C564" s="28"/>
      <c r="D564" s="28"/>
      <c r="E564" s="28"/>
      <c r="F564" s="28"/>
      <c r="G564" s="29"/>
      <c r="H564" s="39" t="str">
        <f t="shared" si="17"/>
        <v/>
      </c>
      <c r="I564" s="150" t="str">
        <f t="shared" si="18"/>
        <v/>
      </c>
      <c r="J564" s="113"/>
      <c r="K564" s="18"/>
      <c r="L564" s="18"/>
      <c r="Z564" s="152"/>
    </row>
    <row r="565" spans="1:26" x14ac:dyDescent="0.25">
      <c r="A565" s="26"/>
      <c r="B565" s="27"/>
      <c r="C565" s="28"/>
      <c r="D565" s="28"/>
      <c r="E565" s="28"/>
      <c r="F565" s="28"/>
      <c r="G565" s="29"/>
      <c r="H565" s="39" t="str">
        <f t="shared" si="17"/>
        <v/>
      </c>
      <c r="I565" s="150" t="str">
        <f t="shared" si="18"/>
        <v/>
      </c>
      <c r="J565" s="113"/>
      <c r="K565" s="18"/>
      <c r="L565" s="18"/>
      <c r="Z565" s="152"/>
    </row>
    <row r="566" spans="1:26" x14ac:dyDescent="0.25">
      <c r="A566" s="26"/>
      <c r="B566" s="27"/>
      <c r="C566" s="28"/>
      <c r="D566" s="28"/>
      <c r="E566" s="28"/>
      <c r="F566" s="28"/>
      <c r="G566" s="29"/>
      <c r="H566" s="39" t="str">
        <f t="shared" si="17"/>
        <v/>
      </c>
      <c r="I566" s="150" t="str">
        <f t="shared" si="18"/>
        <v/>
      </c>
      <c r="J566" s="113"/>
      <c r="K566" s="18"/>
      <c r="L566" s="18"/>
      <c r="Z566" s="152"/>
    </row>
    <row r="567" spans="1:26" x14ac:dyDescent="0.25">
      <c r="A567" s="26"/>
      <c r="B567" s="27"/>
      <c r="C567" s="28"/>
      <c r="D567" s="28"/>
      <c r="E567" s="28"/>
      <c r="F567" s="28"/>
      <c r="G567" s="29"/>
      <c r="H567" s="39" t="str">
        <f t="shared" si="17"/>
        <v/>
      </c>
      <c r="I567" s="150" t="str">
        <f t="shared" si="18"/>
        <v/>
      </c>
      <c r="J567" s="113"/>
      <c r="K567" s="18"/>
      <c r="L567" s="18"/>
      <c r="Z567" s="152"/>
    </row>
    <row r="568" spans="1:26" x14ac:dyDescent="0.25">
      <c r="A568" s="26"/>
      <c r="B568" s="27"/>
      <c r="C568" s="28"/>
      <c r="D568" s="28"/>
      <c r="E568" s="28"/>
      <c r="F568" s="28"/>
      <c r="G568" s="29"/>
      <c r="H568" s="39" t="str">
        <f t="shared" si="17"/>
        <v/>
      </c>
      <c r="I568" s="150" t="str">
        <f t="shared" si="18"/>
        <v/>
      </c>
      <c r="J568" s="113"/>
      <c r="K568" s="18"/>
      <c r="L568" s="18"/>
      <c r="Z568" s="152"/>
    </row>
    <row r="569" spans="1:26" x14ac:dyDescent="0.25">
      <c r="A569" s="26"/>
      <c r="B569" s="27"/>
      <c r="C569" s="28"/>
      <c r="D569" s="28"/>
      <c r="E569" s="28"/>
      <c r="F569" s="28"/>
      <c r="G569" s="29"/>
      <c r="H569" s="39" t="str">
        <f t="shared" si="17"/>
        <v/>
      </c>
      <c r="I569" s="150" t="str">
        <f t="shared" si="18"/>
        <v/>
      </c>
      <c r="J569" s="113"/>
      <c r="K569" s="18"/>
      <c r="L569" s="18"/>
      <c r="Z569" s="152"/>
    </row>
    <row r="570" spans="1:26" x14ac:dyDescent="0.25">
      <c r="A570" s="26"/>
      <c r="B570" s="27"/>
      <c r="C570" s="28"/>
      <c r="D570" s="28"/>
      <c r="E570" s="28"/>
      <c r="F570" s="28"/>
      <c r="G570" s="29"/>
      <c r="H570" s="39" t="str">
        <f t="shared" si="17"/>
        <v/>
      </c>
      <c r="I570" s="150" t="str">
        <f t="shared" si="18"/>
        <v/>
      </c>
      <c r="J570" s="113"/>
      <c r="K570" s="18"/>
      <c r="L570" s="18"/>
      <c r="Z570" s="152"/>
    </row>
    <row r="571" spans="1:26" x14ac:dyDescent="0.25">
      <c r="A571" s="26"/>
      <c r="B571" s="27"/>
      <c r="C571" s="28"/>
      <c r="D571" s="28"/>
      <c r="E571" s="28"/>
      <c r="F571" s="28"/>
      <c r="G571" s="29"/>
      <c r="H571" s="39" t="str">
        <f t="shared" si="17"/>
        <v/>
      </c>
      <c r="I571" s="150" t="str">
        <f t="shared" si="18"/>
        <v/>
      </c>
      <c r="J571" s="113"/>
      <c r="K571" s="18"/>
      <c r="L571" s="18"/>
      <c r="Z571" s="152"/>
    </row>
    <row r="572" spans="1:26" x14ac:dyDescent="0.25">
      <c r="A572" s="26"/>
      <c r="B572" s="27"/>
      <c r="C572" s="28"/>
      <c r="D572" s="28"/>
      <c r="E572" s="28"/>
      <c r="F572" s="28"/>
      <c r="G572" s="29"/>
      <c r="H572" s="39" t="str">
        <f t="shared" si="17"/>
        <v/>
      </c>
      <c r="I572" s="150" t="str">
        <f t="shared" si="18"/>
        <v/>
      </c>
      <c r="J572" s="113"/>
      <c r="K572" s="18"/>
      <c r="L572" s="18"/>
      <c r="Z572" s="152"/>
    </row>
    <row r="573" spans="1:26" x14ac:dyDescent="0.25">
      <c r="A573" s="26"/>
      <c r="B573" s="27"/>
      <c r="C573" s="28"/>
      <c r="D573" s="28"/>
      <c r="E573" s="28"/>
      <c r="F573" s="28"/>
      <c r="G573" s="29"/>
      <c r="H573" s="39" t="str">
        <f t="shared" si="17"/>
        <v/>
      </c>
      <c r="I573" s="150" t="str">
        <f t="shared" si="18"/>
        <v/>
      </c>
      <c r="J573" s="113"/>
      <c r="K573" s="18"/>
      <c r="L573" s="18"/>
      <c r="Z573" s="152"/>
    </row>
    <row r="574" spans="1:26" x14ac:dyDescent="0.25">
      <c r="A574" s="26"/>
      <c r="B574" s="27"/>
      <c r="C574" s="28"/>
      <c r="D574" s="28"/>
      <c r="E574" s="28"/>
      <c r="F574" s="28"/>
      <c r="G574" s="29"/>
      <c r="H574" s="39" t="str">
        <f t="shared" si="17"/>
        <v/>
      </c>
      <c r="I574" s="150" t="str">
        <f t="shared" si="18"/>
        <v/>
      </c>
      <c r="J574" s="113"/>
      <c r="K574" s="18"/>
      <c r="L574" s="18"/>
      <c r="Z574" s="152"/>
    </row>
    <row r="575" spans="1:26" x14ac:dyDescent="0.25">
      <c r="A575" s="26"/>
      <c r="B575" s="27"/>
      <c r="C575" s="28"/>
      <c r="D575" s="28"/>
      <c r="E575" s="28"/>
      <c r="F575" s="28"/>
      <c r="G575" s="29"/>
      <c r="H575" s="39" t="str">
        <f t="shared" si="17"/>
        <v/>
      </c>
      <c r="I575" s="150" t="str">
        <f t="shared" si="18"/>
        <v/>
      </c>
      <c r="J575" s="113"/>
      <c r="K575" s="18"/>
      <c r="L575" s="18"/>
      <c r="Z575" s="152"/>
    </row>
    <row r="576" spans="1:26" x14ac:dyDescent="0.25">
      <c r="A576" s="26"/>
      <c r="B576" s="27"/>
      <c r="C576" s="28"/>
      <c r="D576" s="28"/>
      <c r="E576" s="28"/>
      <c r="F576" s="28"/>
      <c r="G576" s="29"/>
      <c r="H576" s="39" t="str">
        <f t="shared" si="17"/>
        <v/>
      </c>
      <c r="I576" s="150" t="str">
        <f t="shared" si="18"/>
        <v/>
      </c>
      <c r="J576" s="113"/>
      <c r="K576" s="18"/>
      <c r="L576" s="18"/>
      <c r="Z576" s="152"/>
    </row>
    <row r="577" spans="1:26" x14ac:dyDescent="0.25">
      <c r="A577" s="26"/>
      <c r="B577" s="27"/>
      <c r="C577" s="28"/>
      <c r="D577" s="28"/>
      <c r="E577" s="28"/>
      <c r="F577" s="28"/>
      <c r="G577" s="29"/>
      <c r="H577" s="39" t="str">
        <f t="shared" si="17"/>
        <v/>
      </c>
      <c r="I577" s="150" t="str">
        <f t="shared" si="18"/>
        <v/>
      </c>
      <c r="J577" s="113"/>
      <c r="K577" s="18"/>
      <c r="L577" s="18"/>
      <c r="Z577" s="152"/>
    </row>
    <row r="578" spans="1:26" x14ac:dyDescent="0.25">
      <c r="A578" s="26"/>
      <c r="B578" s="27"/>
      <c r="C578" s="28"/>
      <c r="D578" s="28"/>
      <c r="E578" s="28"/>
      <c r="F578" s="28"/>
      <c r="G578" s="29"/>
      <c r="H578" s="39" t="str">
        <f t="shared" si="17"/>
        <v/>
      </c>
      <c r="I578" s="150" t="str">
        <f t="shared" si="18"/>
        <v/>
      </c>
      <c r="J578" s="113"/>
      <c r="K578" s="18"/>
      <c r="L578" s="18"/>
      <c r="Z578" s="152"/>
    </row>
    <row r="579" spans="1:26" x14ac:dyDescent="0.25">
      <c r="A579" s="26"/>
      <c r="B579" s="27"/>
      <c r="C579" s="28"/>
      <c r="D579" s="28"/>
      <c r="E579" s="28"/>
      <c r="F579" s="28"/>
      <c r="G579" s="29"/>
      <c r="H579" s="39" t="str">
        <f t="shared" si="17"/>
        <v/>
      </c>
      <c r="I579" s="150" t="str">
        <f t="shared" si="18"/>
        <v/>
      </c>
      <c r="J579" s="113"/>
      <c r="K579" s="18"/>
      <c r="L579" s="18"/>
      <c r="Z579" s="152"/>
    </row>
    <row r="580" spans="1:26" x14ac:dyDescent="0.25">
      <c r="A580" s="26"/>
      <c r="B580" s="27"/>
      <c r="C580" s="28"/>
      <c r="D580" s="28"/>
      <c r="E580" s="28"/>
      <c r="F580" s="28"/>
      <c r="G580" s="29"/>
      <c r="H580" s="39" t="str">
        <f t="shared" ref="H580:H643" si="19">IF(A580&gt;0,MATCH(A580-1,FYrMonths)+1,"")</f>
        <v/>
      </c>
      <c r="I580" s="150" t="str">
        <f t="shared" si="18"/>
        <v/>
      </c>
      <c r="J580" s="113"/>
      <c r="K580" s="18"/>
      <c r="L580" s="18"/>
      <c r="Z580" s="152"/>
    </row>
    <row r="581" spans="1:26" x14ac:dyDescent="0.25">
      <c r="A581" s="26"/>
      <c r="B581" s="27"/>
      <c r="C581" s="28"/>
      <c r="D581" s="28"/>
      <c r="E581" s="28"/>
      <c r="F581" s="28"/>
      <c r="G581" s="29"/>
      <c r="H581" s="39" t="str">
        <f t="shared" si="19"/>
        <v/>
      </c>
      <c r="I581" s="150" t="str">
        <f t="shared" ref="I581:I644" si="20">IF(G581="","",I580+G581)</f>
        <v/>
      </c>
      <c r="J581" s="113"/>
      <c r="K581" s="18"/>
      <c r="L581" s="18"/>
      <c r="Z581" s="152"/>
    </row>
    <row r="582" spans="1:26" x14ac:dyDescent="0.25">
      <c r="A582" s="26"/>
      <c r="B582" s="27"/>
      <c r="C582" s="28"/>
      <c r="D582" s="28"/>
      <c r="E582" s="28"/>
      <c r="F582" s="28"/>
      <c r="G582" s="29"/>
      <c r="H582" s="39" t="str">
        <f t="shared" si="19"/>
        <v/>
      </c>
      <c r="I582" s="150" t="str">
        <f t="shared" si="20"/>
        <v/>
      </c>
      <c r="J582" s="113"/>
      <c r="K582" s="18"/>
      <c r="L582" s="18"/>
      <c r="Z582" s="152"/>
    </row>
    <row r="583" spans="1:26" x14ac:dyDescent="0.25">
      <c r="A583" s="26"/>
      <c r="B583" s="27"/>
      <c r="C583" s="28"/>
      <c r="D583" s="28"/>
      <c r="E583" s="28"/>
      <c r="F583" s="28"/>
      <c r="G583" s="29"/>
      <c r="H583" s="39" t="str">
        <f t="shared" si="19"/>
        <v/>
      </c>
      <c r="I583" s="150" t="str">
        <f t="shared" si="20"/>
        <v/>
      </c>
      <c r="J583" s="113"/>
      <c r="K583" s="18"/>
      <c r="L583" s="18"/>
      <c r="Z583" s="152"/>
    </row>
    <row r="584" spans="1:26" x14ac:dyDescent="0.25">
      <c r="A584" s="26"/>
      <c r="B584" s="27"/>
      <c r="C584" s="28"/>
      <c r="D584" s="28"/>
      <c r="E584" s="28"/>
      <c r="F584" s="28"/>
      <c r="G584" s="29"/>
      <c r="H584" s="39" t="str">
        <f t="shared" si="19"/>
        <v/>
      </c>
      <c r="I584" s="150" t="str">
        <f t="shared" si="20"/>
        <v/>
      </c>
      <c r="J584" s="113"/>
      <c r="K584" s="18"/>
      <c r="L584" s="18"/>
      <c r="Z584" s="152"/>
    </row>
    <row r="585" spans="1:26" x14ac:dyDescent="0.25">
      <c r="A585" s="26"/>
      <c r="B585" s="27"/>
      <c r="C585" s="28"/>
      <c r="D585" s="28"/>
      <c r="E585" s="28"/>
      <c r="F585" s="28"/>
      <c r="G585" s="29"/>
      <c r="H585" s="39" t="str">
        <f t="shared" si="19"/>
        <v/>
      </c>
      <c r="I585" s="150" t="str">
        <f t="shared" si="20"/>
        <v/>
      </c>
      <c r="J585" s="113"/>
      <c r="K585" s="18"/>
      <c r="L585" s="18"/>
      <c r="Z585" s="152"/>
    </row>
    <row r="586" spans="1:26" x14ac:dyDescent="0.25">
      <c r="A586" s="26"/>
      <c r="B586" s="27"/>
      <c r="C586" s="28"/>
      <c r="D586" s="28"/>
      <c r="E586" s="28"/>
      <c r="F586" s="28"/>
      <c r="G586" s="29"/>
      <c r="H586" s="39" t="str">
        <f t="shared" si="19"/>
        <v/>
      </c>
      <c r="I586" s="150" t="str">
        <f t="shared" si="20"/>
        <v/>
      </c>
      <c r="J586" s="113"/>
      <c r="K586" s="18"/>
      <c r="L586" s="18"/>
      <c r="Z586" s="152"/>
    </row>
    <row r="587" spans="1:26" x14ac:dyDescent="0.25">
      <c r="A587" s="26"/>
      <c r="B587" s="27"/>
      <c r="C587" s="28"/>
      <c r="D587" s="28"/>
      <c r="E587" s="28"/>
      <c r="F587" s="28"/>
      <c r="G587" s="29"/>
      <c r="H587" s="39" t="str">
        <f t="shared" si="19"/>
        <v/>
      </c>
      <c r="I587" s="150" t="str">
        <f t="shared" si="20"/>
        <v/>
      </c>
      <c r="J587" s="113"/>
      <c r="K587" s="18"/>
      <c r="L587" s="18"/>
      <c r="Z587" s="152"/>
    </row>
    <row r="588" spans="1:26" x14ac:dyDescent="0.25">
      <c r="A588" s="26"/>
      <c r="B588" s="27"/>
      <c r="C588" s="28"/>
      <c r="D588" s="28"/>
      <c r="E588" s="28"/>
      <c r="F588" s="28"/>
      <c r="G588" s="29"/>
      <c r="H588" s="39" t="str">
        <f t="shared" si="19"/>
        <v/>
      </c>
      <c r="I588" s="150" t="str">
        <f t="shared" si="20"/>
        <v/>
      </c>
      <c r="J588" s="113"/>
      <c r="K588" s="18"/>
      <c r="L588" s="18"/>
      <c r="Z588" s="152"/>
    </row>
    <row r="589" spans="1:26" x14ac:dyDescent="0.25">
      <c r="A589" s="26"/>
      <c r="B589" s="27"/>
      <c r="C589" s="28"/>
      <c r="D589" s="28"/>
      <c r="E589" s="28"/>
      <c r="F589" s="28"/>
      <c r="G589" s="29"/>
      <c r="H589" s="39" t="str">
        <f t="shared" si="19"/>
        <v/>
      </c>
      <c r="I589" s="150" t="str">
        <f t="shared" si="20"/>
        <v/>
      </c>
      <c r="J589" s="113"/>
      <c r="K589" s="18"/>
      <c r="L589" s="18"/>
      <c r="Z589" s="152"/>
    </row>
    <row r="590" spans="1:26" x14ac:dyDescent="0.25">
      <c r="A590" s="26"/>
      <c r="B590" s="27"/>
      <c r="C590" s="28"/>
      <c r="D590" s="28"/>
      <c r="E590" s="28"/>
      <c r="F590" s="28"/>
      <c r="G590" s="29"/>
      <c r="H590" s="39" t="str">
        <f t="shared" si="19"/>
        <v/>
      </c>
      <c r="I590" s="150" t="str">
        <f t="shared" si="20"/>
        <v/>
      </c>
      <c r="J590" s="113"/>
      <c r="K590" s="18"/>
      <c r="L590" s="18"/>
      <c r="Z590" s="152"/>
    </row>
    <row r="591" spans="1:26" x14ac:dyDescent="0.25">
      <c r="A591" s="26"/>
      <c r="B591" s="27"/>
      <c r="C591" s="28"/>
      <c r="D591" s="28"/>
      <c r="E591" s="28"/>
      <c r="F591" s="28"/>
      <c r="G591" s="29"/>
      <c r="H591" s="39" t="str">
        <f t="shared" si="19"/>
        <v/>
      </c>
      <c r="I591" s="150" t="str">
        <f t="shared" si="20"/>
        <v/>
      </c>
      <c r="J591" s="113"/>
      <c r="K591" s="18"/>
      <c r="L591" s="18"/>
      <c r="Z591" s="152"/>
    </row>
    <row r="592" spans="1:26" x14ac:dyDescent="0.25">
      <c r="A592" s="26"/>
      <c r="B592" s="27"/>
      <c r="C592" s="28"/>
      <c r="D592" s="28"/>
      <c r="E592" s="28"/>
      <c r="F592" s="28"/>
      <c r="G592" s="29"/>
      <c r="H592" s="39" t="str">
        <f t="shared" si="19"/>
        <v/>
      </c>
      <c r="I592" s="150" t="str">
        <f t="shared" si="20"/>
        <v/>
      </c>
      <c r="J592" s="113"/>
      <c r="K592" s="18"/>
      <c r="L592" s="18"/>
      <c r="Z592" s="152"/>
    </row>
    <row r="593" spans="1:26" x14ac:dyDescent="0.25">
      <c r="A593" s="26"/>
      <c r="B593" s="27"/>
      <c r="C593" s="28"/>
      <c r="D593" s="28"/>
      <c r="E593" s="28"/>
      <c r="F593" s="28"/>
      <c r="G593" s="29"/>
      <c r="H593" s="39" t="str">
        <f t="shared" si="19"/>
        <v/>
      </c>
      <c r="I593" s="150" t="str">
        <f t="shared" si="20"/>
        <v/>
      </c>
      <c r="J593" s="113"/>
      <c r="K593" s="18"/>
      <c r="L593" s="18"/>
      <c r="Z593" s="152"/>
    </row>
    <row r="594" spans="1:26" x14ac:dyDescent="0.25">
      <c r="A594" s="26"/>
      <c r="B594" s="27"/>
      <c r="C594" s="28"/>
      <c r="D594" s="28"/>
      <c r="E594" s="28"/>
      <c r="F594" s="28"/>
      <c r="G594" s="29"/>
      <c r="H594" s="39" t="str">
        <f t="shared" si="19"/>
        <v/>
      </c>
      <c r="I594" s="150" t="str">
        <f t="shared" si="20"/>
        <v/>
      </c>
      <c r="J594" s="113"/>
      <c r="K594" s="18"/>
      <c r="L594" s="18"/>
      <c r="Z594" s="152"/>
    </row>
    <row r="595" spans="1:26" x14ac:dyDescent="0.25">
      <c r="A595" s="26"/>
      <c r="B595" s="27"/>
      <c r="C595" s="28"/>
      <c r="D595" s="28"/>
      <c r="E595" s="28"/>
      <c r="F595" s="28"/>
      <c r="G595" s="29"/>
      <c r="H595" s="39" t="str">
        <f t="shared" si="19"/>
        <v/>
      </c>
      <c r="I595" s="150" t="str">
        <f t="shared" si="20"/>
        <v/>
      </c>
      <c r="J595" s="113"/>
      <c r="K595" s="18"/>
      <c r="L595" s="18"/>
      <c r="Z595" s="152"/>
    </row>
    <row r="596" spans="1:26" x14ac:dyDescent="0.25">
      <c r="A596" s="26"/>
      <c r="B596" s="27"/>
      <c r="C596" s="28"/>
      <c r="D596" s="28"/>
      <c r="E596" s="28"/>
      <c r="F596" s="28"/>
      <c r="G596" s="29"/>
      <c r="H596" s="39" t="str">
        <f t="shared" si="19"/>
        <v/>
      </c>
      <c r="I596" s="150" t="str">
        <f t="shared" si="20"/>
        <v/>
      </c>
      <c r="J596" s="113"/>
      <c r="K596" s="18"/>
      <c r="L596" s="18"/>
      <c r="Z596" s="152"/>
    </row>
    <row r="597" spans="1:26" x14ac:dyDescent="0.25">
      <c r="A597" s="26"/>
      <c r="B597" s="27"/>
      <c r="C597" s="28"/>
      <c r="D597" s="28"/>
      <c r="E597" s="28"/>
      <c r="F597" s="28"/>
      <c r="G597" s="29"/>
      <c r="H597" s="39" t="str">
        <f t="shared" si="19"/>
        <v/>
      </c>
      <c r="I597" s="150" t="str">
        <f t="shared" si="20"/>
        <v/>
      </c>
      <c r="J597" s="113"/>
      <c r="K597" s="18"/>
      <c r="L597" s="18"/>
      <c r="Z597" s="152"/>
    </row>
    <row r="598" spans="1:26" x14ac:dyDescent="0.25">
      <c r="A598" s="26"/>
      <c r="B598" s="27"/>
      <c r="C598" s="28"/>
      <c r="D598" s="28"/>
      <c r="E598" s="28"/>
      <c r="F598" s="28"/>
      <c r="G598" s="29"/>
      <c r="H598" s="39" t="str">
        <f t="shared" si="19"/>
        <v/>
      </c>
      <c r="I598" s="150" t="str">
        <f t="shared" si="20"/>
        <v/>
      </c>
      <c r="J598" s="113"/>
      <c r="K598" s="18"/>
      <c r="L598" s="18"/>
      <c r="Z598" s="152"/>
    </row>
    <row r="599" spans="1:26" x14ac:dyDescent="0.25">
      <c r="A599" s="26"/>
      <c r="B599" s="27"/>
      <c r="C599" s="28"/>
      <c r="D599" s="28"/>
      <c r="E599" s="28"/>
      <c r="F599" s="28"/>
      <c r="G599" s="29"/>
      <c r="H599" s="39" t="str">
        <f t="shared" si="19"/>
        <v/>
      </c>
      <c r="I599" s="150" t="str">
        <f t="shared" si="20"/>
        <v/>
      </c>
      <c r="J599" s="113"/>
      <c r="K599" s="18"/>
      <c r="L599" s="18"/>
      <c r="Z599" s="152"/>
    </row>
    <row r="600" spans="1:26" x14ac:dyDescent="0.25">
      <c r="A600" s="26"/>
      <c r="B600" s="27"/>
      <c r="C600" s="28"/>
      <c r="D600" s="28"/>
      <c r="E600" s="28"/>
      <c r="F600" s="28"/>
      <c r="G600" s="29"/>
      <c r="H600" s="39" t="str">
        <f t="shared" si="19"/>
        <v/>
      </c>
      <c r="I600" s="150" t="str">
        <f t="shared" si="20"/>
        <v/>
      </c>
      <c r="J600" s="113"/>
      <c r="K600" s="18"/>
      <c r="L600" s="18"/>
      <c r="Z600" s="152"/>
    </row>
    <row r="601" spans="1:26" x14ac:dyDescent="0.25">
      <c r="A601" s="26"/>
      <c r="B601" s="27"/>
      <c r="C601" s="28"/>
      <c r="D601" s="28"/>
      <c r="E601" s="28"/>
      <c r="F601" s="28"/>
      <c r="G601" s="29"/>
      <c r="H601" s="39" t="str">
        <f t="shared" si="19"/>
        <v/>
      </c>
      <c r="I601" s="150" t="str">
        <f t="shared" si="20"/>
        <v/>
      </c>
      <c r="J601" s="113"/>
      <c r="K601" s="18"/>
      <c r="L601" s="18"/>
      <c r="Z601" s="152"/>
    </row>
    <row r="602" spans="1:26" x14ac:dyDescent="0.25">
      <c r="A602" s="26"/>
      <c r="B602" s="27"/>
      <c r="C602" s="28"/>
      <c r="D602" s="28"/>
      <c r="E602" s="28"/>
      <c r="F602" s="28"/>
      <c r="G602" s="29"/>
      <c r="H602" s="39" t="str">
        <f t="shared" si="19"/>
        <v/>
      </c>
      <c r="I602" s="150" t="str">
        <f t="shared" si="20"/>
        <v/>
      </c>
      <c r="J602" s="113"/>
      <c r="K602" s="18"/>
      <c r="L602" s="18"/>
      <c r="Z602" s="152"/>
    </row>
    <row r="603" spans="1:26" x14ac:dyDescent="0.25">
      <c r="A603" s="26"/>
      <c r="B603" s="27"/>
      <c r="C603" s="28"/>
      <c r="D603" s="28"/>
      <c r="E603" s="28"/>
      <c r="F603" s="28"/>
      <c r="G603" s="29"/>
      <c r="H603" s="39" t="str">
        <f t="shared" si="19"/>
        <v/>
      </c>
      <c r="I603" s="150" t="str">
        <f t="shared" si="20"/>
        <v/>
      </c>
      <c r="J603" s="113"/>
      <c r="K603" s="18"/>
      <c r="L603" s="18"/>
      <c r="Z603" s="152"/>
    </row>
    <row r="604" spans="1:26" x14ac:dyDescent="0.25">
      <c r="A604" s="26"/>
      <c r="B604" s="27"/>
      <c r="C604" s="28"/>
      <c r="D604" s="28"/>
      <c r="E604" s="28"/>
      <c r="F604" s="28"/>
      <c r="G604" s="29"/>
      <c r="H604" s="39" t="str">
        <f t="shared" si="19"/>
        <v/>
      </c>
      <c r="I604" s="150" t="str">
        <f t="shared" si="20"/>
        <v/>
      </c>
      <c r="J604" s="113"/>
      <c r="K604" s="18"/>
      <c r="L604" s="18"/>
      <c r="Z604" s="152"/>
    </row>
    <row r="605" spans="1:26" x14ac:dyDescent="0.25">
      <c r="A605" s="26"/>
      <c r="B605" s="27"/>
      <c r="C605" s="28"/>
      <c r="D605" s="28"/>
      <c r="E605" s="28"/>
      <c r="F605" s="28"/>
      <c r="G605" s="29"/>
      <c r="H605" s="39" t="str">
        <f t="shared" si="19"/>
        <v/>
      </c>
      <c r="I605" s="150" t="str">
        <f t="shared" si="20"/>
        <v/>
      </c>
      <c r="J605" s="113"/>
      <c r="K605" s="18"/>
      <c r="L605" s="18"/>
      <c r="Z605" s="152"/>
    </row>
    <row r="606" spans="1:26" x14ac:dyDescent="0.25">
      <c r="A606" s="26"/>
      <c r="B606" s="27"/>
      <c r="C606" s="28"/>
      <c r="D606" s="28"/>
      <c r="E606" s="28"/>
      <c r="F606" s="28"/>
      <c r="G606" s="29"/>
      <c r="H606" s="39" t="str">
        <f t="shared" si="19"/>
        <v/>
      </c>
      <c r="I606" s="150" t="str">
        <f t="shared" si="20"/>
        <v/>
      </c>
      <c r="J606" s="113"/>
      <c r="K606" s="18"/>
      <c r="L606" s="18"/>
      <c r="Z606" s="152"/>
    </row>
    <row r="607" spans="1:26" x14ac:dyDescent="0.25">
      <c r="A607" s="26"/>
      <c r="B607" s="27"/>
      <c r="C607" s="28"/>
      <c r="D607" s="28"/>
      <c r="E607" s="28"/>
      <c r="F607" s="28"/>
      <c r="G607" s="29"/>
      <c r="H607" s="39" t="str">
        <f t="shared" si="19"/>
        <v/>
      </c>
      <c r="I607" s="150" t="str">
        <f t="shared" si="20"/>
        <v/>
      </c>
      <c r="J607" s="113"/>
      <c r="K607" s="18"/>
      <c r="L607" s="18"/>
      <c r="Z607" s="152"/>
    </row>
    <row r="608" spans="1:26" x14ac:dyDescent="0.25">
      <c r="A608" s="26"/>
      <c r="B608" s="27"/>
      <c r="C608" s="28"/>
      <c r="D608" s="28"/>
      <c r="E608" s="28"/>
      <c r="F608" s="28"/>
      <c r="G608" s="29"/>
      <c r="H608" s="39" t="str">
        <f t="shared" si="19"/>
        <v/>
      </c>
      <c r="I608" s="150" t="str">
        <f t="shared" si="20"/>
        <v/>
      </c>
      <c r="J608" s="113"/>
      <c r="K608" s="18"/>
      <c r="L608" s="18"/>
      <c r="Z608" s="152"/>
    </row>
    <row r="609" spans="1:26" x14ac:dyDescent="0.25">
      <c r="A609" s="26"/>
      <c r="B609" s="27"/>
      <c r="C609" s="28"/>
      <c r="D609" s="28"/>
      <c r="E609" s="28"/>
      <c r="F609" s="28"/>
      <c r="G609" s="29"/>
      <c r="H609" s="39" t="str">
        <f t="shared" si="19"/>
        <v/>
      </c>
      <c r="I609" s="150" t="str">
        <f t="shared" si="20"/>
        <v/>
      </c>
      <c r="J609" s="113"/>
      <c r="K609" s="18"/>
      <c r="L609" s="18"/>
      <c r="Z609" s="152"/>
    </row>
    <row r="610" spans="1:26" x14ac:dyDescent="0.25">
      <c r="A610" s="26"/>
      <c r="B610" s="27"/>
      <c r="C610" s="28"/>
      <c r="D610" s="28"/>
      <c r="E610" s="28"/>
      <c r="F610" s="28"/>
      <c r="G610" s="29"/>
      <c r="H610" s="39" t="str">
        <f t="shared" si="19"/>
        <v/>
      </c>
      <c r="I610" s="150" t="str">
        <f t="shared" si="20"/>
        <v/>
      </c>
      <c r="J610" s="113"/>
      <c r="K610" s="18"/>
      <c r="L610" s="18"/>
      <c r="Z610" s="152"/>
    </row>
    <row r="611" spans="1:26" x14ac:dyDescent="0.25">
      <c r="A611" s="26"/>
      <c r="B611" s="27"/>
      <c r="C611" s="28"/>
      <c r="D611" s="28"/>
      <c r="E611" s="28"/>
      <c r="F611" s="28"/>
      <c r="G611" s="29"/>
      <c r="H611" s="39" t="str">
        <f t="shared" si="19"/>
        <v/>
      </c>
      <c r="I611" s="150" t="str">
        <f t="shared" si="20"/>
        <v/>
      </c>
      <c r="J611" s="113"/>
      <c r="K611" s="18"/>
      <c r="L611" s="18"/>
      <c r="Z611" s="152"/>
    </row>
    <row r="612" spans="1:26" x14ac:dyDescent="0.25">
      <c r="A612" s="26"/>
      <c r="B612" s="27"/>
      <c r="C612" s="28"/>
      <c r="D612" s="28"/>
      <c r="E612" s="28"/>
      <c r="F612" s="28"/>
      <c r="G612" s="29"/>
      <c r="H612" s="39" t="str">
        <f t="shared" si="19"/>
        <v/>
      </c>
      <c r="I612" s="150" t="str">
        <f t="shared" si="20"/>
        <v/>
      </c>
      <c r="J612" s="113"/>
      <c r="K612" s="18"/>
      <c r="L612" s="18"/>
      <c r="Z612" s="152"/>
    </row>
    <row r="613" spans="1:26" x14ac:dyDescent="0.25">
      <c r="A613" s="26"/>
      <c r="B613" s="27"/>
      <c r="C613" s="28"/>
      <c r="D613" s="28"/>
      <c r="E613" s="28"/>
      <c r="F613" s="28"/>
      <c r="G613" s="29"/>
      <c r="H613" s="39" t="str">
        <f t="shared" si="19"/>
        <v/>
      </c>
      <c r="I613" s="150" t="str">
        <f t="shared" si="20"/>
        <v/>
      </c>
      <c r="J613" s="113"/>
      <c r="K613" s="18"/>
      <c r="L613" s="18"/>
      <c r="Z613" s="152"/>
    </row>
    <row r="614" spans="1:26" x14ac:dyDescent="0.25">
      <c r="A614" s="26"/>
      <c r="B614" s="27"/>
      <c r="C614" s="28"/>
      <c r="D614" s="28"/>
      <c r="E614" s="28"/>
      <c r="F614" s="28"/>
      <c r="G614" s="29"/>
      <c r="H614" s="39" t="str">
        <f t="shared" si="19"/>
        <v/>
      </c>
      <c r="I614" s="150" t="str">
        <f t="shared" si="20"/>
        <v/>
      </c>
      <c r="J614" s="113"/>
      <c r="K614" s="18"/>
      <c r="L614" s="18"/>
      <c r="Z614" s="152"/>
    </row>
    <row r="615" spans="1:26" x14ac:dyDescent="0.25">
      <c r="A615" s="26"/>
      <c r="B615" s="27"/>
      <c r="C615" s="28"/>
      <c r="D615" s="28"/>
      <c r="E615" s="28"/>
      <c r="F615" s="28"/>
      <c r="G615" s="29"/>
      <c r="H615" s="39" t="str">
        <f t="shared" si="19"/>
        <v/>
      </c>
      <c r="I615" s="150" t="str">
        <f t="shared" si="20"/>
        <v/>
      </c>
      <c r="J615" s="113"/>
      <c r="K615" s="18"/>
      <c r="L615" s="18"/>
      <c r="Z615" s="152"/>
    </row>
    <row r="616" spans="1:26" x14ac:dyDescent="0.25">
      <c r="A616" s="26"/>
      <c r="B616" s="27"/>
      <c r="C616" s="28"/>
      <c r="D616" s="28"/>
      <c r="E616" s="28"/>
      <c r="F616" s="28"/>
      <c r="G616" s="29"/>
      <c r="H616" s="39" t="str">
        <f t="shared" si="19"/>
        <v/>
      </c>
      <c r="I616" s="150" t="str">
        <f t="shared" si="20"/>
        <v/>
      </c>
      <c r="J616" s="113"/>
      <c r="K616" s="18"/>
      <c r="L616" s="18"/>
      <c r="Z616" s="152"/>
    </row>
    <row r="617" spans="1:26" x14ac:dyDescent="0.25">
      <c r="A617" s="26"/>
      <c r="B617" s="27"/>
      <c r="C617" s="28"/>
      <c r="D617" s="28"/>
      <c r="E617" s="28"/>
      <c r="F617" s="28"/>
      <c r="G617" s="29"/>
      <c r="H617" s="39" t="str">
        <f t="shared" si="19"/>
        <v/>
      </c>
      <c r="I617" s="150" t="str">
        <f t="shared" si="20"/>
        <v/>
      </c>
      <c r="J617" s="113"/>
      <c r="K617" s="18"/>
      <c r="L617" s="18"/>
      <c r="Z617" s="152"/>
    </row>
    <row r="618" spans="1:26" x14ac:dyDescent="0.25">
      <c r="A618" s="26"/>
      <c r="B618" s="27"/>
      <c r="C618" s="28"/>
      <c r="D618" s="28"/>
      <c r="E618" s="28"/>
      <c r="F618" s="28"/>
      <c r="G618" s="29"/>
      <c r="H618" s="39" t="str">
        <f t="shared" si="19"/>
        <v/>
      </c>
      <c r="I618" s="150" t="str">
        <f t="shared" si="20"/>
        <v/>
      </c>
      <c r="J618" s="113"/>
      <c r="K618" s="18"/>
      <c r="L618" s="18"/>
      <c r="Z618" s="152"/>
    </row>
    <row r="619" spans="1:26" x14ac:dyDescent="0.25">
      <c r="A619" s="26"/>
      <c r="B619" s="27"/>
      <c r="C619" s="28"/>
      <c r="D619" s="28"/>
      <c r="E619" s="28"/>
      <c r="F619" s="28"/>
      <c r="G619" s="29"/>
      <c r="H619" s="39" t="str">
        <f t="shared" si="19"/>
        <v/>
      </c>
      <c r="I619" s="150" t="str">
        <f t="shared" si="20"/>
        <v/>
      </c>
      <c r="J619" s="113"/>
      <c r="K619" s="18"/>
      <c r="L619" s="18"/>
      <c r="Z619" s="152"/>
    </row>
    <row r="620" spans="1:26" x14ac:dyDescent="0.25">
      <c r="A620" s="26"/>
      <c r="B620" s="27"/>
      <c r="C620" s="28"/>
      <c r="D620" s="28"/>
      <c r="E620" s="28"/>
      <c r="F620" s="28"/>
      <c r="G620" s="29"/>
      <c r="H620" s="39" t="str">
        <f t="shared" si="19"/>
        <v/>
      </c>
      <c r="I620" s="150" t="str">
        <f t="shared" si="20"/>
        <v/>
      </c>
      <c r="J620" s="113"/>
      <c r="K620" s="18"/>
      <c r="L620" s="18"/>
      <c r="Z620" s="152"/>
    </row>
    <row r="621" spans="1:26" x14ac:dyDescent="0.25">
      <c r="A621" s="26"/>
      <c r="B621" s="27"/>
      <c r="C621" s="28"/>
      <c r="D621" s="28"/>
      <c r="E621" s="28"/>
      <c r="F621" s="28"/>
      <c r="G621" s="29"/>
      <c r="H621" s="39" t="str">
        <f t="shared" si="19"/>
        <v/>
      </c>
      <c r="I621" s="150" t="str">
        <f t="shared" si="20"/>
        <v/>
      </c>
      <c r="J621" s="113"/>
      <c r="K621" s="18"/>
      <c r="L621" s="18"/>
      <c r="Z621" s="152"/>
    </row>
    <row r="622" spans="1:26" x14ac:dyDescent="0.25">
      <c r="A622" s="26"/>
      <c r="B622" s="27"/>
      <c r="C622" s="28"/>
      <c r="D622" s="28"/>
      <c r="E622" s="28"/>
      <c r="F622" s="28"/>
      <c r="G622" s="29"/>
      <c r="H622" s="39" t="str">
        <f t="shared" si="19"/>
        <v/>
      </c>
      <c r="I622" s="150" t="str">
        <f t="shared" si="20"/>
        <v/>
      </c>
      <c r="J622" s="113"/>
      <c r="K622" s="18"/>
      <c r="L622" s="18"/>
      <c r="Z622" s="152"/>
    </row>
    <row r="623" spans="1:26" x14ac:dyDescent="0.25">
      <c r="A623" s="26"/>
      <c r="B623" s="27"/>
      <c r="C623" s="28"/>
      <c r="D623" s="28"/>
      <c r="E623" s="28"/>
      <c r="F623" s="28"/>
      <c r="G623" s="29"/>
      <c r="H623" s="39" t="str">
        <f t="shared" si="19"/>
        <v/>
      </c>
      <c r="I623" s="150" t="str">
        <f t="shared" si="20"/>
        <v/>
      </c>
      <c r="J623" s="113"/>
      <c r="K623" s="18"/>
      <c r="L623" s="18"/>
      <c r="Z623" s="152"/>
    </row>
    <row r="624" spans="1:26" x14ac:dyDescent="0.25">
      <c r="A624" s="26"/>
      <c r="B624" s="27"/>
      <c r="C624" s="28"/>
      <c r="D624" s="28"/>
      <c r="E624" s="28"/>
      <c r="F624" s="28"/>
      <c r="G624" s="29"/>
      <c r="H624" s="39" t="str">
        <f t="shared" si="19"/>
        <v/>
      </c>
      <c r="I624" s="150" t="str">
        <f t="shared" si="20"/>
        <v/>
      </c>
      <c r="J624" s="113"/>
      <c r="K624" s="18"/>
      <c r="L624" s="18"/>
      <c r="Z624" s="152"/>
    </row>
    <row r="625" spans="1:26" x14ac:dyDescent="0.25">
      <c r="A625" s="26"/>
      <c r="B625" s="27"/>
      <c r="C625" s="28"/>
      <c r="D625" s="28"/>
      <c r="E625" s="28"/>
      <c r="F625" s="28"/>
      <c r="G625" s="29"/>
      <c r="H625" s="39" t="str">
        <f t="shared" si="19"/>
        <v/>
      </c>
      <c r="I625" s="150" t="str">
        <f t="shared" si="20"/>
        <v/>
      </c>
      <c r="J625" s="113"/>
      <c r="K625" s="18"/>
      <c r="L625" s="18"/>
      <c r="Z625" s="152"/>
    </row>
    <row r="626" spans="1:26" x14ac:dyDescent="0.25">
      <c r="A626" s="26"/>
      <c r="B626" s="27"/>
      <c r="C626" s="28"/>
      <c r="D626" s="28"/>
      <c r="E626" s="28"/>
      <c r="F626" s="28"/>
      <c r="G626" s="29"/>
      <c r="H626" s="39" t="str">
        <f t="shared" si="19"/>
        <v/>
      </c>
      <c r="I626" s="150" t="str">
        <f t="shared" si="20"/>
        <v/>
      </c>
      <c r="J626" s="113"/>
      <c r="K626" s="18"/>
      <c r="L626" s="18"/>
      <c r="Z626" s="152"/>
    </row>
    <row r="627" spans="1:26" x14ac:dyDescent="0.25">
      <c r="A627" s="26"/>
      <c r="B627" s="27"/>
      <c r="C627" s="28"/>
      <c r="D627" s="28"/>
      <c r="E627" s="28"/>
      <c r="F627" s="28"/>
      <c r="G627" s="29"/>
      <c r="H627" s="39" t="str">
        <f t="shared" si="19"/>
        <v/>
      </c>
      <c r="I627" s="150" t="str">
        <f t="shared" si="20"/>
        <v/>
      </c>
      <c r="J627" s="113"/>
      <c r="K627" s="18"/>
      <c r="L627" s="18"/>
      <c r="Z627" s="152"/>
    </row>
    <row r="628" spans="1:26" x14ac:dyDescent="0.25">
      <c r="A628" s="26"/>
      <c r="B628" s="27"/>
      <c r="C628" s="28"/>
      <c r="D628" s="28"/>
      <c r="E628" s="28"/>
      <c r="F628" s="28"/>
      <c r="G628" s="29"/>
      <c r="H628" s="39" t="str">
        <f t="shared" si="19"/>
        <v/>
      </c>
      <c r="I628" s="150" t="str">
        <f t="shared" si="20"/>
        <v/>
      </c>
      <c r="J628" s="113"/>
      <c r="K628" s="18"/>
      <c r="L628" s="18"/>
      <c r="Z628" s="152"/>
    </row>
    <row r="629" spans="1:26" x14ac:dyDescent="0.25">
      <c r="A629" s="26"/>
      <c r="B629" s="27"/>
      <c r="C629" s="28"/>
      <c r="D629" s="28"/>
      <c r="E629" s="28"/>
      <c r="F629" s="28"/>
      <c r="G629" s="29"/>
      <c r="H629" s="39" t="str">
        <f t="shared" si="19"/>
        <v/>
      </c>
      <c r="I629" s="150" t="str">
        <f t="shared" si="20"/>
        <v/>
      </c>
      <c r="J629" s="113"/>
      <c r="K629" s="18"/>
      <c r="L629" s="18"/>
      <c r="Z629" s="152"/>
    </row>
    <row r="630" spans="1:26" x14ac:dyDescent="0.25">
      <c r="A630" s="26"/>
      <c r="B630" s="27"/>
      <c r="C630" s="28"/>
      <c r="D630" s="28"/>
      <c r="E630" s="28"/>
      <c r="F630" s="28"/>
      <c r="G630" s="29"/>
      <c r="H630" s="39" t="str">
        <f t="shared" si="19"/>
        <v/>
      </c>
      <c r="I630" s="150" t="str">
        <f t="shared" si="20"/>
        <v/>
      </c>
      <c r="J630" s="113"/>
      <c r="K630" s="18"/>
      <c r="L630" s="18"/>
      <c r="Z630" s="152"/>
    </row>
    <row r="631" spans="1:26" x14ac:dyDescent="0.25">
      <c r="A631" s="26"/>
      <c r="B631" s="27"/>
      <c r="C631" s="28"/>
      <c r="D631" s="28"/>
      <c r="E631" s="28"/>
      <c r="F631" s="28"/>
      <c r="G631" s="29"/>
      <c r="H631" s="39" t="str">
        <f t="shared" si="19"/>
        <v/>
      </c>
      <c r="I631" s="150" t="str">
        <f t="shared" si="20"/>
        <v/>
      </c>
      <c r="J631" s="113"/>
      <c r="K631" s="18"/>
      <c r="L631" s="18"/>
      <c r="Z631" s="152"/>
    </row>
    <row r="632" spans="1:26" x14ac:dyDescent="0.25">
      <c r="A632" s="26"/>
      <c r="B632" s="27"/>
      <c r="C632" s="28"/>
      <c r="D632" s="28"/>
      <c r="E632" s="28"/>
      <c r="F632" s="28"/>
      <c r="G632" s="29"/>
      <c r="H632" s="39" t="str">
        <f t="shared" si="19"/>
        <v/>
      </c>
      <c r="I632" s="150" t="str">
        <f t="shared" si="20"/>
        <v/>
      </c>
      <c r="J632" s="113"/>
      <c r="K632" s="18"/>
      <c r="L632" s="18"/>
      <c r="Z632" s="152"/>
    </row>
    <row r="633" spans="1:26" x14ac:dyDescent="0.25">
      <c r="A633" s="26"/>
      <c r="B633" s="27"/>
      <c r="C633" s="28"/>
      <c r="D633" s="28"/>
      <c r="E633" s="28"/>
      <c r="F633" s="28"/>
      <c r="G633" s="29"/>
      <c r="H633" s="39" t="str">
        <f t="shared" si="19"/>
        <v/>
      </c>
      <c r="I633" s="150" t="str">
        <f t="shared" si="20"/>
        <v/>
      </c>
      <c r="J633" s="113"/>
      <c r="K633" s="18"/>
      <c r="L633" s="18"/>
      <c r="Z633" s="152"/>
    </row>
    <row r="634" spans="1:26" x14ac:dyDescent="0.25">
      <c r="A634" s="26"/>
      <c r="B634" s="27"/>
      <c r="C634" s="28"/>
      <c r="D634" s="28"/>
      <c r="E634" s="28"/>
      <c r="F634" s="28"/>
      <c r="G634" s="29"/>
      <c r="H634" s="39" t="str">
        <f t="shared" si="19"/>
        <v/>
      </c>
      <c r="I634" s="150" t="str">
        <f t="shared" si="20"/>
        <v/>
      </c>
      <c r="J634" s="113"/>
      <c r="K634" s="18"/>
      <c r="L634" s="18"/>
      <c r="Z634" s="152"/>
    </row>
    <row r="635" spans="1:26" x14ac:dyDescent="0.25">
      <c r="A635" s="26"/>
      <c r="B635" s="27"/>
      <c r="C635" s="28"/>
      <c r="D635" s="28"/>
      <c r="E635" s="28"/>
      <c r="F635" s="28"/>
      <c r="G635" s="29"/>
      <c r="H635" s="39" t="str">
        <f t="shared" si="19"/>
        <v/>
      </c>
      <c r="I635" s="150" t="str">
        <f t="shared" si="20"/>
        <v/>
      </c>
      <c r="J635" s="113"/>
      <c r="K635" s="18"/>
      <c r="L635" s="18"/>
      <c r="Z635" s="152"/>
    </row>
    <row r="636" spans="1:26" x14ac:dyDescent="0.25">
      <c r="A636" s="26"/>
      <c r="B636" s="27"/>
      <c r="C636" s="28"/>
      <c r="D636" s="28"/>
      <c r="E636" s="28"/>
      <c r="F636" s="28"/>
      <c r="G636" s="29"/>
      <c r="H636" s="39" t="str">
        <f t="shared" si="19"/>
        <v/>
      </c>
      <c r="I636" s="150" t="str">
        <f t="shared" si="20"/>
        <v/>
      </c>
      <c r="J636" s="113"/>
      <c r="K636" s="18"/>
      <c r="L636" s="18"/>
      <c r="Z636" s="152"/>
    </row>
    <row r="637" spans="1:26" x14ac:dyDescent="0.25">
      <c r="A637" s="26"/>
      <c r="B637" s="27"/>
      <c r="C637" s="28"/>
      <c r="D637" s="28"/>
      <c r="E637" s="28"/>
      <c r="F637" s="28"/>
      <c r="G637" s="29"/>
      <c r="H637" s="39" t="str">
        <f t="shared" si="19"/>
        <v/>
      </c>
      <c r="I637" s="150" t="str">
        <f t="shared" si="20"/>
        <v/>
      </c>
      <c r="J637" s="113"/>
      <c r="K637" s="18"/>
      <c r="L637" s="18"/>
      <c r="Z637" s="152"/>
    </row>
    <row r="638" spans="1:26" x14ac:dyDescent="0.25">
      <c r="A638" s="26"/>
      <c r="B638" s="27"/>
      <c r="C638" s="28"/>
      <c r="D638" s="28"/>
      <c r="E638" s="28"/>
      <c r="F638" s="28"/>
      <c r="G638" s="29"/>
      <c r="H638" s="39" t="str">
        <f t="shared" si="19"/>
        <v/>
      </c>
      <c r="I638" s="150" t="str">
        <f t="shared" si="20"/>
        <v/>
      </c>
      <c r="J638" s="113"/>
      <c r="K638" s="18"/>
      <c r="L638" s="18"/>
      <c r="Z638" s="152"/>
    </row>
    <row r="639" spans="1:26" x14ac:dyDescent="0.25">
      <c r="A639" s="26"/>
      <c r="B639" s="27"/>
      <c r="C639" s="28"/>
      <c r="D639" s="28"/>
      <c r="E639" s="28"/>
      <c r="F639" s="28"/>
      <c r="G639" s="29"/>
      <c r="H639" s="39" t="str">
        <f t="shared" si="19"/>
        <v/>
      </c>
      <c r="I639" s="150" t="str">
        <f t="shared" si="20"/>
        <v/>
      </c>
      <c r="J639" s="113"/>
      <c r="K639" s="18"/>
      <c r="L639" s="18"/>
      <c r="Z639" s="152"/>
    </row>
    <row r="640" spans="1:26" x14ac:dyDescent="0.25">
      <c r="A640" s="26"/>
      <c r="B640" s="27"/>
      <c r="C640" s="28"/>
      <c r="D640" s="28"/>
      <c r="E640" s="28"/>
      <c r="F640" s="28"/>
      <c r="G640" s="29"/>
      <c r="H640" s="39" t="str">
        <f t="shared" si="19"/>
        <v/>
      </c>
      <c r="I640" s="150" t="str">
        <f t="shared" si="20"/>
        <v/>
      </c>
      <c r="J640" s="113"/>
      <c r="K640" s="18"/>
      <c r="L640" s="18"/>
      <c r="Z640" s="152"/>
    </row>
    <row r="641" spans="1:26" x14ac:dyDescent="0.25">
      <c r="A641" s="26"/>
      <c r="B641" s="27"/>
      <c r="C641" s="28"/>
      <c r="D641" s="28"/>
      <c r="E641" s="28"/>
      <c r="F641" s="28"/>
      <c r="G641" s="29"/>
      <c r="H641" s="39" t="str">
        <f t="shared" si="19"/>
        <v/>
      </c>
      <c r="I641" s="150" t="str">
        <f t="shared" si="20"/>
        <v/>
      </c>
      <c r="J641" s="113"/>
      <c r="K641" s="18"/>
      <c r="L641" s="18"/>
      <c r="Z641" s="152"/>
    </row>
    <row r="642" spans="1:26" x14ac:dyDescent="0.25">
      <c r="A642" s="26"/>
      <c r="B642" s="27"/>
      <c r="C642" s="28"/>
      <c r="D642" s="28"/>
      <c r="E642" s="28"/>
      <c r="F642" s="28"/>
      <c r="G642" s="29"/>
      <c r="H642" s="39" t="str">
        <f t="shared" si="19"/>
        <v/>
      </c>
      <c r="I642" s="150" t="str">
        <f t="shared" si="20"/>
        <v/>
      </c>
      <c r="J642" s="113"/>
      <c r="K642" s="18"/>
      <c r="L642" s="18"/>
      <c r="Z642" s="152"/>
    </row>
    <row r="643" spans="1:26" x14ac:dyDescent="0.25">
      <c r="A643" s="26"/>
      <c r="B643" s="27"/>
      <c r="C643" s="28"/>
      <c r="D643" s="28"/>
      <c r="E643" s="28"/>
      <c r="F643" s="28"/>
      <c r="G643" s="29"/>
      <c r="H643" s="39" t="str">
        <f t="shared" si="19"/>
        <v/>
      </c>
      <c r="I643" s="150" t="str">
        <f t="shared" si="20"/>
        <v/>
      </c>
      <c r="J643" s="113"/>
      <c r="K643" s="18"/>
      <c r="L643" s="18"/>
      <c r="Z643" s="152"/>
    </row>
    <row r="644" spans="1:26" x14ac:dyDescent="0.25">
      <c r="A644" s="26"/>
      <c r="B644" s="27"/>
      <c r="C644" s="28"/>
      <c r="D644" s="28"/>
      <c r="E644" s="28"/>
      <c r="F644" s="28"/>
      <c r="G644" s="29"/>
      <c r="H644" s="39" t="str">
        <f t="shared" ref="H644:H707" si="21">IF(A644&gt;0,MATCH(A644-1,FYrMonths)+1,"")</f>
        <v/>
      </c>
      <c r="I644" s="150" t="str">
        <f t="shared" si="20"/>
        <v/>
      </c>
      <c r="J644" s="113"/>
      <c r="K644" s="18"/>
      <c r="L644" s="18"/>
      <c r="Z644" s="152"/>
    </row>
    <row r="645" spans="1:26" x14ac:dyDescent="0.25">
      <c r="A645" s="26"/>
      <c r="B645" s="27"/>
      <c r="C645" s="28"/>
      <c r="D645" s="28"/>
      <c r="E645" s="28"/>
      <c r="F645" s="28"/>
      <c r="G645" s="29"/>
      <c r="H645" s="39" t="str">
        <f t="shared" si="21"/>
        <v/>
      </c>
      <c r="I645" s="150" t="str">
        <f t="shared" ref="I645:I708" si="22">IF(G645="","",I644+G645)</f>
        <v/>
      </c>
      <c r="J645" s="113"/>
      <c r="K645" s="18"/>
      <c r="L645" s="18"/>
      <c r="Z645" s="152"/>
    </row>
    <row r="646" spans="1:26" x14ac:dyDescent="0.25">
      <c r="A646" s="26"/>
      <c r="B646" s="27"/>
      <c r="C646" s="28"/>
      <c r="D646" s="28"/>
      <c r="E646" s="28"/>
      <c r="F646" s="28"/>
      <c r="G646" s="29"/>
      <c r="H646" s="39" t="str">
        <f t="shared" si="21"/>
        <v/>
      </c>
      <c r="I646" s="150" t="str">
        <f t="shared" si="22"/>
        <v/>
      </c>
      <c r="J646" s="113"/>
      <c r="K646" s="18"/>
      <c r="L646" s="18"/>
      <c r="Z646" s="152"/>
    </row>
    <row r="647" spans="1:26" x14ac:dyDescent="0.25">
      <c r="A647" s="26"/>
      <c r="B647" s="27"/>
      <c r="C647" s="28"/>
      <c r="D647" s="28"/>
      <c r="E647" s="28"/>
      <c r="F647" s="28"/>
      <c r="G647" s="29"/>
      <c r="H647" s="39" t="str">
        <f t="shared" si="21"/>
        <v/>
      </c>
      <c r="I647" s="150" t="str">
        <f t="shared" si="22"/>
        <v/>
      </c>
      <c r="J647" s="113"/>
      <c r="K647" s="18"/>
      <c r="L647" s="18"/>
      <c r="Z647" s="152"/>
    </row>
    <row r="648" spans="1:26" x14ac:dyDescent="0.25">
      <c r="A648" s="26"/>
      <c r="B648" s="27"/>
      <c r="C648" s="28"/>
      <c r="D648" s="28"/>
      <c r="E648" s="28"/>
      <c r="F648" s="28"/>
      <c r="G648" s="29"/>
      <c r="H648" s="39" t="str">
        <f t="shared" si="21"/>
        <v/>
      </c>
      <c r="I648" s="150" t="str">
        <f t="shared" si="22"/>
        <v/>
      </c>
      <c r="J648" s="113"/>
      <c r="K648" s="18"/>
      <c r="L648" s="18"/>
      <c r="Z648" s="152"/>
    </row>
    <row r="649" spans="1:26" x14ac:dyDescent="0.25">
      <c r="A649" s="26"/>
      <c r="B649" s="27"/>
      <c r="C649" s="28"/>
      <c r="D649" s="28"/>
      <c r="E649" s="28"/>
      <c r="F649" s="28"/>
      <c r="G649" s="29"/>
      <c r="H649" s="39" t="str">
        <f t="shared" si="21"/>
        <v/>
      </c>
      <c r="I649" s="150" t="str">
        <f t="shared" si="22"/>
        <v/>
      </c>
      <c r="J649" s="113"/>
      <c r="K649" s="18"/>
      <c r="L649" s="18"/>
      <c r="Z649" s="152"/>
    </row>
    <row r="650" spans="1:26" x14ac:dyDescent="0.25">
      <c r="A650" s="26"/>
      <c r="B650" s="27"/>
      <c r="C650" s="28"/>
      <c r="D650" s="28"/>
      <c r="E650" s="28"/>
      <c r="F650" s="28"/>
      <c r="G650" s="29"/>
      <c r="H650" s="39" t="str">
        <f t="shared" si="21"/>
        <v/>
      </c>
      <c r="I650" s="150" t="str">
        <f t="shared" si="22"/>
        <v/>
      </c>
      <c r="J650" s="113"/>
      <c r="K650" s="18"/>
      <c r="L650" s="18"/>
      <c r="Z650" s="152"/>
    </row>
    <row r="651" spans="1:26" x14ac:dyDescent="0.25">
      <c r="A651" s="26"/>
      <c r="B651" s="27"/>
      <c r="C651" s="28"/>
      <c r="D651" s="28"/>
      <c r="E651" s="28"/>
      <c r="F651" s="28"/>
      <c r="G651" s="29"/>
      <c r="H651" s="39" t="str">
        <f t="shared" si="21"/>
        <v/>
      </c>
      <c r="I651" s="150" t="str">
        <f t="shared" si="22"/>
        <v/>
      </c>
      <c r="J651" s="113"/>
      <c r="K651" s="18"/>
      <c r="L651" s="18"/>
      <c r="Z651" s="152"/>
    </row>
    <row r="652" spans="1:26" x14ac:dyDescent="0.25">
      <c r="A652" s="26"/>
      <c r="B652" s="27"/>
      <c r="C652" s="28"/>
      <c r="D652" s="28"/>
      <c r="E652" s="28"/>
      <c r="F652" s="28"/>
      <c r="G652" s="29"/>
      <c r="H652" s="39" t="str">
        <f t="shared" si="21"/>
        <v/>
      </c>
      <c r="I652" s="150" t="str">
        <f t="shared" si="22"/>
        <v/>
      </c>
      <c r="J652" s="113"/>
      <c r="K652" s="18"/>
      <c r="L652" s="18"/>
      <c r="Z652" s="152"/>
    </row>
    <row r="653" spans="1:26" x14ac:dyDescent="0.25">
      <c r="A653" s="26"/>
      <c r="B653" s="27"/>
      <c r="C653" s="28"/>
      <c r="D653" s="28"/>
      <c r="E653" s="28"/>
      <c r="F653" s="28"/>
      <c r="G653" s="29"/>
      <c r="H653" s="39" t="str">
        <f t="shared" si="21"/>
        <v/>
      </c>
      <c r="I653" s="150" t="str">
        <f t="shared" si="22"/>
        <v/>
      </c>
      <c r="J653" s="113"/>
      <c r="K653" s="18"/>
      <c r="L653" s="18"/>
      <c r="Z653" s="152"/>
    </row>
    <row r="654" spans="1:26" x14ac:dyDescent="0.25">
      <c r="A654" s="26"/>
      <c r="B654" s="27"/>
      <c r="C654" s="28"/>
      <c r="D654" s="28"/>
      <c r="E654" s="28"/>
      <c r="F654" s="28"/>
      <c r="G654" s="29"/>
      <c r="H654" s="39" t="str">
        <f t="shared" si="21"/>
        <v/>
      </c>
      <c r="I654" s="150" t="str">
        <f t="shared" si="22"/>
        <v/>
      </c>
      <c r="J654" s="113"/>
      <c r="K654" s="18"/>
      <c r="L654" s="18"/>
      <c r="Z654" s="152"/>
    </row>
    <row r="655" spans="1:26" x14ac:dyDescent="0.25">
      <c r="A655" s="26"/>
      <c r="B655" s="27"/>
      <c r="C655" s="28"/>
      <c r="D655" s="28"/>
      <c r="E655" s="28"/>
      <c r="F655" s="28"/>
      <c r="G655" s="29"/>
      <c r="H655" s="39" t="str">
        <f t="shared" si="21"/>
        <v/>
      </c>
      <c r="I655" s="150" t="str">
        <f t="shared" si="22"/>
        <v/>
      </c>
      <c r="J655" s="113"/>
      <c r="K655" s="18"/>
      <c r="L655" s="18"/>
      <c r="Z655" s="152"/>
    </row>
    <row r="656" spans="1:26" x14ac:dyDescent="0.25">
      <c r="A656" s="26"/>
      <c r="B656" s="27"/>
      <c r="C656" s="28"/>
      <c r="D656" s="28"/>
      <c r="E656" s="28"/>
      <c r="F656" s="28"/>
      <c r="G656" s="29"/>
      <c r="H656" s="39" t="str">
        <f t="shared" si="21"/>
        <v/>
      </c>
      <c r="I656" s="150" t="str">
        <f t="shared" si="22"/>
        <v/>
      </c>
      <c r="J656" s="113"/>
      <c r="K656" s="18"/>
      <c r="L656" s="18"/>
      <c r="Z656" s="152"/>
    </row>
    <row r="657" spans="1:26" x14ac:dyDescent="0.25">
      <c r="A657" s="26"/>
      <c r="B657" s="27"/>
      <c r="C657" s="28"/>
      <c r="D657" s="28"/>
      <c r="E657" s="28"/>
      <c r="F657" s="28"/>
      <c r="G657" s="29"/>
      <c r="H657" s="39" t="str">
        <f t="shared" si="21"/>
        <v/>
      </c>
      <c r="I657" s="150" t="str">
        <f t="shared" si="22"/>
        <v/>
      </c>
      <c r="J657" s="113"/>
      <c r="K657" s="18"/>
      <c r="L657" s="18"/>
      <c r="Z657" s="152"/>
    </row>
    <row r="658" spans="1:26" x14ac:dyDescent="0.25">
      <c r="A658" s="26"/>
      <c r="B658" s="27"/>
      <c r="C658" s="28"/>
      <c r="D658" s="28"/>
      <c r="E658" s="28"/>
      <c r="F658" s="28"/>
      <c r="G658" s="29"/>
      <c r="H658" s="39" t="str">
        <f t="shared" si="21"/>
        <v/>
      </c>
      <c r="I658" s="150" t="str">
        <f t="shared" si="22"/>
        <v/>
      </c>
      <c r="J658" s="113"/>
      <c r="K658" s="18"/>
      <c r="L658" s="18"/>
      <c r="Z658" s="152"/>
    </row>
    <row r="659" spans="1:26" x14ac:dyDescent="0.25">
      <c r="A659" s="26"/>
      <c r="B659" s="27"/>
      <c r="C659" s="28"/>
      <c r="D659" s="28"/>
      <c r="E659" s="28"/>
      <c r="F659" s="28"/>
      <c r="G659" s="29"/>
      <c r="H659" s="39" t="str">
        <f t="shared" si="21"/>
        <v/>
      </c>
      <c r="I659" s="150" t="str">
        <f t="shared" si="22"/>
        <v/>
      </c>
      <c r="J659" s="113"/>
      <c r="K659" s="18"/>
      <c r="L659" s="18"/>
      <c r="Z659" s="152"/>
    </row>
    <row r="660" spans="1:26" x14ac:dyDescent="0.25">
      <c r="A660" s="26"/>
      <c r="B660" s="27"/>
      <c r="C660" s="28"/>
      <c r="D660" s="28"/>
      <c r="E660" s="28"/>
      <c r="F660" s="28"/>
      <c r="G660" s="29"/>
      <c r="H660" s="39" t="str">
        <f t="shared" si="21"/>
        <v/>
      </c>
      <c r="I660" s="150" t="str">
        <f t="shared" si="22"/>
        <v/>
      </c>
      <c r="J660" s="113"/>
      <c r="K660" s="18"/>
      <c r="L660" s="18"/>
      <c r="Z660" s="152"/>
    </row>
    <row r="661" spans="1:26" x14ac:dyDescent="0.25">
      <c r="A661" s="26"/>
      <c r="B661" s="27"/>
      <c r="C661" s="28"/>
      <c r="D661" s="28"/>
      <c r="E661" s="28"/>
      <c r="F661" s="28"/>
      <c r="G661" s="29"/>
      <c r="H661" s="39" t="str">
        <f t="shared" si="21"/>
        <v/>
      </c>
      <c r="I661" s="150" t="str">
        <f t="shared" si="22"/>
        <v/>
      </c>
      <c r="J661" s="113"/>
      <c r="K661" s="18"/>
      <c r="L661" s="18"/>
      <c r="Z661" s="152"/>
    </row>
    <row r="662" spans="1:26" x14ac:dyDescent="0.25">
      <c r="A662" s="26"/>
      <c r="B662" s="27"/>
      <c r="C662" s="28"/>
      <c r="D662" s="28"/>
      <c r="E662" s="28"/>
      <c r="F662" s="28"/>
      <c r="G662" s="29"/>
      <c r="H662" s="39" t="str">
        <f t="shared" si="21"/>
        <v/>
      </c>
      <c r="I662" s="150" t="str">
        <f t="shared" si="22"/>
        <v/>
      </c>
      <c r="J662" s="113"/>
      <c r="K662" s="18"/>
      <c r="L662" s="18"/>
      <c r="Z662" s="152"/>
    </row>
    <row r="663" spans="1:26" x14ac:dyDescent="0.25">
      <c r="A663" s="26"/>
      <c r="B663" s="27"/>
      <c r="C663" s="28"/>
      <c r="D663" s="28"/>
      <c r="E663" s="28"/>
      <c r="F663" s="28"/>
      <c r="G663" s="29"/>
      <c r="H663" s="39" t="str">
        <f t="shared" si="21"/>
        <v/>
      </c>
      <c r="I663" s="150" t="str">
        <f t="shared" si="22"/>
        <v/>
      </c>
      <c r="J663" s="113"/>
      <c r="K663" s="18"/>
      <c r="L663" s="18"/>
      <c r="Z663" s="152"/>
    </row>
    <row r="664" spans="1:26" x14ac:dyDescent="0.25">
      <c r="A664" s="26"/>
      <c r="B664" s="27"/>
      <c r="C664" s="28"/>
      <c r="D664" s="28"/>
      <c r="E664" s="28"/>
      <c r="F664" s="28"/>
      <c r="G664" s="29"/>
      <c r="H664" s="39" t="str">
        <f t="shared" si="21"/>
        <v/>
      </c>
      <c r="I664" s="150" t="str">
        <f t="shared" si="22"/>
        <v/>
      </c>
      <c r="J664" s="113"/>
      <c r="K664" s="18"/>
      <c r="L664" s="18"/>
      <c r="Z664" s="152"/>
    </row>
    <row r="665" spans="1:26" x14ac:dyDescent="0.25">
      <c r="A665" s="26"/>
      <c r="B665" s="27"/>
      <c r="C665" s="28"/>
      <c r="D665" s="28"/>
      <c r="E665" s="28"/>
      <c r="F665" s="28"/>
      <c r="G665" s="29"/>
      <c r="H665" s="39" t="str">
        <f t="shared" si="21"/>
        <v/>
      </c>
      <c r="I665" s="150" t="str">
        <f t="shared" si="22"/>
        <v/>
      </c>
      <c r="J665" s="113"/>
      <c r="K665" s="18"/>
      <c r="L665" s="18"/>
      <c r="Z665" s="152"/>
    </row>
    <row r="666" spans="1:26" x14ac:dyDescent="0.25">
      <c r="A666" s="26"/>
      <c r="B666" s="27"/>
      <c r="C666" s="28"/>
      <c r="D666" s="28"/>
      <c r="E666" s="28"/>
      <c r="F666" s="28"/>
      <c r="G666" s="29"/>
      <c r="H666" s="39" t="str">
        <f t="shared" si="21"/>
        <v/>
      </c>
      <c r="I666" s="150" t="str">
        <f t="shared" si="22"/>
        <v/>
      </c>
      <c r="J666" s="113"/>
      <c r="K666" s="18"/>
      <c r="L666" s="18"/>
      <c r="Z666" s="152"/>
    </row>
    <row r="667" spans="1:26" x14ac:dyDescent="0.25">
      <c r="A667" s="26"/>
      <c r="B667" s="27"/>
      <c r="C667" s="28"/>
      <c r="D667" s="28"/>
      <c r="E667" s="28"/>
      <c r="F667" s="28"/>
      <c r="G667" s="29"/>
      <c r="H667" s="39" t="str">
        <f t="shared" si="21"/>
        <v/>
      </c>
      <c r="I667" s="150" t="str">
        <f t="shared" si="22"/>
        <v/>
      </c>
      <c r="J667" s="113"/>
      <c r="K667" s="18"/>
      <c r="L667" s="18"/>
      <c r="Z667" s="152"/>
    </row>
    <row r="668" spans="1:26" x14ac:dyDescent="0.25">
      <c r="A668" s="26"/>
      <c r="B668" s="27"/>
      <c r="C668" s="28"/>
      <c r="D668" s="28"/>
      <c r="E668" s="28"/>
      <c r="F668" s="28"/>
      <c r="G668" s="29"/>
      <c r="H668" s="39" t="str">
        <f t="shared" si="21"/>
        <v/>
      </c>
      <c r="I668" s="150" t="str">
        <f t="shared" si="22"/>
        <v/>
      </c>
      <c r="J668" s="113"/>
      <c r="K668" s="18"/>
      <c r="L668" s="18"/>
      <c r="Z668" s="152"/>
    </row>
    <row r="669" spans="1:26" x14ac:dyDescent="0.25">
      <c r="A669" s="26"/>
      <c r="B669" s="27"/>
      <c r="C669" s="28"/>
      <c r="D669" s="28"/>
      <c r="E669" s="28"/>
      <c r="F669" s="28"/>
      <c r="G669" s="29"/>
      <c r="H669" s="39" t="str">
        <f t="shared" si="21"/>
        <v/>
      </c>
      <c r="I669" s="150" t="str">
        <f t="shared" si="22"/>
        <v/>
      </c>
      <c r="J669" s="113"/>
      <c r="K669" s="18"/>
      <c r="L669" s="18"/>
      <c r="Z669" s="152"/>
    </row>
    <row r="670" spans="1:26" x14ac:dyDescent="0.25">
      <c r="A670" s="26"/>
      <c r="B670" s="27"/>
      <c r="C670" s="28"/>
      <c r="D670" s="28"/>
      <c r="E670" s="28"/>
      <c r="F670" s="28"/>
      <c r="G670" s="29"/>
      <c r="H670" s="39" t="str">
        <f t="shared" si="21"/>
        <v/>
      </c>
      <c r="I670" s="150" t="str">
        <f t="shared" si="22"/>
        <v/>
      </c>
      <c r="J670" s="113"/>
      <c r="K670" s="18"/>
      <c r="L670" s="18"/>
      <c r="Z670" s="152"/>
    </row>
    <row r="671" spans="1:26" x14ac:dyDescent="0.25">
      <c r="A671" s="26"/>
      <c r="B671" s="27"/>
      <c r="C671" s="28"/>
      <c r="D671" s="28"/>
      <c r="E671" s="28"/>
      <c r="F671" s="28"/>
      <c r="G671" s="29"/>
      <c r="H671" s="39" t="str">
        <f t="shared" si="21"/>
        <v/>
      </c>
      <c r="I671" s="150" t="str">
        <f t="shared" si="22"/>
        <v/>
      </c>
      <c r="J671" s="113"/>
      <c r="K671" s="18"/>
      <c r="L671" s="18"/>
      <c r="Z671" s="152"/>
    </row>
    <row r="672" spans="1:26" x14ac:dyDescent="0.25">
      <c r="A672" s="26"/>
      <c r="B672" s="27"/>
      <c r="C672" s="28"/>
      <c r="D672" s="28"/>
      <c r="E672" s="28"/>
      <c r="F672" s="28"/>
      <c r="G672" s="29"/>
      <c r="H672" s="39" t="str">
        <f t="shared" si="21"/>
        <v/>
      </c>
      <c r="I672" s="150" t="str">
        <f t="shared" si="22"/>
        <v/>
      </c>
      <c r="J672" s="113"/>
      <c r="K672" s="18"/>
      <c r="L672" s="18"/>
      <c r="Z672" s="152"/>
    </row>
    <row r="673" spans="1:26" x14ac:dyDescent="0.25">
      <c r="A673" s="26"/>
      <c r="B673" s="27"/>
      <c r="C673" s="28"/>
      <c r="D673" s="28"/>
      <c r="E673" s="28"/>
      <c r="F673" s="28"/>
      <c r="G673" s="29"/>
      <c r="H673" s="39" t="str">
        <f t="shared" si="21"/>
        <v/>
      </c>
      <c r="I673" s="150" t="str">
        <f t="shared" si="22"/>
        <v/>
      </c>
      <c r="J673" s="113"/>
      <c r="K673" s="18"/>
      <c r="L673" s="18"/>
      <c r="Z673" s="152"/>
    </row>
    <row r="674" spans="1:26" x14ac:dyDescent="0.25">
      <c r="A674" s="26"/>
      <c r="B674" s="27"/>
      <c r="C674" s="28"/>
      <c r="D674" s="28"/>
      <c r="E674" s="28"/>
      <c r="F674" s="28"/>
      <c r="G674" s="29"/>
      <c r="H674" s="39" t="str">
        <f t="shared" si="21"/>
        <v/>
      </c>
      <c r="I674" s="150" t="str">
        <f t="shared" si="22"/>
        <v/>
      </c>
      <c r="J674" s="113"/>
      <c r="K674" s="18"/>
      <c r="L674" s="18"/>
      <c r="Z674" s="152"/>
    </row>
    <row r="675" spans="1:26" x14ac:dyDescent="0.25">
      <c r="A675" s="26"/>
      <c r="B675" s="27"/>
      <c r="C675" s="28"/>
      <c r="D675" s="28"/>
      <c r="E675" s="28"/>
      <c r="F675" s="28"/>
      <c r="G675" s="29"/>
      <c r="H675" s="39" t="str">
        <f t="shared" si="21"/>
        <v/>
      </c>
      <c r="I675" s="150" t="str">
        <f t="shared" si="22"/>
        <v/>
      </c>
      <c r="J675" s="113"/>
      <c r="K675" s="18"/>
      <c r="L675" s="18"/>
      <c r="Z675" s="152"/>
    </row>
    <row r="676" spans="1:26" x14ac:dyDescent="0.25">
      <c r="A676" s="26"/>
      <c r="B676" s="27"/>
      <c r="C676" s="28"/>
      <c r="D676" s="28"/>
      <c r="E676" s="28"/>
      <c r="F676" s="28"/>
      <c r="G676" s="29"/>
      <c r="H676" s="39" t="str">
        <f t="shared" si="21"/>
        <v/>
      </c>
      <c r="I676" s="150" t="str">
        <f t="shared" si="22"/>
        <v/>
      </c>
      <c r="J676" s="113"/>
      <c r="K676" s="18"/>
      <c r="L676" s="18"/>
      <c r="Z676" s="152"/>
    </row>
    <row r="677" spans="1:26" x14ac:dyDescent="0.25">
      <c r="A677" s="26"/>
      <c r="B677" s="27"/>
      <c r="C677" s="28"/>
      <c r="D677" s="28"/>
      <c r="E677" s="28"/>
      <c r="F677" s="28"/>
      <c r="G677" s="29"/>
      <c r="H677" s="39" t="str">
        <f t="shared" si="21"/>
        <v/>
      </c>
      <c r="I677" s="150" t="str">
        <f t="shared" si="22"/>
        <v/>
      </c>
      <c r="J677" s="113"/>
      <c r="K677" s="18"/>
      <c r="L677" s="18"/>
      <c r="Z677" s="152"/>
    </row>
    <row r="678" spans="1:26" x14ac:dyDescent="0.25">
      <c r="A678" s="26"/>
      <c r="B678" s="27"/>
      <c r="C678" s="28"/>
      <c r="D678" s="28"/>
      <c r="E678" s="28"/>
      <c r="F678" s="28"/>
      <c r="G678" s="29"/>
      <c r="H678" s="39" t="str">
        <f t="shared" si="21"/>
        <v/>
      </c>
      <c r="I678" s="150" t="str">
        <f t="shared" si="22"/>
        <v/>
      </c>
      <c r="J678" s="113"/>
      <c r="K678" s="18"/>
      <c r="L678" s="18"/>
      <c r="Z678" s="152"/>
    </row>
    <row r="679" spans="1:26" x14ac:dyDescent="0.25">
      <c r="A679" s="26"/>
      <c r="B679" s="27"/>
      <c r="C679" s="28"/>
      <c r="D679" s="28"/>
      <c r="E679" s="28"/>
      <c r="F679" s="28"/>
      <c r="G679" s="29"/>
      <c r="H679" s="39" t="str">
        <f t="shared" si="21"/>
        <v/>
      </c>
      <c r="I679" s="150" t="str">
        <f t="shared" si="22"/>
        <v/>
      </c>
      <c r="J679" s="113"/>
      <c r="K679" s="18"/>
      <c r="L679" s="18"/>
      <c r="Z679" s="152"/>
    </row>
    <row r="680" spans="1:26" x14ac:dyDescent="0.25">
      <c r="A680" s="26"/>
      <c r="B680" s="27"/>
      <c r="C680" s="28"/>
      <c r="D680" s="28"/>
      <c r="E680" s="28"/>
      <c r="F680" s="28"/>
      <c r="G680" s="29"/>
      <c r="H680" s="39" t="str">
        <f t="shared" si="21"/>
        <v/>
      </c>
      <c r="I680" s="150" t="str">
        <f t="shared" si="22"/>
        <v/>
      </c>
      <c r="J680" s="113"/>
      <c r="K680" s="18"/>
      <c r="L680" s="18"/>
      <c r="Z680" s="152"/>
    </row>
    <row r="681" spans="1:26" x14ac:dyDescent="0.25">
      <c r="A681" s="26"/>
      <c r="B681" s="27"/>
      <c r="C681" s="28"/>
      <c r="D681" s="28"/>
      <c r="E681" s="28"/>
      <c r="F681" s="28"/>
      <c r="G681" s="29"/>
      <c r="H681" s="39" t="str">
        <f t="shared" si="21"/>
        <v/>
      </c>
      <c r="I681" s="150" t="str">
        <f t="shared" si="22"/>
        <v/>
      </c>
      <c r="J681" s="113"/>
      <c r="K681" s="18"/>
      <c r="L681" s="18"/>
      <c r="Z681" s="152"/>
    </row>
    <row r="682" spans="1:26" x14ac:dyDescent="0.25">
      <c r="A682" s="26"/>
      <c r="B682" s="27"/>
      <c r="C682" s="28"/>
      <c r="D682" s="28"/>
      <c r="E682" s="28"/>
      <c r="F682" s="28"/>
      <c r="G682" s="29"/>
      <c r="H682" s="39" t="str">
        <f t="shared" si="21"/>
        <v/>
      </c>
      <c r="I682" s="150" t="str">
        <f t="shared" si="22"/>
        <v/>
      </c>
      <c r="J682" s="113"/>
      <c r="K682" s="18"/>
      <c r="L682" s="18"/>
      <c r="Z682" s="152"/>
    </row>
    <row r="683" spans="1:26" x14ac:dyDescent="0.25">
      <c r="A683" s="26"/>
      <c r="B683" s="27"/>
      <c r="C683" s="28"/>
      <c r="D683" s="28"/>
      <c r="E683" s="28"/>
      <c r="F683" s="28"/>
      <c r="G683" s="29"/>
      <c r="H683" s="39" t="str">
        <f t="shared" si="21"/>
        <v/>
      </c>
      <c r="I683" s="150" t="str">
        <f t="shared" si="22"/>
        <v/>
      </c>
      <c r="J683" s="113"/>
      <c r="K683" s="18"/>
      <c r="L683" s="18"/>
      <c r="Z683" s="152"/>
    </row>
    <row r="684" spans="1:26" x14ac:dyDescent="0.25">
      <c r="A684" s="26"/>
      <c r="B684" s="27"/>
      <c r="C684" s="28"/>
      <c r="D684" s="28"/>
      <c r="E684" s="28"/>
      <c r="F684" s="28"/>
      <c r="G684" s="29"/>
      <c r="H684" s="39" t="str">
        <f t="shared" si="21"/>
        <v/>
      </c>
      <c r="I684" s="150" t="str">
        <f t="shared" si="22"/>
        <v/>
      </c>
      <c r="J684" s="113"/>
      <c r="K684" s="18"/>
      <c r="L684" s="18"/>
      <c r="Z684" s="152"/>
    </row>
    <row r="685" spans="1:26" x14ac:dyDescent="0.25">
      <c r="A685" s="26"/>
      <c r="B685" s="27"/>
      <c r="C685" s="28"/>
      <c r="D685" s="28"/>
      <c r="E685" s="28"/>
      <c r="F685" s="28"/>
      <c r="G685" s="29"/>
      <c r="H685" s="39" t="str">
        <f t="shared" si="21"/>
        <v/>
      </c>
      <c r="I685" s="150" t="str">
        <f t="shared" si="22"/>
        <v/>
      </c>
      <c r="J685" s="113"/>
      <c r="K685" s="18"/>
      <c r="L685" s="18"/>
      <c r="Z685" s="152"/>
    </row>
    <row r="686" spans="1:26" x14ac:dyDescent="0.25">
      <c r="A686" s="26"/>
      <c r="B686" s="27"/>
      <c r="C686" s="28"/>
      <c r="D686" s="28"/>
      <c r="E686" s="28"/>
      <c r="F686" s="28"/>
      <c r="G686" s="29"/>
      <c r="H686" s="39" t="str">
        <f t="shared" si="21"/>
        <v/>
      </c>
      <c r="I686" s="150" t="str">
        <f t="shared" si="22"/>
        <v/>
      </c>
      <c r="J686" s="113"/>
      <c r="K686" s="18"/>
      <c r="L686" s="18"/>
      <c r="Z686" s="152"/>
    </row>
    <row r="687" spans="1:26" x14ac:dyDescent="0.25">
      <c r="A687" s="26"/>
      <c r="B687" s="27"/>
      <c r="C687" s="28"/>
      <c r="D687" s="28"/>
      <c r="E687" s="28"/>
      <c r="F687" s="28"/>
      <c r="G687" s="29"/>
      <c r="H687" s="39" t="str">
        <f t="shared" si="21"/>
        <v/>
      </c>
      <c r="I687" s="150" t="str">
        <f t="shared" si="22"/>
        <v/>
      </c>
      <c r="J687" s="113"/>
      <c r="K687" s="18"/>
      <c r="L687" s="18"/>
      <c r="Z687" s="152"/>
    </row>
    <row r="688" spans="1:26" x14ac:dyDescent="0.25">
      <c r="A688" s="26"/>
      <c r="B688" s="27"/>
      <c r="C688" s="28"/>
      <c r="D688" s="28"/>
      <c r="E688" s="28"/>
      <c r="F688" s="28"/>
      <c r="G688" s="29"/>
      <c r="H688" s="39" t="str">
        <f t="shared" si="21"/>
        <v/>
      </c>
      <c r="I688" s="150" t="str">
        <f t="shared" si="22"/>
        <v/>
      </c>
      <c r="J688" s="113"/>
      <c r="K688" s="18"/>
      <c r="L688" s="18"/>
      <c r="Z688" s="152"/>
    </row>
    <row r="689" spans="1:26" x14ac:dyDescent="0.25">
      <c r="A689" s="26"/>
      <c r="B689" s="27"/>
      <c r="C689" s="28"/>
      <c r="D689" s="28"/>
      <c r="E689" s="28"/>
      <c r="F689" s="28"/>
      <c r="G689" s="29"/>
      <c r="H689" s="39" t="str">
        <f t="shared" si="21"/>
        <v/>
      </c>
      <c r="I689" s="150" t="str">
        <f t="shared" si="22"/>
        <v/>
      </c>
      <c r="J689" s="113"/>
      <c r="K689" s="18"/>
      <c r="L689" s="18"/>
      <c r="Z689" s="152"/>
    </row>
    <row r="690" spans="1:26" x14ac:dyDescent="0.25">
      <c r="A690" s="26"/>
      <c r="B690" s="27"/>
      <c r="C690" s="28"/>
      <c r="D690" s="28"/>
      <c r="E690" s="28"/>
      <c r="F690" s="28"/>
      <c r="G690" s="29"/>
      <c r="H690" s="39" t="str">
        <f t="shared" si="21"/>
        <v/>
      </c>
      <c r="I690" s="150" t="str">
        <f t="shared" si="22"/>
        <v/>
      </c>
      <c r="J690" s="113"/>
      <c r="K690" s="18"/>
      <c r="L690" s="18"/>
      <c r="Z690" s="152"/>
    </row>
    <row r="691" spans="1:26" x14ac:dyDescent="0.25">
      <c r="A691" s="26"/>
      <c r="B691" s="27"/>
      <c r="C691" s="28"/>
      <c r="D691" s="28"/>
      <c r="E691" s="28"/>
      <c r="F691" s="28"/>
      <c r="G691" s="29"/>
      <c r="H691" s="39" t="str">
        <f t="shared" si="21"/>
        <v/>
      </c>
      <c r="I691" s="150" t="str">
        <f t="shared" si="22"/>
        <v/>
      </c>
      <c r="J691" s="113"/>
      <c r="K691" s="18"/>
      <c r="L691" s="18"/>
      <c r="Z691" s="152"/>
    </row>
    <row r="692" spans="1:26" x14ac:dyDescent="0.25">
      <c r="A692" s="26"/>
      <c r="B692" s="27"/>
      <c r="C692" s="28"/>
      <c r="D692" s="28"/>
      <c r="E692" s="28"/>
      <c r="F692" s="28"/>
      <c r="G692" s="29"/>
      <c r="H692" s="39" t="str">
        <f t="shared" si="21"/>
        <v/>
      </c>
      <c r="I692" s="150" t="str">
        <f t="shared" si="22"/>
        <v/>
      </c>
      <c r="J692" s="113"/>
      <c r="K692" s="18"/>
      <c r="L692" s="18"/>
      <c r="Z692" s="152"/>
    </row>
    <row r="693" spans="1:26" x14ac:dyDescent="0.25">
      <c r="A693" s="26"/>
      <c r="B693" s="27"/>
      <c r="C693" s="28"/>
      <c r="D693" s="28"/>
      <c r="E693" s="28"/>
      <c r="F693" s="28"/>
      <c r="G693" s="29"/>
      <c r="H693" s="39" t="str">
        <f t="shared" si="21"/>
        <v/>
      </c>
      <c r="I693" s="150" t="str">
        <f t="shared" si="22"/>
        <v/>
      </c>
      <c r="J693" s="113"/>
      <c r="K693" s="18"/>
      <c r="L693" s="18"/>
      <c r="Z693" s="152"/>
    </row>
    <row r="694" spans="1:26" x14ac:dyDescent="0.25">
      <c r="A694" s="26"/>
      <c r="B694" s="27"/>
      <c r="C694" s="28"/>
      <c r="D694" s="28"/>
      <c r="E694" s="28"/>
      <c r="F694" s="28"/>
      <c r="G694" s="29"/>
      <c r="H694" s="39" t="str">
        <f t="shared" si="21"/>
        <v/>
      </c>
      <c r="I694" s="150" t="str">
        <f t="shared" si="22"/>
        <v/>
      </c>
      <c r="J694" s="113"/>
      <c r="K694" s="18"/>
      <c r="L694" s="18"/>
      <c r="Z694" s="152"/>
    </row>
    <row r="695" spans="1:26" x14ac:dyDescent="0.25">
      <c r="A695" s="26"/>
      <c r="B695" s="27"/>
      <c r="C695" s="28"/>
      <c r="D695" s="28"/>
      <c r="E695" s="28"/>
      <c r="F695" s="28"/>
      <c r="G695" s="29"/>
      <c r="H695" s="39" t="str">
        <f t="shared" si="21"/>
        <v/>
      </c>
      <c r="I695" s="150" t="str">
        <f t="shared" si="22"/>
        <v/>
      </c>
      <c r="J695" s="113"/>
      <c r="K695" s="18"/>
      <c r="L695" s="18"/>
      <c r="Z695" s="152"/>
    </row>
    <row r="696" spans="1:26" x14ac:dyDescent="0.25">
      <c r="A696" s="26"/>
      <c r="B696" s="27"/>
      <c r="C696" s="28"/>
      <c r="D696" s="28"/>
      <c r="E696" s="28"/>
      <c r="F696" s="28"/>
      <c r="G696" s="29"/>
      <c r="H696" s="39" t="str">
        <f t="shared" si="21"/>
        <v/>
      </c>
      <c r="I696" s="150" t="str">
        <f t="shared" si="22"/>
        <v/>
      </c>
      <c r="J696" s="113"/>
      <c r="K696" s="18"/>
      <c r="L696" s="18"/>
      <c r="Z696" s="152"/>
    </row>
    <row r="697" spans="1:26" x14ac:dyDescent="0.25">
      <c r="A697" s="26"/>
      <c r="B697" s="27"/>
      <c r="C697" s="28"/>
      <c r="D697" s="28"/>
      <c r="E697" s="28"/>
      <c r="F697" s="28"/>
      <c r="G697" s="29"/>
      <c r="H697" s="39" t="str">
        <f t="shared" si="21"/>
        <v/>
      </c>
      <c r="I697" s="150" t="str">
        <f t="shared" si="22"/>
        <v/>
      </c>
      <c r="J697" s="113"/>
      <c r="K697" s="18"/>
      <c r="L697" s="18"/>
      <c r="Z697" s="152"/>
    </row>
    <row r="698" spans="1:26" x14ac:dyDescent="0.25">
      <c r="A698" s="26"/>
      <c r="B698" s="27"/>
      <c r="C698" s="28"/>
      <c r="D698" s="28"/>
      <c r="E698" s="28"/>
      <c r="F698" s="28"/>
      <c r="G698" s="29"/>
      <c r="H698" s="39" t="str">
        <f t="shared" si="21"/>
        <v/>
      </c>
      <c r="I698" s="150" t="str">
        <f t="shared" si="22"/>
        <v/>
      </c>
      <c r="J698" s="113"/>
      <c r="K698" s="18"/>
      <c r="L698" s="18"/>
      <c r="Z698" s="152"/>
    </row>
    <row r="699" spans="1:26" x14ac:dyDescent="0.25">
      <c r="A699" s="26"/>
      <c r="B699" s="27"/>
      <c r="C699" s="28"/>
      <c r="D699" s="28"/>
      <c r="E699" s="28"/>
      <c r="F699" s="28"/>
      <c r="G699" s="29"/>
      <c r="H699" s="39" t="str">
        <f t="shared" si="21"/>
        <v/>
      </c>
      <c r="I699" s="150" t="str">
        <f t="shared" si="22"/>
        <v/>
      </c>
      <c r="J699" s="113"/>
      <c r="K699" s="18"/>
      <c r="L699" s="18"/>
      <c r="Z699" s="152"/>
    </row>
    <row r="700" spans="1:26" x14ac:dyDescent="0.25">
      <c r="A700" s="26"/>
      <c r="B700" s="27"/>
      <c r="C700" s="28"/>
      <c r="D700" s="28"/>
      <c r="E700" s="28"/>
      <c r="F700" s="28"/>
      <c r="G700" s="29"/>
      <c r="H700" s="39" t="str">
        <f t="shared" si="21"/>
        <v/>
      </c>
      <c r="I700" s="150" t="str">
        <f t="shared" si="22"/>
        <v/>
      </c>
      <c r="J700" s="113"/>
      <c r="K700" s="18"/>
      <c r="L700" s="18"/>
      <c r="Z700" s="152"/>
    </row>
    <row r="701" spans="1:26" x14ac:dyDescent="0.25">
      <c r="A701" s="26"/>
      <c r="B701" s="27"/>
      <c r="C701" s="28"/>
      <c r="D701" s="28"/>
      <c r="E701" s="28"/>
      <c r="F701" s="28"/>
      <c r="G701" s="29"/>
      <c r="H701" s="39" t="str">
        <f t="shared" si="21"/>
        <v/>
      </c>
      <c r="I701" s="150" t="str">
        <f t="shared" si="22"/>
        <v/>
      </c>
      <c r="J701" s="113"/>
      <c r="K701" s="18"/>
      <c r="L701" s="18"/>
      <c r="Z701" s="152"/>
    </row>
    <row r="702" spans="1:26" x14ac:dyDescent="0.25">
      <c r="A702" s="26"/>
      <c r="B702" s="27"/>
      <c r="C702" s="28"/>
      <c r="D702" s="28"/>
      <c r="E702" s="28"/>
      <c r="F702" s="28"/>
      <c r="G702" s="29"/>
      <c r="H702" s="39" t="str">
        <f t="shared" si="21"/>
        <v/>
      </c>
      <c r="I702" s="150" t="str">
        <f t="shared" si="22"/>
        <v/>
      </c>
      <c r="J702" s="113"/>
      <c r="K702" s="18"/>
      <c r="L702" s="18"/>
      <c r="Z702" s="152"/>
    </row>
    <row r="703" spans="1:26" x14ac:dyDescent="0.25">
      <c r="A703" s="26"/>
      <c r="B703" s="27"/>
      <c r="C703" s="28"/>
      <c r="D703" s="28"/>
      <c r="E703" s="28"/>
      <c r="F703" s="28"/>
      <c r="G703" s="29"/>
      <c r="H703" s="39" t="str">
        <f t="shared" si="21"/>
        <v/>
      </c>
      <c r="I703" s="150" t="str">
        <f t="shared" si="22"/>
        <v/>
      </c>
      <c r="J703" s="113"/>
      <c r="K703" s="18"/>
      <c r="L703" s="18"/>
      <c r="Z703" s="152"/>
    </row>
    <row r="704" spans="1:26" x14ac:dyDescent="0.25">
      <c r="A704" s="26"/>
      <c r="B704" s="27"/>
      <c r="C704" s="28"/>
      <c r="D704" s="28"/>
      <c r="E704" s="28"/>
      <c r="F704" s="28"/>
      <c r="G704" s="29"/>
      <c r="H704" s="39" t="str">
        <f t="shared" si="21"/>
        <v/>
      </c>
      <c r="I704" s="150" t="str">
        <f t="shared" si="22"/>
        <v/>
      </c>
      <c r="J704" s="113"/>
      <c r="K704" s="18"/>
      <c r="L704" s="18"/>
      <c r="Z704" s="152"/>
    </row>
    <row r="705" spans="1:26" x14ac:dyDescent="0.25">
      <c r="A705" s="26"/>
      <c r="B705" s="27"/>
      <c r="C705" s="28"/>
      <c r="D705" s="28"/>
      <c r="E705" s="28"/>
      <c r="F705" s="28"/>
      <c r="G705" s="29"/>
      <c r="H705" s="39" t="str">
        <f t="shared" si="21"/>
        <v/>
      </c>
      <c r="I705" s="150" t="str">
        <f t="shared" si="22"/>
        <v/>
      </c>
      <c r="J705" s="113"/>
      <c r="K705" s="18"/>
      <c r="L705" s="18"/>
      <c r="Z705" s="152"/>
    </row>
    <row r="706" spans="1:26" x14ac:dyDescent="0.25">
      <c r="A706" s="26"/>
      <c r="B706" s="27"/>
      <c r="C706" s="28"/>
      <c r="D706" s="28"/>
      <c r="E706" s="28"/>
      <c r="F706" s="28"/>
      <c r="G706" s="29"/>
      <c r="H706" s="39" t="str">
        <f t="shared" si="21"/>
        <v/>
      </c>
      <c r="I706" s="150" t="str">
        <f t="shared" si="22"/>
        <v/>
      </c>
      <c r="J706" s="113"/>
      <c r="K706" s="18"/>
      <c r="L706" s="18"/>
      <c r="Z706" s="152"/>
    </row>
    <row r="707" spans="1:26" x14ac:dyDescent="0.25">
      <c r="A707" s="26"/>
      <c r="B707" s="27"/>
      <c r="C707" s="28"/>
      <c r="D707" s="28"/>
      <c r="E707" s="28"/>
      <c r="F707" s="28"/>
      <c r="G707" s="29"/>
      <c r="H707" s="39" t="str">
        <f t="shared" si="21"/>
        <v/>
      </c>
      <c r="I707" s="150" t="str">
        <f t="shared" si="22"/>
        <v/>
      </c>
      <c r="J707" s="113"/>
      <c r="K707" s="18"/>
      <c r="L707" s="18"/>
      <c r="Z707" s="152"/>
    </row>
    <row r="708" spans="1:26" x14ac:dyDescent="0.25">
      <c r="A708" s="26"/>
      <c r="B708" s="27"/>
      <c r="C708" s="28"/>
      <c r="D708" s="28"/>
      <c r="E708" s="28"/>
      <c r="F708" s="28"/>
      <c r="G708" s="29"/>
      <c r="H708" s="39" t="str">
        <f t="shared" ref="H708:H771" si="23">IF(A708&gt;0,MATCH(A708-1,FYrMonths)+1,"")</f>
        <v/>
      </c>
      <c r="I708" s="150" t="str">
        <f t="shared" si="22"/>
        <v/>
      </c>
      <c r="J708" s="113"/>
      <c r="K708" s="18"/>
      <c r="L708" s="18"/>
      <c r="Z708" s="152"/>
    </row>
    <row r="709" spans="1:26" x14ac:dyDescent="0.25">
      <c r="A709" s="26"/>
      <c r="B709" s="27"/>
      <c r="C709" s="28"/>
      <c r="D709" s="28"/>
      <c r="E709" s="28"/>
      <c r="F709" s="28"/>
      <c r="G709" s="29"/>
      <c r="H709" s="39" t="str">
        <f t="shared" si="23"/>
        <v/>
      </c>
      <c r="I709" s="150" t="str">
        <f t="shared" ref="I709:I772" si="24">IF(G709="","",I708+G709)</f>
        <v/>
      </c>
      <c r="J709" s="113"/>
      <c r="K709" s="18"/>
      <c r="L709" s="18"/>
      <c r="Z709" s="152"/>
    </row>
    <row r="710" spans="1:26" x14ac:dyDescent="0.25">
      <c r="A710" s="26"/>
      <c r="B710" s="27"/>
      <c r="C710" s="28"/>
      <c r="D710" s="28"/>
      <c r="E710" s="28"/>
      <c r="F710" s="28"/>
      <c r="G710" s="29"/>
      <c r="H710" s="39" t="str">
        <f t="shared" si="23"/>
        <v/>
      </c>
      <c r="I710" s="150" t="str">
        <f t="shared" si="24"/>
        <v/>
      </c>
      <c r="J710" s="113"/>
      <c r="K710" s="18"/>
      <c r="L710" s="18"/>
      <c r="Z710" s="152"/>
    </row>
    <row r="711" spans="1:26" x14ac:dyDescent="0.25">
      <c r="A711" s="26"/>
      <c r="B711" s="27"/>
      <c r="C711" s="28"/>
      <c r="D711" s="28"/>
      <c r="E711" s="28"/>
      <c r="F711" s="28"/>
      <c r="G711" s="29"/>
      <c r="H711" s="39" t="str">
        <f t="shared" si="23"/>
        <v/>
      </c>
      <c r="I711" s="150" t="str">
        <f t="shared" si="24"/>
        <v/>
      </c>
      <c r="J711" s="113"/>
      <c r="K711" s="18"/>
      <c r="L711" s="18"/>
      <c r="Z711" s="152"/>
    </row>
    <row r="712" spans="1:26" x14ac:dyDescent="0.25">
      <c r="A712" s="26"/>
      <c r="B712" s="27"/>
      <c r="C712" s="28"/>
      <c r="D712" s="28"/>
      <c r="E712" s="28"/>
      <c r="F712" s="28"/>
      <c r="G712" s="29"/>
      <c r="H712" s="39" t="str">
        <f t="shared" si="23"/>
        <v/>
      </c>
      <c r="I712" s="150" t="str">
        <f t="shared" si="24"/>
        <v/>
      </c>
      <c r="J712" s="113"/>
      <c r="K712" s="18"/>
      <c r="L712" s="18"/>
      <c r="Z712" s="152"/>
    </row>
    <row r="713" spans="1:26" x14ac:dyDescent="0.25">
      <c r="A713" s="26"/>
      <c r="B713" s="27"/>
      <c r="C713" s="28"/>
      <c r="D713" s="28"/>
      <c r="E713" s="28"/>
      <c r="F713" s="28"/>
      <c r="G713" s="29"/>
      <c r="H713" s="39" t="str">
        <f t="shared" si="23"/>
        <v/>
      </c>
      <c r="I713" s="150" t="str">
        <f t="shared" si="24"/>
        <v/>
      </c>
      <c r="J713" s="113"/>
      <c r="K713" s="18"/>
      <c r="L713" s="18"/>
      <c r="Z713" s="152"/>
    </row>
    <row r="714" spans="1:26" x14ac:dyDescent="0.25">
      <c r="A714" s="26"/>
      <c r="B714" s="27"/>
      <c r="C714" s="28"/>
      <c r="D714" s="28"/>
      <c r="E714" s="28"/>
      <c r="F714" s="28"/>
      <c r="G714" s="29"/>
      <c r="H714" s="39" t="str">
        <f t="shared" si="23"/>
        <v/>
      </c>
      <c r="I714" s="150" t="str">
        <f t="shared" si="24"/>
        <v/>
      </c>
      <c r="J714" s="113"/>
      <c r="K714" s="18"/>
      <c r="L714" s="18"/>
      <c r="Z714" s="152"/>
    </row>
    <row r="715" spans="1:26" x14ac:dyDescent="0.25">
      <c r="A715" s="26"/>
      <c r="B715" s="27"/>
      <c r="C715" s="28"/>
      <c r="D715" s="28"/>
      <c r="E715" s="28"/>
      <c r="F715" s="28"/>
      <c r="G715" s="29"/>
      <c r="H715" s="39" t="str">
        <f t="shared" si="23"/>
        <v/>
      </c>
      <c r="I715" s="150" t="str">
        <f t="shared" si="24"/>
        <v/>
      </c>
      <c r="J715" s="113"/>
      <c r="K715" s="18"/>
      <c r="L715" s="18"/>
      <c r="Z715" s="152"/>
    </row>
    <row r="716" spans="1:26" x14ac:dyDescent="0.25">
      <c r="A716" s="26"/>
      <c r="B716" s="27"/>
      <c r="C716" s="28"/>
      <c r="D716" s="28"/>
      <c r="E716" s="28"/>
      <c r="F716" s="28"/>
      <c r="G716" s="29"/>
      <c r="H716" s="39" t="str">
        <f t="shared" si="23"/>
        <v/>
      </c>
      <c r="I716" s="150" t="str">
        <f t="shared" si="24"/>
        <v/>
      </c>
      <c r="J716" s="113"/>
      <c r="K716" s="18"/>
      <c r="L716" s="18"/>
      <c r="Z716" s="152"/>
    </row>
    <row r="717" spans="1:26" x14ac:dyDescent="0.25">
      <c r="A717" s="26"/>
      <c r="B717" s="27"/>
      <c r="C717" s="28"/>
      <c r="D717" s="28"/>
      <c r="E717" s="28"/>
      <c r="F717" s="28"/>
      <c r="G717" s="29"/>
      <c r="H717" s="39" t="str">
        <f t="shared" si="23"/>
        <v/>
      </c>
      <c r="I717" s="150" t="str">
        <f t="shared" si="24"/>
        <v/>
      </c>
      <c r="J717" s="113"/>
      <c r="K717" s="18"/>
      <c r="L717" s="18"/>
      <c r="Z717" s="152"/>
    </row>
    <row r="718" spans="1:26" x14ac:dyDescent="0.25">
      <c r="A718" s="26"/>
      <c r="B718" s="27"/>
      <c r="C718" s="28"/>
      <c r="D718" s="28"/>
      <c r="E718" s="28"/>
      <c r="F718" s="28"/>
      <c r="G718" s="29"/>
      <c r="H718" s="39" t="str">
        <f t="shared" si="23"/>
        <v/>
      </c>
      <c r="I718" s="150" t="str">
        <f t="shared" si="24"/>
        <v/>
      </c>
      <c r="J718" s="113"/>
      <c r="K718" s="18"/>
      <c r="L718" s="18"/>
      <c r="Z718" s="152"/>
    </row>
    <row r="719" spans="1:26" x14ac:dyDescent="0.25">
      <c r="A719" s="26"/>
      <c r="B719" s="27"/>
      <c r="C719" s="28"/>
      <c r="D719" s="28"/>
      <c r="E719" s="28"/>
      <c r="F719" s="28"/>
      <c r="G719" s="29"/>
      <c r="H719" s="39" t="str">
        <f t="shared" si="23"/>
        <v/>
      </c>
      <c r="I719" s="150" t="str">
        <f t="shared" si="24"/>
        <v/>
      </c>
      <c r="J719" s="113"/>
      <c r="K719" s="18"/>
      <c r="L719" s="18"/>
      <c r="Z719" s="152"/>
    </row>
    <row r="720" spans="1:26" x14ac:dyDescent="0.25">
      <c r="A720" s="26"/>
      <c r="B720" s="27"/>
      <c r="C720" s="28"/>
      <c r="D720" s="28"/>
      <c r="E720" s="28"/>
      <c r="F720" s="28"/>
      <c r="G720" s="29"/>
      <c r="H720" s="39" t="str">
        <f t="shared" si="23"/>
        <v/>
      </c>
      <c r="I720" s="150" t="str">
        <f t="shared" si="24"/>
        <v/>
      </c>
      <c r="J720" s="113"/>
      <c r="K720" s="18"/>
      <c r="L720" s="18"/>
      <c r="Z720" s="152"/>
    </row>
    <row r="721" spans="1:26" x14ac:dyDescent="0.25">
      <c r="A721" s="26"/>
      <c r="B721" s="27"/>
      <c r="C721" s="28"/>
      <c r="D721" s="28"/>
      <c r="E721" s="28"/>
      <c r="F721" s="28"/>
      <c r="G721" s="29"/>
      <c r="H721" s="39" t="str">
        <f t="shared" si="23"/>
        <v/>
      </c>
      <c r="I721" s="150" t="str">
        <f t="shared" si="24"/>
        <v/>
      </c>
      <c r="J721" s="113"/>
      <c r="K721" s="18"/>
      <c r="L721" s="18"/>
      <c r="Z721" s="152"/>
    </row>
    <row r="722" spans="1:26" x14ac:dyDescent="0.25">
      <c r="A722" s="26"/>
      <c r="B722" s="27"/>
      <c r="C722" s="28"/>
      <c r="D722" s="28"/>
      <c r="E722" s="28"/>
      <c r="F722" s="28"/>
      <c r="G722" s="29"/>
      <c r="H722" s="39" t="str">
        <f t="shared" si="23"/>
        <v/>
      </c>
      <c r="I722" s="150" t="str">
        <f t="shared" si="24"/>
        <v/>
      </c>
      <c r="J722" s="113"/>
      <c r="K722" s="18"/>
      <c r="L722" s="18"/>
      <c r="Z722" s="152"/>
    </row>
    <row r="723" spans="1:26" x14ac:dyDescent="0.25">
      <c r="A723" s="26"/>
      <c r="B723" s="27"/>
      <c r="C723" s="28"/>
      <c r="D723" s="28"/>
      <c r="E723" s="28"/>
      <c r="F723" s="28"/>
      <c r="G723" s="29"/>
      <c r="H723" s="39" t="str">
        <f t="shared" si="23"/>
        <v/>
      </c>
      <c r="I723" s="150" t="str">
        <f t="shared" si="24"/>
        <v/>
      </c>
      <c r="J723" s="113"/>
      <c r="K723" s="18"/>
      <c r="L723" s="18"/>
      <c r="Z723" s="152"/>
    </row>
    <row r="724" spans="1:26" x14ac:dyDescent="0.25">
      <c r="A724" s="26"/>
      <c r="B724" s="27"/>
      <c r="C724" s="28"/>
      <c r="D724" s="28"/>
      <c r="E724" s="28"/>
      <c r="F724" s="28"/>
      <c r="G724" s="29"/>
      <c r="H724" s="39" t="str">
        <f t="shared" si="23"/>
        <v/>
      </c>
      <c r="I724" s="150" t="str">
        <f t="shared" si="24"/>
        <v/>
      </c>
      <c r="J724" s="113"/>
      <c r="K724" s="18"/>
      <c r="L724" s="18"/>
      <c r="Z724" s="152"/>
    </row>
    <row r="725" spans="1:26" x14ac:dyDescent="0.25">
      <c r="A725" s="26"/>
      <c r="B725" s="27"/>
      <c r="C725" s="28"/>
      <c r="D725" s="28"/>
      <c r="E725" s="28"/>
      <c r="F725" s="28"/>
      <c r="G725" s="29"/>
      <c r="H725" s="39" t="str">
        <f t="shared" si="23"/>
        <v/>
      </c>
      <c r="I725" s="150" t="str">
        <f t="shared" si="24"/>
        <v/>
      </c>
      <c r="J725" s="113"/>
      <c r="K725" s="18"/>
      <c r="L725" s="18"/>
      <c r="Z725" s="152"/>
    </row>
    <row r="726" spans="1:26" x14ac:dyDescent="0.25">
      <c r="A726" s="26"/>
      <c r="B726" s="27"/>
      <c r="C726" s="28"/>
      <c r="D726" s="28"/>
      <c r="E726" s="28"/>
      <c r="F726" s="28"/>
      <c r="G726" s="29"/>
      <c r="H726" s="39" t="str">
        <f t="shared" si="23"/>
        <v/>
      </c>
      <c r="I726" s="150" t="str">
        <f t="shared" si="24"/>
        <v/>
      </c>
      <c r="J726" s="113"/>
      <c r="K726" s="18"/>
      <c r="L726" s="18"/>
      <c r="Z726" s="152"/>
    </row>
    <row r="727" spans="1:26" x14ac:dyDescent="0.25">
      <c r="A727" s="26"/>
      <c r="B727" s="27"/>
      <c r="C727" s="28"/>
      <c r="D727" s="28"/>
      <c r="E727" s="28"/>
      <c r="F727" s="28"/>
      <c r="G727" s="29"/>
      <c r="H727" s="39" t="str">
        <f t="shared" si="23"/>
        <v/>
      </c>
      <c r="I727" s="150" t="str">
        <f t="shared" si="24"/>
        <v/>
      </c>
      <c r="J727" s="113"/>
      <c r="K727" s="18"/>
      <c r="L727" s="18"/>
      <c r="Z727" s="152"/>
    </row>
    <row r="728" spans="1:26" x14ac:dyDescent="0.25">
      <c r="A728" s="26"/>
      <c r="B728" s="27"/>
      <c r="C728" s="28"/>
      <c r="D728" s="28"/>
      <c r="E728" s="28"/>
      <c r="F728" s="28"/>
      <c r="G728" s="29"/>
      <c r="H728" s="39" t="str">
        <f t="shared" si="23"/>
        <v/>
      </c>
      <c r="I728" s="150" t="str">
        <f t="shared" si="24"/>
        <v/>
      </c>
      <c r="J728" s="113"/>
      <c r="K728" s="18"/>
      <c r="L728" s="18"/>
      <c r="Z728" s="152"/>
    </row>
    <row r="729" spans="1:26" x14ac:dyDescent="0.25">
      <c r="A729" s="26"/>
      <c r="B729" s="27"/>
      <c r="C729" s="28"/>
      <c r="D729" s="28"/>
      <c r="E729" s="28"/>
      <c r="F729" s="28"/>
      <c r="G729" s="29"/>
      <c r="H729" s="39" t="str">
        <f t="shared" si="23"/>
        <v/>
      </c>
      <c r="I729" s="150" t="str">
        <f t="shared" si="24"/>
        <v/>
      </c>
      <c r="J729" s="113"/>
      <c r="K729" s="18"/>
      <c r="L729" s="18"/>
      <c r="Z729" s="152"/>
    </row>
    <row r="730" spans="1:26" x14ac:dyDescent="0.25">
      <c r="A730" s="26"/>
      <c r="B730" s="27"/>
      <c r="C730" s="28"/>
      <c r="D730" s="28"/>
      <c r="E730" s="28"/>
      <c r="F730" s="28"/>
      <c r="G730" s="29"/>
      <c r="H730" s="39" t="str">
        <f t="shared" si="23"/>
        <v/>
      </c>
      <c r="I730" s="150" t="str">
        <f t="shared" si="24"/>
        <v/>
      </c>
      <c r="J730" s="113"/>
      <c r="K730" s="18"/>
      <c r="L730" s="18"/>
      <c r="Z730" s="152"/>
    </row>
    <row r="731" spans="1:26" x14ac:dyDescent="0.25">
      <c r="A731" s="26"/>
      <c r="B731" s="27"/>
      <c r="C731" s="28"/>
      <c r="D731" s="28"/>
      <c r="E731" s="28"/>
      <c r="F731" s="28"/>
      <c r="G731" s="29"/>
      <c r="H731" s="39" t="str">
        <f t="shared" si="23"/>
        <v/>
      </c>
      <c r="I731" s="150" t="str">
        <f t="shared" si="24"/>
        <v/>
      </c>
      <c r="J731" s="113"/>
      <c r="K731" s="18"/>
      <c r="L731" s="18"/>
      <c r="Z731" s="152"/>
    </row>
    <row r="732" spans="1:26" x14ac:dyDescent="0.25">
      <c r="A732" s="26"/>
      <c r="B732" s="27"/>
      <c r="C732" s="28"/>
      <c r="D732" s="28"/>
      <c r="E732" s="28"/>
      <c r="F732" s="28"/>
      <c r="G732" s="29"/>
      <c r="H732" s="39" t="str">
        <f t="shared" si="23"/>
        <v/>
      </c>
      <c r="I732" s="150" t="str">
        <f t="shared" si="24"/>
        <v/>
      </c>
      <c r="J732" s="113"/>
      <c r="K732" s="18"/>
      <c r="L732" s="18"/>
      <c r="Z732" s="152"/>
    </row>
    <row r="733" spans="1:26" x14ac:dyDescent="0.25">
      <c r="A733" s="26"/>
      <c r="B733" s="27"/>
      <c r="C733" s="28"/>
      <c r="D733" s="28"/>
      <c r="E733" s="28"/>
      <c r="F733" s="28"/>
      <c r="G733" s="29"/>
      <c r="H733" s="39" t="str">
        <f t="shared" si="23"/>
        <v/>
      </c>
      <c r="I733" s="150" t="str">
        <f t="shared" si="24"/>
        <v/>
      </c>
      <c r="J733" s="113"/>
      <c r="K733" s="18"/>
      <c r="L733" s="18"/>
      <c r="Z733" s="152"/>
    </row>
    <row r="734" spans="1:26" x14ac:dyDescent="0.25">
      <c r="A734" s="26"/>
      <c r="B734" s="27"/>
      <c r="C734" s="28"/>
      <c r="D734" s="28"/>
      <c r="E734" s="28"/>
      <c r="F734" s="28"/>
      <c r="G734" s="29"/>
      <c r="H734" s="39" t="str">
        <f t="shared" si="23"/>
        <v/>
      </c>
      <c r="I734" s="150" t="str">
        <f t="shared" si="24"/>
        <v/>
      </c>
      <c r="J734" s="113"/>
      <c r="K734" s="18"/>
      <c r="L734" s="18"/>
      <c r="Z734" s="152"/>
    </row>
    <row r="735" spans="1:26" x14ac:dyDescent="0.25">
      <c r="A735" s="26"/>
      <c r="B735" s="27"/>
      <c r="C735" s="28"/>
      <c r="D735" s="28"/>
      <c r="E735" s="28"/>
      <c r="F735" s="28"/>
      <c r="G735" s="29"/>
      <c r="H735" s="39" t="str">
        <f t="shared" si="23"/>
        <v/>
      </c>
      <c r="I735" s="150" t="str">
        <f t="shared" si="24"/>
        <v/>
      </c>
      <c r="J735" s="113"/>
      <c r="K735" s="18"/>
      <c r="L735" s="18"/>
      <c r="Z735" s="152"/>
    </row>
    <row r="736" spans="1:26" x14ac:dyDescent="0.25">
      <c r="A736" s="26"/>
      <c r="B736" s="27"/>
      <c r="C736" s="28"/>
      <c r="D736" s="28"/>
      <c r="E736" s="28"/>
      <c r="F736" s="28"/>
      <c r="G736" s="29"/>
      <c r="H736" s="39" t="str">
        <f t="shared" si="23"/>
        <v/>
      </c>
      <c r="I736" s="150" t="str">
        <f t="shared" si="24"/>
        <v/>
      </c>
      <c r="J736" s="113"/>
      <c r="K736" s="18"/>
      <c r="L736" s="18"/>
      <c r="Z736" s="152"/>
    </row>
    <row r="737" spans="1:26" x14ac:dyDescent="0.25">
      <c r="A737" s="26"/>
      <c r="B737" s="27"/>
      <c r="C737" s="28"/>
      <c r="D737" s="28"/>
      <c r="E737" s="28"/>
      <c r="F737" s="28"/>
      <c r="G737" s="29"/>
      <c r="H737" s="39" t="str">
        <f t="shared" si="23"/>
        <v/>
      </c>
      <c r="I737" s="150" t="str">
        <f t="shared" si="24"/>
        <v/>
      </c>
      <c r="J737" s="113"/>
      <c r="K737" s="18"/>
      <c r="L737" s="18"/>
      <c r="Z737" s="152"/>
    </row>
    <row r="738" spans="1:26" x14ac:dyDescent="0.25">
      <c r="A738" s="26"/>
      <c r="B738" s="27"/>
      <c r="C738" s="28"/>
      <c r="D738" s="28"/>
      <c r="E738" s="28"/>
      <c r="F738" s="28"/>
      <c r="G738" s="29"/>
      <c r="H738" s="39" t="str">
        <f t="shared" si="23"/>
        <v/>
      </c>
      <c r="I738" s="150" t="str">
        <f t="shared" si="24"/>
        <v/>
      </c>
      <c r="J738" s="113"/>
      <c r="K738" s="18"/>
      <c r="L738" s="18"/>
      <c r="Z738" s="152"/>
    </row>
    <row r="739" spans="1:26" x14ac:dyDescent="0.25">
      <c r="A739" s="26"/>
      <c r="B739" s="27"/>
      <c r="C739" s="28"/>
      <c r="D739" s="28"/>
      <c r="E739" s="28"/>
      <c r="F739" s="28"/>
      <c r="G739" s="29"/>
      <c r="H739" s="39" t="str">
        <f t="shared" si="23"/>
        <v/>
      </c>
      <c r="I739" s="150" t="str">
        <f t="shared" si="24"/>
        <v/>
      </c>
      <c r="J739" s="113"/>
      <c r="K739" s="18"/>
      <c r="L739" s="18"/>
      <c r="Z739" s="152"/>
    </row>
    <row r="740" spans="1:26" x14ac:dyDescent="0.25">
      <c r="A740" s="26"/>
      <c r="B740" s="27"/>
      <c r="C740" s="28"/>
      <c r="D740" s="28"/>
      <c r="E740" s="28"/>
      <c r="F740" s="28"/>
      <c r="G740" s="29"/>
      <c r="H740" s="39" t="str">
        <f t="shared" si="23"/>
        <v/>
      </c>
      <c r="I740" s="150" t="str">
        <f t="shared" si="24"/>
        <v/>
      </c>
      <c r="J740" s="113"/>
      <c r="K740" s="18"/>
      <c r="L740" s="18"/>
      <c r="Z740" s="152"/>
    </row>
    <row r="741" spans="1:26" x14ac:dyDescent="0.25">
      <c r="A741" s="26"/>
      <c r="B741" s="27"/>
      <c r="C741" s="28"/>
      <c r="D741" s="28"/>
      <c r="E741" s="28"/>
      <c r="F741" s="28"/>
      <c r="G741" s="29"/>
      <c r="H741" s="39" t="str">
        <f t="shared" si="23"/>
        <v/>
      </c>
      <c r="I741" s="150" t="str">
        <f t="shared" si="24"/>
        <v/>
      </c>
      <c r="J741" s="113"/>
      <c r="K741" s="18"/>
      <c r="L741" s="18"/>
      <c r="Z741" s="152"/>
    </row>
    <row r="742" spans="1:26" x14ac:dyDescent="0.25">
      <c r="A742" s="26"/>
      <c r="B742" s="27"/>
      <c r="C742" s="28"/>
      <c r="D742" s="28"/>
      <c r="E742" s="28"/>
      <c r="F742" s="28"/>
      <c r="G742" s="29"/>
      <c r="H742" s="39" t="str">
        <f t="shared" si="23"/>
        <v/>
      </c>
      <c r="I742" s="150" t="str">
        <f t="shared" si="24"/>
        <v/>
      </c>
      <c r="J742" s="113"/>
      <c r="K742" s="18"/>
      <c r="L742" s="18"/>
      <c r="Z742" s="152"/>
    </row>
    <row r="743" spans="1:26" x14ac:dyDescent="0.25">
      <c r="A743" s="26"/>
      <c r="B743" s="27"/>
      <c r="C743" s="28"/>
      <c r="D743" s="28"/>
      <c r="E743" s="28"/>
      <c r="F743" s="28"/>
      <c r="G743" s="29"/>
      <c r="H743" s="39" t="str">
        <f t="shared" si="23"/>
        <v/>
      </c>
      <c r="I743" s="150" t="str">
        <f t="shared" si="24"/>
        <v/>
      </c>
      <c r="J743" s="113"/>
      <c r="K743" s="18"/>
      <c r="L743" s="18"/>
      <c r="Z743" s="152"/>
    </row>
    <row r="744" spans="1:26" x14ac:dyDescent="0.25">
      <c r="A744" s="26"/>
      <c r="B744" s="27"/>
      <c r="C744" s="28"/>
      <c r="D744" s="28"/>
      <c r="E744" s="28"/>
      <c r="F744" s="28"/>
      <c r="G744" s="29"/>
      <c r="H744" s="39" t="str">
        <f t="shared" si="23"/>
        <v/>
      </c>
      <c r="I744" s="150" t="str">
        <f t="shared" si="24"/>
        <v/>
      </c>
      <c r="J744" s="113"/>
      <c r="K744" s="18"/>
      <c r="L744" s="18"/>
      <c r="Z744" s="152"/>
    </row>
    <row r="745" spans="1:26" x14ac:dyDescent="0.25">
      <c r="A745" s="26"/>
      <c r="B745" s="27"/>
      <c r="C745" s="28"/>
      <c r="D745" s="28"/>
      <c r="E745" s="28"/>
      <c r="F745" s="28"/>
      <c r="G745" s="29"/>
      <c r="H745" s="39" t="str">
        <f t="shared" si="23"/>
        <v/>
      </c>
      <c r="I745" s="150" t="str">
        <f t="shared" si="24"/>
        <v/>
      </c>
      <c r="J745" s="113"/>
      <c r="K745" s="18"/>
      <c r="L745" s="18"/>
      <c r="Z745" s="152"/>
    </row>
    <row r="746" spans="1:26" x14ac:dyDescent="0.25">
      <c r="A746" s="26"/>
      <c r="B746" s="27"/>
      <c r="C746" s="28"/>
      <c r="D746" s="28"/>
      <c r="E746" s="28"/>
      <c r="F746" s="28"/>
      <c r="G746" s="29"/>
      <c r="H746" s="39" t="str">
        <f t="shared" si="23"/>
        <v/>
      </c>
      <c r="I746" s="150" t="str">
        <f t="shared" si="24"/>
        <v/>
      </c>
      <c r="J746" s="113"/>
      <c r="K746" s="18"/>
      <c r="L746" s="18"/>
      <c r="Z746" s="152"/>
    </row>
    <row r="747" spans="1:26" x14ac:dyDescent="0.25">
      <c r="A747" s="26"/>
      <c r="B747" s="27"/>
      <c r="C747" s="28"/>
      <c r="D747" s="28"/>
      <c r="E747" s="28"/>
      <c r="F747" s="28"/>
      <c r="G747" s="29"/>
      <c r="H747" s="39" t="str">
        <f t="shared" si="23"/>
        <v/>
      </c>
      <c r="I747" s="150" t="str">
        <f t="shared" si="24"/>
        <v/>
      </c>
      <c r="J747" s="113"/>
      <c r="K747" s="18"/>
      <c r="L747" s="18"/>
      <c r="Z747" s="152"/>
    </row>
    <row r="748" spans="1:26" x14ac:dyDescent="0.25">
      <c r="A748" s="26"/>
      <c r="B748" s="27"/>
      <c r="C748" s="28"/>
      <c r="D748" s="28"/>
      <c r="E748" s="28"/>
      <c r="F748" s="28"/>
      <c r="G748" s="29"/>
      <c r="H748" s="39" t="str">
        <f t="shared" si="23"/>
        <v/>
      </c>
      <c r="I748" s="150" t="str">
        <f t="shared" si="24"/>
        <v/>
      </c>
      <c r="J748" s="113"/>
      <c r="K748" s="18"/>
      <c r="L748" s="18"/>
      <c r="Z748" s="152"/>
    </row>
    <row r="749" spans="1:26" x14ac:dyDescent="0.25">
      <c r="A749" s="26"/>
      <c r="B749" s="27"/>
      <c r="C749" s="28"/>
      <c r="D749" s="28"/>
      <c r="E749" s="28"/>
      <c r="F749" s="28"/>
      <c r="G749" s="29"/>
      <c r="H749" s="39" t="str">
        <f t="shared" si="23"/>
        <v/>
      </c>
      <c r="I749" s="150" t="str">
        <f t="shared" si="24"/>
        <v/>
      </c>
      <c r="J749" s="113"/>
      <c r="K749" s="18"/>
      <c r="L749" s="18"/>
      <c r="Z749" s="152"/>
    </row>
    <row r="750" spans="1:26" x14ac:dyDescent="0.25">
      <c r="A750" s="26"/>
      <c r="B750" s="27"/>
      <c r="C750" s="28"/>
      <c r="D750" s="28"/>
      <c r="E750" s="28"/>
      <c r="F750" s="28"/>
      <c r="G750" s="29"/>
      <c r="H750" s="39" t="str">
        <f t="shared" si="23"/>
        <v/>
      </c>
      <c r="I750" s="150" t="str">
        <f t="shared" si="24"/>
        <v/>
      </c>
      <c r="J750" s="113"/>
      <c r="K750" s="18"/>
      <c r="L750" s="18"/>
      <c r="Z750" s="152"/>
    </row>
    <row r="751" spans="1:26" x14ac:dyDescent="0.25">
      <c r="A751" s="26"/>
      <c r="B751" s="27"/>
      <c r="C751" s="28"/>
      <c r="D751" s="28"/>
      <c r="E751" s="28"/>
      <c r="F751" s="28"/>
      <c r="G751" s="29"/>
      <c r="H751" s="39" t="str">
        <f t="shared" si="23"/>
        <v/>
      </c>
      <c r="I751" s="150" t="str">
        <f t="shared" si="24"/>
        <v/>
      </c>
      <c r="J751" s="113"/>
      <c r="K751" s="18"/>
      <c r="L751" s="18"/>
      <c r="Z751" s="152"/>
    </row>
    <row r="752" spans="1:26" x14ac:dyDescent="0.25">
      <c r="A752" s="26"/>
      <c r="B752" s="27"/>
      <c r="C752" s="28"/>
      <c r="D752" s="28"/>
      <c r="E752" s="28"/>
      <c r="F752" s="28"/>
      <c r="G752" s="29"/>
      <c r="H752" s="39" t="str">
        <f t="shared" si="23"/>
        <v/>
      </c>
      <c r="I752" s="150" t="str">
        <f t="shared" si="24"/>
        <v/>
      </c>
      <c r="J752" s="113"/>
      <c r="K752" s="18"/>
      <c r="L752" s="18"/>
      <c r="Z752" s="152"/>
    </row>
    <row r="753" spans="1:26" x14ac:dyDescent="0.25">
      <c r="A753" s="26"/>
      <c r="B753" s="27"/>
      <c r="C753" s="28"/>
      <c r="D753" s="28"/>
      <c r="E753" s="28"/>
      <c r="F753" s="28"/>
      <c r="G753" s="29"/>
      <c r="H753" s="39" t="str">
        <f t="shared" si="23"/>
        <v/>
      </c>
      <c r="I753" s="150" t="str">
        <f t="shared" si="24"/>
        <v/>
      </c>
      <c r="J753" s="113"/>
      <c r="K753" s="18"/>
      <c r="L753" s="18"/>
      <c r="Z753" s="152"/>
    </row>
    <row r="754" spans="1:26" x14ac:dyDescent="0.25">
      <c r="A754" s="26"/>
      <c r="B754" s="27"/>
      <c r="C754" s="28"/>
      <c r="D754" s="28"/>
      <c r="E754" s="28"/>
      <c r="F754" s="28"/>
      <c r="G754" s="29"/>
      <c r="H754" s="39" t="str">
        <f t="shared" si="23"/>
        <v/>
      </c>
      <c r="I754" s="150" t="str">
        <f t="shared" si="24"/>
        <v/>
      </c>
      <c r="J754" s="113"/>
      <c r="K754" s="18"/>
      <c r="L754" s="18"/>
      <c r="Z754" s="152"/>
    </row>
    <row r="755" spans="1:26" x14ac:dyDescent="0.25">
      <c r="A755" s="26"/>
      <c r="B755" s="27"/>
      <c r="C755" s="28"/>
      <c r="D755" s="28"/>
      <c r="E755" s="28"/>
      <c r="F755" s="28"/>
      <c r="G755" s="29"/>
      <c r="H755" s="39" t="str">
        <f t="shared" si="23"/>
        <v/>
      </c>
      <c r="I755" s="150" t="str">
        <f t="shared" si="24"/>
        <v/>
      </c>
      <c r="J755" s="113"/>
      <c r="K755" s="18"/>
      <c r="L755" s="18"/>
      <c r="Z755" s="152"/>
    </row>
    <row r="756" spans="1:26" x14ac:dyDescent="0.25">
      <c r="A756" s="26"/>
      <c r="B756" s="27"/>
      <c r="C756" s="28"/>
      <c r="D756" s="28"/>
      <c r="E756" s="28"/>
      <c r="F756" s="28"/>
      <c r="G756" s="29"/>
      <c r="H756" s="39" t="str">
        <f t="shared" si="23"/>
        <v/>
      </c>
      <c r="I756" s="150" t="str">
        <f t="shared" si="24"/>
        <v/>
      </c>
      <c r="J756" s="113"/>
      <c r="K756" s="18"/>
      <c r="L756" s="18"/>
      <c r="Z756" s="152"/>
    </row>
    <row r="757" spans="1:26" x14ac:dyDescent="0.25">
      <c r="A757" s="26"/>
      <c r="B757" s="27"/>
      <c r="C757" s="28"/>
      <c r="D757" s="28"/>
      <c r="E757" s="28"/>
      <c r="F757" s="28"/>
      <c r="G757" s="29"/>
      <c r="H757" s="39" t="str">
        <f t="shared" si="23"/>
        <v/>
      </c>
      <c r="I757" s="150" t="str">
        <f t="shared" si="24"/>
        <v/>
      </c>
      <c r="J757" s="113"/>
      <c r="K757" s="18"/>
      <c r="L757" s="18"/>
      <c r="Z757" s="152"/>
    </row>
    <row r="758" spans="1:26" x14ac:dyDescent="0.25">
      <c r="A758" s="26"/>
      <c r="B758" s="27"/>
      <c r="C758" s="28"/>
      <c r="D758" s="28"/>
      <c r="E758" s="28"/>
      <c r="F758" s="28"/>
      <c r="G758" s="29"/>
      <c r="H758" s="39" t="str">
        <f t="shared" si="23"/>
        <v/>
      </c>
      <c r="I758" s="150" t="str">
        <f t="shared" si="24"/>
        <v/>
      </c>
      <c r="J758" s="113"/>
      <c r="K758" s="18"/>
      <c r="L758" s="18"/>
      <c r="Z758" s="152"/>
    </row>
    <row r="759" spans="1:26" x14ac:dyDescent="0.25">
      <c r="A759" s="26"/>
      <c r="B759" s="27"/>
      <c r="C759" s="28"/>
      <c r="D759" s="28"/>
      <c r="E759" s="28"/>
      <c r="F759" s="28"/>
      <c r="G759" s="29"/>
      <c r="H759" s="39" t="str">
        <f t="shared" si="23"/>
        <v/>
      </c>
      <c r="I759" s="150" t="str">
        <f t="shared" si="24"/>
        <v/>
      </c>
      <c r="J759" s="113"/>
      <c r="K759" s="18"/>
      <c r="L759" s="18"/>
      <c r="Z759" s="152"/>
    </row>
    <row r="760" spans="1:26" x14ac:dyDescent="0.25">
      <c r="A760" s="26"/>
      <c r="B760" s="27"/>
      <c r="C760" s="28"/>
      <c r="D760" s="28"/>
      <c r="E760" s="28"/>
      <c r="F760" s="28"/>
      <c r="G760" s="29"/>
      <c r="H760" s="39" t="str">
        <f t="shared" si="23"/>
        <v/>
      </c>
      <c r="I760" s="150" t="str">
        <f t="shared" si="24"/>
        <v/>
      </c>
      <c r="J760" s="113"/>
      <c r="K760" s="18"/>
      <c r="L760" s="18"/>
      <c r="Z760" s="152"/>
    </row>
    <row r="761" spans="1:26" x14ac:dyDescent="0.25">
      <c r="A761" s="26"/>
      <c r="B761" s="27"/>
      <c r="C761" s="28"/>
      <c r="D761" s="28"/>
      <c r="E761" s="28"/>
      <c r="F761" s="28"/>
      <c r="G761" s="29"/>
      <c r="H761" s="39" t="str">
        <f t="shared" si="23"/>
        <v/>
      </c>
      <c r="I761" s="150" t="str">
        <f t="shared" si="24"/>
        <v/>
      </c>
      <c r="J761" s="113"/>
      <c r="K761" s="18"/>
      <c r="L761" s="18"/>
      <c r="Z761" s="152"/>
    </row>
    <row r="762" spans="1:26" x14ac:dyDescent="0.25">
      <c r="A762" s="26"/>
      <c r="B762" s="27"/>
      <c r="C762" s="28"/>
      <c r="D762" s="28"/>
      <c r="E762" s="28"/>
      <c r="F762" s="28"/>
      <c r="G762" s="29"/>
      <c r="H762" s="39" t="str">
        <f t="shared" si="23"/>
        <v/>
      </c>
      <c r="I762" s="150" t="str">
        <f t="shared" si="24"/>
        <v/>
      </c>
      <c r="J762" s="113"/>
      <c r="K762" s="18"/>
      <c r="L762" s="18"/>
      <c r="Z762" s="152"/>
    </row>
    <row r="763" spans="1:26" x14ac:dyDescent="0.25">
      <c r="A763" s="26"/>
      <c r="B763" s="27"/>
      <c r="C763" s="28"/>
      <c r="D763" s="28"/>
      <c r="E763" s="28"/>
      <c r="F763" s="28"/>
      <c r="G763" s="29"/>
      <c r="H763" s="39" t="str">
        <f t="shared" si="23"/>
        <v/>
      </c>
      <c r="I763" s="150" t="str">
        <f t="shared" si="24"/>
        <v/>
      </c>
      <c r="J763" s="113"/>
      <c r="K763" s="18"/>
      <c r="L763" s="18"/>
      <c r="Z763" s="152"/>
    </row>
    <row r="764" spans="1:26" x14ac:dyDescent="0.25">
      <c r="A764" s="26"/>
      <c r="B764" s="27"/>
      <c r="C764" s="28"/>
      <c r="D764" s="28"/>
      <c r="E764" s="28"/>
      <c r="F764" s="28"/>
      <c r="G764" s="29"/>
      <c r="H764" s="39" t="str">
        <f t="shared" si="23"/>
        <v/>
      </c>
      <c r="I764" s="150" t="str">
        <f t="shared" si="24"/>
        <v/>
      </c>
      <c r="J764" s="113"/>
      <c r="K764" s="18"/>
      <c r="L764" s="18"/>
      <c r="Z764" s="152"/>
    </row>
    <row r="765" spans="1:26" x14ac:dyDescent="0.25">
      <c r="A765" s="26"/>
      <c r="B765" s="27"/>
      <c r="C765" s="28"/>
      <c r="D765" s="28"/>
      <c r="E765" s="28"/>
      <c r="F765" s="28"/>
      <c r="G765" s="29"/>
      <c r="H765" s="39" t="str">
        <f t="shared" si="23"/>
        <v/>
      </c>
      <c r="I765" s="150" t="str">
        <f t="shared" si="24"/>
        <v/>
      </c>
      <c r="J765" s="113"/>
      <c r="K765" s="18"/>
      <c r="L765" s="18"/>
      <c r="Z765" s="152"/>
    </row>
    <row r="766" spans="1:26" x14ac:dyDescent="0.25">
      <c r="A766" s="26"/>
      <c r="B766" s="27"/>
      <c r="C766" s="28"/>
      <c r="D766" s="28"/>
      <c r="E766" s="28"/>
      <c r="F766" s="28"/>
      <c r="G766" s="29"/>
      <c r="H766" s="39" t="str">
        <f t="shared" si="23"/>
        <v/>
      </c>
      <c r="I766" s="150" t="str">
        <f t="shared" si="24"/>
        <v/>
      </c>
      <c r="J766" s="113"/>
      <c r="K766" s="18"/>
      <c r="L766" s="18"/>
      <c r="Z766" s="152"/>
    </row>
    <row r="767" spans="1:26" x14ac:dyDescent="0.25">
      <c r="A767" s="26"/>
      <c r="B767" s="27"/>
      <c r="C767" s="28"/>
      <c r="D767" s="28"/>
      <c r="E767" s="28"/>
      <c r="F767" s="28"/>
      <c r="G767" s="29"/>
      <c r="H767" s="39" t="str">
        <f t="shared" si="23"/>
        <v/>
      </c>
      <c r="I767" s="150" t="str">
        <f t="shared" si="24"/>
        <v/>
      </c>
      <c r="J767" s="113"/>
      <c r="K767" s="18"/>
      <c r="L767" s="18"/>
      <c r="Z767" s="152"/>
    </row>
    <row r="768" spans="1:26" x14ac:dyDescent="0.25">
      <c r="A768" s="26"/>
      <c r="B768" s="27"/>
      <c r="C768" s="28"/>
      <c r="D768" s="28"/>
      <c r="E768" s="28"/>
      <c r="F768" s="28"/>
      <c r="G768" s="29"/>
      <c r="H768" s="39" t="str">
        <f t="shared" si="23"/>
        <v/>
      </c>
      <c r="I768" s="150" t="str">
        <f t="shared" si="24"/>
        <v/>
      </c>
      <c r="J768" s="113"/>
      <c r="K768" s="18"/>
      <c r="L768" s="18"/>
      <c r="Z768" s="152"/>
    </row>
    <row r="769" spans="1:26" x14ac:dyDescent="0.25">
      <c r="A769" s="26"/>
      <c r="B769" s="27"/>
      <c r="C769" s="28"/>
      <c r="D769" s="28"/>
      <c r="E769" s="28"/>
      <c r="F769" s="28"/>
      <c r="G769" s="29"/>
      <c r="H769" s="39" t="str">
        <f t="shared" si="23"/>
        <v/>
      </c>
      <c r="I769" s="150" t="str">
        <f t="shared" si="24"/>
        <v/>
      </c>
      <c r="J769" s="113"/>
      <c r="K769" s="18"/>
      <c r="L769" s="18"/>
      <c r="Z769" s="152"/>
    </row>
    <row r="770" spans="1:26" x14ac:dyDescent="0.25">
      <c r="A770" s="26"/>
      <c r="B770" s="27"/>
      <c r="C770" s="28"/>
      <c r="D770" s="28"/>
      <c r="E770" s="28"/>
      <c r="F770" s="28"/>
      <c r="G770" s="29"/>
      <c r="H770" s="39" t="str">
        <f t="shared" si="23"/>
        <v/>
      </c>
      <c r="I770" s="150" t="str">
        <f t="shared" si="24"/>
        <v/>
      </c>
      <c r="J770" s="113"/>
      <c r="K770" s="18"/>
      <c r="L770" s="18"/>
      <c r="Z770" s="152"/>
    </row>
    <row r="771" spans="1:26" x14ac:dyDescent="0.25">
      <c r="A771" s="26"/>
      <c r="B771" s="27"/>
      <c r="C771" s="28"/>
      <c r="D771" s="28"/>
      <c r="E771" s="28"/>
      <c r="F771" s="28"/>
      <c r="G771" s="29"/>
      <c r="H771" s="39" t="str">
        <f t="shared" si="23"/>
        <v/>
      </c>
      <c r="I771" s="150" t="str">
        <f t="shared" si="24"/>
        <v/>
      </c>
      <c r="J771" s="113"/>
      <c r="K771" s="18"/>
      <c r="L771" s="18"/>
      <c r="Z771" s="152"/>
    </row>
    <row r="772" spans="1:26" x14ac:dyDescent="0.25">
      <c r="A772" s="26"/>
      <c r="B772" s="27"/>
      <c r="C772" s="28"/>
      <c r="D772" s="28"/>
      <c r="E772" s="28"/>
      <c r="F772" s="28"/>
      <c r="G772" s="29"/>
      <c r="H772" s="39" t="str">
        <f t="shared" ref="H772:H835" si="25">IF(A772&gt;0,MATCH(A772-1,FYrMonths)+1,"")</f>
        <v/>
      </c>
      <c r="I772" s="150" t="str">
        <f t="shared" si="24"/>
        <v/>
      </c>
      <c r="J772" s="113"/>
      <c r="K772" s="18"/>
      <c r="L772" s="18"/>
      <c r="Z772" s="152"/>
    </row>
    <row r="773" spans="1:26" x14ac:dyDescent="0.25">
      <c r="A773" s="26"/>
      <c r="B773" s="27"/>
      <c r="C773" s="28"/>
      <c r="D773" s="28"/>
      <c r="E773" s="28"/>
      <c r="F773" s="28"/>
      <c r="G773" s="29"/>
      <c r="H773" s="39" t="str">
        <f t="shared" si="25"/>
        <v/>
      </c>
      <c r="I773" s="150" t="str">
        <f t="shared" ref="I773:I836" si="26">IF(G773="","",I772+G773)</f>
        <v/>
      </c>
      <c r="J773" s="113"/>
      <c r="K773" s="18"/>
      <c r="L773" s="18"/>
      <c r="Z773" s="152"/>
    </row>
    <row r="774" spans="1:26" x14ac:dyDescent="0.25">
      <c r="A774" s="26"/>
      <c r="B774" s="27"/>
      <c r="C774" s="28"/>
      <c r="D774" s="28"/>
      <c r="E774" s="28"/>
      <c r="F774" s="28"/>
      <c r="G774" s="29"/>
      <c r="H774" s="39" t="str">
        <f t="shared" si="25"/>
        <v/>
      </c>
      <c r="I774" s="150" t="str">
        <f t="shared" si="26"/>
        <v/>
      </c>
      <c r="J774" s="113"/>
      <c r="K774" s="18"/>
      <c r="L774" s="18"/>
      <c r="Z774" s="152"/>
    </row>
    <row r="775" spans="1:26" x14ac:dyDescent="0.25">
      <c r="A775" s="26"/>
      <c r="B775" s="27"/>
      <c r="C775" s="28"/>
      <c r="D775" s="28"/>
      <c r="E775" s="28"/>
      <c r="F775" s="28"/>
      <c r="G775" s="29"/>
      <c r="H775" s="39" t="str">
        <f t="shared" si="25"/>
        <v/>
      </c>
      <c r="I775" s="150" t="str">
        <f t="shared" si="26"/>
        <v/>
      </c>
      <c r="J775" s="113"/>
      <c r="K775" s="18"/>
      <c r="L775" s="18"/>
      <c r="Z775" s="152"/>
    </row>
    <row r="776" spans="1:26" x14ac:dyDescent="0.25">
      <c r="A776" s="26"/>
      <c r="B776" s="27"/>
      <c r="C776" s="28"/>
      <c r="D776" s="28"/>
      <c r="E776" s="28"/>
      <c r="F776" s="28"/>
      <c r="G776" s="29"/>
      <c r="H776" s="39" t="str">
        <f t="shared" si="25"/>
        <v/>
      </c>
      <c r="I776" s="150" t="str">
        <f t="shared" si="26"/>
        <v/>
      </c>
      <c r="J776" s="113"/>
      <c r="K776" s="18"/>
      <c r="L776" s="18"/>
      <c r="Z776" s="152"/>
    </row>
    <row r="777" spans="1:26" x14ac:dyDescent="0.25">
      <c r="A777" s="26"/>
      <c r="B777" s="27"/>
      <c r="C777" s="28"/>
      <c r="D777" s="28"/>
      <c r="E777" s="28"/>
      <c r="F777" s="28"/>
      <c r="G777" s="29"/>
      <c r="H777" s="39" t="str">
        <f t="shared" si="25"/>
        <v/>
      </c>
      <c r="I777" s="150" t="str">
        <f t="shared" si="26"/>
        <v/>
      </c>
      <c r="J777" s="113"/>
      <c r="K777" s="18"/>
      <c r="L777" s="18"/>
      <c r="Z777" s="152"/>
    </row>
    <row r="778" spans="1:26" x14ac:dyDescent="0.25">
      <c r="A778" s="26"/>
      <c r="B778" s="27"/>
      <c r="C778" s="28"/>
      <c r="D778" s="28"/>
      <c r="E778" s="28"/>
      <c r="F778" s="28"/>
      <c r="G778" s="29"/>
      <c r="H778" s="39" t="str">
        <f t="shared" si="25"/>
        <v/>
      </c>
      <c r="I778" s="150" t="str">
        <f t="shared" si="26"/>
        <v/>
      </c>
      <c r="J778" s="113"/>
      <c r="K778" s="18"/>
      <c r="L778" s="18"/>
      <c r="Z778" s="152"/>
    </row>
    <row r="779" spans="1:26" x14ac:dyDescent="0.25">
      <c r="A779" s="26"/>
      <c r="B779" s="27"/>
      <c r="C779" s="28"/>
      <c r="D779" s="28"/>
      <c r="E779" s="28"/>
      <c r="F779" s="28"/>
      <c r="G779" s="29"/>
      <c r="H779" s="39" t="str">
        <f t="shared" si="25"/>
        <v/>
      </c>
      <c r="I779" s="150" t="str">
        <f t="shared" si="26"/>
        <v/>
      </c>
      <c r="J779" s="113"/>
      <c r="K779" s="18"/>
      <c r="L779" s="18"/>
      <c r="Z779" s="152"/>
    </row>
    <row r="780" spans="1:26" x14ac:dyDescent="0.25">
      <c r="A780" s="26"/>
      <c r="B780" s="27"/>
      <c r="C780" s="28"/>
      <c r="D780" s="28"/>
      <c r="E780" s="28"/>
      <c r="F780" s="28"/>
      <c r="G780" s="29"/>
      <c r="H780" s="39" t="str">
        <f t="shared" si="25"/>
        <v/>
      </c>
      <c r="I780" s="150" t="str">
        <f t="shared" si="26"/>
        <v/>
      </c>
      <c r="J780" s="113"/>
      <c r="K780" s="18"/>
      <c r="L780" s="18"/>
      <c r="Z780" s="152"/>
    </row>
    <row r="781" spans="1:26" x14ac:dyDescent="0.25">
      <c r="A781" s="26"/>
      <c r="B781" s="27"/>
      <c r="C781" s="28"/>
      <c r="D781" s="28"/>
      <c r="E781" s="28"/>
      <c r="F781" s="28"/>
      <c r="G781" s="29"/>
      <c r="H781" s="39" t="str">
        <f t="shared" si="25"/>
        <v/>
      </c>
      <c r="I781" s="150" t="str">
        <f t="shared" si="26"/>
        <v/>
      </c>
      <c r="J781" s="113"/>
      <c r="K781" s="18"/>
      <c r="L781" s="18"/>
      <c r="Z781" s="152"/>
    </row>
    <row r="782" spans="1:26" x14ac:dyDescent="0.25">
      <c r="A782" s="26"/>
      <c r="B782" s="27"/>
      <c r="C782" s="28"/>
      <c r="D782" s="28"/>
      <c r="E782" s="28"/>
      <c r="F782" s="28"/>
      <c r="G782" s="29"/>
      <c r="H782" s="39" t="str">
        <f t="shared" si="25"/>
        <v/>
      </c>
      <c r="I782" s="150" t="str">
        <f t="shared" si="26"/>
        <v/>
      </c>
      <c r="J782" s="113"/>
      <c r="K782" s="18"/>
      <c r="L782" s="18"/>
      <c r="Z782" s="152"/>
    </row>
    <row r="783" spans="1:26" x14ac:dyDescent="0.25">
      <c r="A783" s="26"/>
      <c r="B783" s="27"/>
      <c r="C783" s="28"/>
      <c r="D783" s="28"/>
      <c r="E783" s="28"/>
      <c r="F783" s="28"/>
      <c r="G783" s="29"/>
      <c r="H783" s="39" t="str">
        <f t="shared" si="25"/>
        <v/>
      </c>
      <c r="I783" s="150" t="str">
        <f t="shared" si="26"/>
        <v/>
      </c>
      <c r="J783" s="113"/>
      <c r="K783" s="18"/>
      <c r="L783" s="18"/>
      <c r="Z783" s="152"/>
    </row>
    <row r="784" spans="1:26" x14ac:dyDescent="0.25">
      <c r="A784" s="26"/>
      <c r="B784" s="27"/>
      <c r="C784" s="28"/>
      <c r="D784" s="28"/>
      <c r="E784" s="28"/>
      <c r="F784" s="28"/>
      <c r="G784" s="29"/>
      <c r="H784" s="39" t="str">
        <f t="shared" si="25"/>
        <v/>
      </c>
      <c r="I784" s="150" t="str">
        <f t="shared" si="26"/>
        <v/>
      </c>
      <c r="J784" s="113"/>
      <c r="K784" s="18"/>
      <c r="L784" s="18"/>
      <c r="Z784" s="152"/>
    </row>
    <row r="785" spans="1:26" x14ac:dyDescent="0.25">
      <c r="A785" s="26"/>
      <c r="B785" s="27"/>
      <c r="C785" s="28"/>
      <c r="D785" s="28"/>
      <c r="E785" s="28"/>
      <c r="F785" s="28"/>
      <c r="G785" s="29"/>
      <c r="H785" s="39" t="str">
        <f t="shared" si="25"/>
        <v/>
      </c>
      <c r="I785" s="150" t="str">
        <f t="shared" si="26"/>
        <v/>
      </c>
      <c r="J785" s="113"/>
      <c r="K785" s="18"/>
      <c r="L785" s="18"/>
      <c r="Z785" s="152"/>
    </row>
    <row r="786" spans="1:26" x14ac:dyDescent="0.25">
      <c r="A786" s="26"/>
      <c r="B786" s="27"/>
      <c r="C786" s="28"/>
      <c r="D786" s="28"/>
      <c r="E786" s="28"/>
      <c r="F786" s="28"/>
      <c r="G786" s="29"/>
      <c r="H786" s="39" t="str">
        <f t="shared" si="25"/>
        <v/>
      </c>
      <c r="I786" s="150" t="str">
        <f t="shared" si="26"/>
        <v/>
      </c>
      <c r="J786" s="113"/>
      <c r="K786" s="18"/>
      <c r="L786" s="18"/>
      <c r="Z786" s="152"/>
    </row>
    <row r="787" spans="1:26" x14ac:dyDescent="0.25">
      <c r="A787" s="26"/>
      <c r="B787" s="27"/>
      <c r="C787" s="28"/>
      <c r="D787" s="28"/>
      <c r="E787" s="28"/>
      <c r="F787" s="28"/>
      <c r="G787" s="29"/>
      <c r="H787" s="39" t="str">
        <f t="shared" si="25"/>
        <v/>
      </c>
      <c r="I787" s="150" t="str">
        <f t="shared" si="26"/>
        <v/>
      </c>
      <c r="J787" s="113"/>
      <c r="K787" s="18"/>
      <c r="L787" s="18"/>
      <c r="Z787" s="152"/>
    </row>
    <row r="788" spans="1:26" x14ac:dyDescent="0.25">
      <c r="A788" s="26"/>
      <c r="B788" s="27"/>
      <c r="C788" s="28"/>
      <c r="D788" s="28"/>
      <c r="E788" s="28"/>
      <c r="F788" s="28"/>
      <c r="G788" s="29"/>
      <c r="H788" s="39" t="str">
        <f t="shared" si="25"/>
        <v/>
      </c>
      <c r="I788" s="150" t="str">
        <f t="shared" si="26"/>
        <v/>
      </c>
      <c r="J788" s="113"/>
      <c r="K788" s="18"/>
      <c r="L788" s="18"/>
      <c r="Z788" s="152"/>
    </row>
    <row r="789" spans="1:26" x14ac:dyDescent="0.25">
      <c r="A789" s="26"/>
      <c r="B789" s="27"/>
      <c r="C789" s="28"/>
      <c r="D789" s="28"/>
      <c r="E789" s="28"/>
      <c r="F789" s="28"/>
      <c r="G789" s="29"/>
      <c r="H789" s="39" t="str">
        <f t="shared" si="25"/>
        <v/>
      </c>
      <c r="I789" s="150" t="str">
        <f t="shared" si="26"/>
        <v/>
      </c>
      <c r="J789" s="113"/>
      <c r="K789" s="18"/>
      <c r="L789" s="18"/>
      <c r="Z789" s="152"/>
    </row>
    <row r="790" spans="1:26" x14ac:dyDescent="0.25">
      <c r="A790" s="26"/>
      <c r="B790" s="27"/>
      <c r="C790" s="28"/>
      <c r="D790" s="28"/>
      <c r="E790" s="28"/>
      <c r="F790" s="28"/>
      <c r="G790" s="29"/>
      <c r="H790" s="39" t="str">
        <f t="shared" si="25"/>
        <v/>
      </c>
      <c r="I790" s="150" t="str">
        <f t="shared" si="26"/>
        <v/>
      </c>
      <c r="J790" s="113"/>
      <c r="K790" s="18"/>
      <c r="L790" s="18"/>
      <c r="Z790" s="152"/>
    </row>
    <row r="791" spans="1:26" x14ac:dyDescent="0.25">
      <c r="A791" s="26"/>
      <c r="B791" s="27"/>
      <c r="C791" s="28"/>
      <c r="D791" s="28"/>
      <c r="E791" s="28"/>
      <c r="F791" s="28"/>
      <c r="G791" s="29"/>
      <c r="H791" s="39" t="str">
        <f t="shared" si="25"/>
        <v/>
      </c>
      <c r="I791" s="150" t="str">
        <f t="shared" si="26"/>
        <v/>
      </c>
      <c r="J791" s="113"/>
      <c r="K791" s="18"/>
      <c r="L791" s="18"/>
      <c r="Z791" s="152"/>
    </row>
    <row r="792" spans="1:26" x14ac:dyDescent="0.25">
      <c r="A792" s="26"/>
      <c r="B792" s="27"/>
      <c r="C792" s="28"/>
      <c r="D792" s="28"/>
      <c r="E792" s="28"/>
      <c r="F792" s="28"/>
      <c r="G792" s="29"/>
      <c r="H792" s="39" t="str">
        <f t="shared" si="25"/>
        <v/>
      </c>
      <c r="I792" s="150" t="str">
        <f t="shared" si="26"/>
        <v/>
      </c>
      <c r="J792" s="113"/>
      <c r="K792" s="18"/>
      <c r="L792" s="18"/>
      <c r="Z792" s="152"/>
    </row>
    <row r="793" spans="1:26" x14ac:dyDescent="0.25">
      <c r="A793" s="26"/>
      <c r="B793" s="27"/>
      <c r="C793" s="28"/>
      <c r="D793" s="28"/>
      <c r="E793" s="28"/>
      <c r="F793" s="28"/>
      <c r="G793" s="29"/>
      <c r="H793" s="39" t="str">
        <f t="shared" si="25"/>
        <v/>
      </c>
      <c r="I793" s="150" t="str">
        <f t="shared" si="26"/>
        <v/>
      </c>
      <c r="J793" s="113"/>
      <c r="K793" s="18"/>
      <c r="L793" s="18"/>
      <c r="Z793" s="152"/>
    </row>
    <row r="794" spans="1:26" x14ac:dyDescent="0.25">
      <c r="A794" s="26"/>
      <c r="B794" s="27"/>
      <c r="C794" s="28"/>
      <c r="D794" s="28"/>
      <c r="E794" s="28"/>
      <c r="F794" s="28"/>
      <c r="G794" s="29"/>
      <c r="H794" s="39" t="str">
        <f t="shared" si="25"/>
        <v/>
      </c>
      <c r="I794" s="150" t="str">
        <f t="shared" si="26"/>
        <v/>
      </c>
      <c r="J794" s="113"/>
      <c r="K794" s="18"/>
      <c r="L794" s="18"/>
      <c r="Z794" s="152"/>
    </row>
    <row r="795" spans="1:26" x14ac:dyDescent="0.25">
      <c r="A795" s="26"/>
      <c r="B795" s="27"/>
      <c r="C795" s="28"/>
      <c r="D795" s="28"/>
      <c r="E795" s="28"/>
      <c r="F795" s="28"/>
      <c r="G795" s="29"/>
      <c r="H795" s="39" t="str">
        <f t="shared" si="25"/>
        <v/>
      </c>
      <c r="I795" s="150" t="str">
        <f t="shared" si="26"/>
        <v/>
      </c>
      <c r="J795" s="113"/>
      <c r="K795" s="18"/>
      <c r="L795" s="18"/>
      <c r="Z795" s="152"/>
    </row>
    <row r="796" spans="1:26" x14ac:dyDescent="0.25">
      <c r="A796" s="26"/>
      <c r="B796" s="27"/>
      <c r="C796" s="28"/>
      <c r="D796" s="28"/>
      <c r="E796" s="28"/>
      <c r="F796" s="28"/>
      <c r="G796" s="29"/>
      <c r="H796" s="39" t="str">
        <f t="shared" si="25"/>
        <v/>
      </c>
      <c r="I796" s="150" t="str">
        <f t="shared" si="26"/>
        <v/>
      </c>
      <c r="J796" s="113"/>
      <c r="K796" s="18"/>
      <c r="L796" s="18"/>
      <c r="Z796" s="152"/>
    </row>
    <row r="797" spans="1:26" x14ac:dyDescent="0.25">
      <c r="A797" s="26"/>
      <c r="B797" s="27"/>
      <c r="C797" s="28"/>
      <c r="D797" s="28"/>
      <c r="E797" s="28"/>
      <c r="F797" s="28"/>
      <c r="G797" s="29"/>
      <c r="H797" s="39" t="str">
        <f t="shared" si="25"/>
        <v/>
      </c>
      <c r="I797" s="150" t="str">
        <f t="shared" si="26"/>
        <v/>
      </c>
      <c r="J797" s="113"/>
      <c r="K797" s="18"/>
      <c r="L797" s="18"/>
      <c r="Z797" s="152"/>
    </row>
    <row r="798" spans="1:26" x14ac:dyDescent="0.25">
      <c r="A798" s="26"/>
      <c r="B798" s="27"/>
      <c r="C798" s="28"/>
      <c r="D798" s="28"/>
      <c r="E798" s="28"/>
      <c r="F798" s="28"/>
      <c r="G798" s="29"/>
      <c r="H798" s="39" t="str">
        <f t="shared" si="25"/>
        <v/>
      </c>
      <c r="I798" s="150" t="str">
        <f t="shared" si="26"/>
        <v/>
      </c>
      <c r="J798" s="113"/>
      <c r="K798" s="18"/>
      <c r="L798" s="18"/>
      <c r="Z798" s="152"/>
    </row>
    <row r="799" spans="1:26" x14ac:dyDescent="0.25">
      <c r="A799" s="26"/>
      <c r="B799" s="27"/>
      <c r="C799" s="28"/>
      <c r="D799" s="28"/>
      <c r="E799" s="28"/>
      <c r="F799" s="28"/>
      <c r="G799" s="29"/>
      <c r="H799" s="39" t="str">
        <f t="shared" si="25"/>
        <v/>
      </c>
      <c r="I799" s="150" t="str">
        <f t="shared" si="26"/>
        <v/>
      </c>
      <c r="J799" s="113"/>
      <c r="K799" s="18"/>
      <c r="L799" s="18"/>
      <c r="Z799" s="152"/>
    </row>
    <row r="800" spans="1:26" x14ac:dyDescent="0.25">
      <c r="A800" s="26"/>
      <c r="B800" s="27"/>
      <c r="C800" s="28"/>
      <c r="D800" s="28"/>
      <c r="E800" s="28"/>
      <c r="F800" s="28"/>
      <c r="G800" s="29"/>
      <c r="H800" s="39" t="str">
        <f t="shared" si="25"/>
        <v/>
      </c>
      <c r="I800" s="150" t="str">
        <f t="shared" si="26"/>
        <v/>
      </c>
      <c r="J800" s="113"/>
      <c r="K800" s="18"/>
      <c r="L800" s="18"/>
      <c r="Z800" s="152"/>
    </row>
    <row r="801" spans="1:26" x14ac:dyDescent="0.25">
      <c r="A801" s="26"/>
      <c r="B801" s="27"/>
      <c r="C801" s="28"/>
      <c r="D801" s="28"/>
      <c r="E801" s="28"/>
      <c r="F801" s="28"/>
      <c r="G801" s="29"/>
      <c r="H801" s="39" t="str">
        <f t="shared" si="25"/>
        <v/>
      </c>
      <c r="I801" s="150" t="str">
        <f t="shared" si="26"/>
        <v/>
      </c>
      <c r="J801" s="113"/>
      <c r="K801" s="18"/>
      <c r="L801" s="18"/>
      <c r="Z801" s="152"/>
    </row>
    <row r="802" spans="1:26" x14ac:dyDescent="0.25">
      <c r="A802" s="26"/>
      <c r="B802" s="27"/>
      <c r="C802" s="28"/>
      <c r="D802" s="28"/>
      <c r="E802" s="28"/>
      <c r="F802" s="28"/>
      <c r="G802" s="29"/>
      <c r="H802" s="39" t="str">
        <f t="shared" si="25"/>
        <v/>
      </c>
      <c r="I802" s="150" t="str">
        <f t="shared" si="26"/>
        <v/>
      </c>
      <c r="J802" s="113"/>
      <c r="K802" s="18"/>
      <c r="L802" s="18"/>
      <c r="Z802" s="152"/>
    </row>
    <row r="803" spans="1:26" x14ac:dyDescent="0.25">
      <c r="A803" s="26"/>
      <c r="B803" s="27"/>
      <c r="C803" s="28"/>
      <c r="D803" s="28"/>
      <c r="E803" s="28"/>
      <c r="F803" s="28"/>
      <c r="G803" s="29"/>
      <c r="H803" s="39" t="str">
        <f t="shared" si="25"/>
        <v/>
      </c>
      <c r="I803" s="150" t="str">
        <f t="shared" si="26"/>
        <v/>
      </c>
      <c r="J803" s="113"/>
      <c r="K803" s="18"/>
      <c r="L803" s="18"/>
      <c r="Z803" s="152"/>
    </row>
    <row r="804" spans="1:26" x14ac:dyDescent="0.25">
      <c r="A804" s="26"/>
      <c r="B804" s="27"/>
      <c r="C804" s="28"/>
      <c r="D804" s="28"/>
      <c r="E804" s="28"/>
      <c r="F804" s="28"/>
      <c r="G804" s="29"/>
      <c r="H804" s="39" t="str">
        <f t="shared" si="25"/>
        <v/>
      </c>
      <c r="I804" s="150" t="str">
        <f t="shared" si="26"/>
        <v/>
      </c>
      <c r="J804" s="113"/>
      <c r="K804" s="18"/>
      <c r="L804" s="18"/>
      <c r="Z804" s="152"/>
    </row>
    <row r="805" spans="1:26" x14ac:dyDescent="0.25">
      <c r="A805" s="26"/>
      <c r="B805" s="27"/>
      <c r="C805" s="28"/>
      <c r="D805" s="28"/>
      <c r="E805" s="28"/>
      <c r="F805" s="28"/>
      <c r="G805" s="29"/>
      <c r="H805" s="39" t="str">
        <f t="shared" si="25"/>
        <v/>
      </c>
      <c r="I805" s="150" t="str">
        <f t="shared" si="26"/>
        <v/>
      </c>
      <c r="J805" s="113"/>
      <c r="K805" s="18"/>
      <c r="L805" s="18"/>
      <c r="Z805" s="152"/>
    </row>
    <row r="806" spans="1:26" x14ac:dyDescent="0.25">
      <c r="A806" s="26"/>
      <c r="B806" s="27"/>
      <c r="C806" s="28"/>
      <c r="D806" s="28"/>
      <c r="E806" s="28"/>
      <c r="F806" s="28"/>
      <c r="G806" s="29"/>
      <c r="H806" s="39" t="str">
        <f t="shared" si="25"/>
        <v/>
      </c>
      <c r="I806" s="150" t="str">
        <f t="shared" si="26"/>
        <v/>
      </c>
      <c r="J806" s="113"/>
      <c r="K806" s="18"/>
      <c r="L806" s="18"/>
      <c r="Z806" s="152"/>
    </row>
    <row r="807" spans="1:26" x14ac:dyDescent="0.25">
      <c r="A807" s="26"/>
      <c r="B807" s="27"/>
      <c r="C807" s="28"/>
      <c r="D807" s="28"/>
      <c r="E807" s="28"/>
      <c r="F807" s="28"/>
      <c r="G807" s="29"/>
      <c r="H807" s="39" t="str">
        <f t="shared" si="25"/>
        <v/>
      </c>
      <c r="I807" s="150" t="str">
        <f t="shared" si="26"/>
        <v/>
      </c>
      <c r="J807" s="113"/>
      <c r="K807" s="18"/>
      <c r="L807" s="18"/>
      <c r="Z807" s="152"/>
    </row>
    <row r="808" spans="1:26" x14ac:dyDescent="0.25">
      <c r="A808" s="26"/>
      <c r="B808" s="27"/>
      <c r="C808" s="28"/>
      <c r="D808" s="28"/>
      <c r="E808" s="28"/>
      <c r="F808" s="28"/>
      <c r="G808" s="29"/>
      <c r="H808" s="39" t="str">
        <f t="shared" si="25"/>
        <v/>
      </c>
      <c r="I808" s="150" t="str">
        <f t="shared" si="26"/>
        <v/>
      </c>
      <c r="J808" s="113"/>
      <c r="K808" s="18"/>
      <c r="L808" s="18"/>
      <c r="Z808" s="152"/>
    </row>
    <row r="809" spans="1:26" x14ac:dyDescent="0.25">
      <c r="A809" s="26"/>
      <c r="B809" s="27"/>
      <c r="C809" s="28"/>
      <c r="D809" s="28"/>
      <c r="E809" s="28"/>
      <c r="F809" s="28"/>
      <c r="G809" s="29"/>
      <c r="H809" s="39" t="str">
        <f t="shared" si="25"/>
        <v/>
      </c>
      <c r="I809" s="150" t="str">
        <f t="shared" si="26"/>
        <v/>
      </c>
      <c r="J809" s="113"/>
      <c r="K809" s="18"/>
      <c r="L809" s="18"/>
      <c r="Z809" s="152"/>
    </row>
    <row r="810" spans="1:26" x14ac:dyDescent="0.25">
      <c r="A810" s="26"/>
      <c r="B810" s="27"/>
      <c r="C810" s="28"/>
      <c r="D810" s="28"/>
      <c r="E810" s="28"/>
      <c r="F810" s="28"/>
      <c r="G810" s="29"/>
      <c r="H810" s="39" t="str">
        <f t="shared" si="25"/>
        <v/>
      </c>
      <c r="I810" s="150" t="str">
        <f t="shared" si="26"/>
        <v/>
      </c>
      <c r="J810" s="113"/>
      <c r="K810" s="18"/>
      <c r="L810" s="18"/>
      <c r="Z810" s="152"/>
    </row>
    <row r="811" spans="1:26" x14ac:dyDescent="0.25">
      <c r="A811" s="26"/>
      <c r="B811" s="27"/>
      <c r="C811" s="28"/>
      <c r="D811" s="28"/>
      <c r="E811" s="28"/>
      <c r="F811" s="28"/>
      <c r="G811" s="29"/>
      <c r="H811" s="39" t="str">
        <f t="shared" si="25"/>
        <v/>
      </c>
      <c r="I811" s="150" t="str">
        <f t="shared" si="26"/>
        <v/>
      </c>
      <c r="J811" s="113"/>
      <c r="K811" s="18"/>
      <c r="L811" s="18"/>
      <c r="Z811" s="152"/>
    </row>
    <row r="812" spans="1:26" x14ac:dyDescent="0.25">
      <c r="A812" s="26"/>
      <c r="B812" s="27"/>
      <c r="C812" s="28"/>
      <c r="D812" s="28"/>
      <c r="E812" s="28"/>
      <c r="F812" s="28"/>
      <c r="G812" s="29"/>
      <c r="H812" s="39" t="str">
        <f t="shared" si="25"/>
        <v/>
      </c>
      <c r="I812" s="150" t="str">
        <f t="shared" si="26"/>
        <v/>
      </c>
      <c r="J812" s="113"/>
      <c r="K812" s="18"/>
      <c r="L812" s="18"/>
      <c r="Z812" s="152"/>
    </row>
    <row r="813" spans="1:26" x14ac:dyDescent="0.25">
      <c r="A813" s="26"/>
      <c r="B813" s="27"/>
      <c r="C813" s="28"/>
      <c r="D813" s="28"/>
      <c r="E813" s="28"/>
      <c r="F813" s="28"/>
      <c r="G813" s="29"/>
      <c r="H813" s="39" t="str">
        <f t="shared" si="25"/>
        <v/>
      </c>
      <c r="I813" s="150" t="str">
        <f t="shared" si="26"/>
        <v/>
      </c>
      <c r="J813" s="113"/>
      <c r="K813" s="18"/>
      <c r="L813" s="18"/>
      <c r="Z813" s="152"/>
    </row>
    <row r="814" spans="1:26" x14ac:dyDescent="0.25">
      <c r="A814" s="26"/>
      <c r="B814" s="27"/>
      <c r="C814" s="28"/>
      <c r="D814" s="28"/>
      <c r="E814" s="28"/>
      <c r="F814" s="28"/>
      <c r="G814" s="29"/>
      <c r="H814" s="39" t="str">
        <f t="shared" si="25"/>
        <v/>
      </c>
      <c r="I814" s="150" t="str">
        <f t="shared" si="26"/>
        <v/>
      </c>
      <c r="J814" s="113"/>
      <c r="K814" s="18"/>
      <c r="L814" s="18"/>
      <c r="Z814" s="152"/>
    </row>
    <row r="815" spans="1:26" x14ac:dyDescent="0.25">
      <c r="A815" s="26"/>
      <c r="B815" s="27"/>
      <c r="C815" s="28"/>
      <c r="D815" s="28"/>
      <c r="E815" s="28"/>
      <c r="F815" s="28"/>
      <c r="G815" s="29"/>
      <c r="H815" s="39" t="str">
        <f t="shared" si="25"/>
        <v/>
      </c>
      <c r="I815" s="150" t="str">
        <f t="shared" si="26"/>
        <v/>
      </c>
      <c r="J815" s="113"/>
      <c r="K815" s="18"/>
      <c r="L815" s="18"/>
      <c r="Z815" s="152"/>
    </row>
    <row r="816" spans="1:26" x14ac:dyDescent="0.25">
      <c r="A816" s="26"/>
      <c r="B816" s="27"/>
      <c r="C816" s="28"/>
      <c r="D816" s="28"/>
      <c r="E816" s="28"/>
      <c r="F816" s="28"/>
      <c r="G816" s="29"/>
      <c r="H816" s="39" t="str">
        <f t="shared" si="25"/>
        <v/>
      </c>
      <c r="I816" s="150" t="str">
        <f t="shared" si="26"/>
        <v/>
      </c>
      <c r="J816" s="113"/>
      <c r="K816" s="18"/>
      <c r="L816" s="18"/>
      <c r="Z816" s="152"/>
    </row>
    <row r="817" spans="1:26" x14ac:dyDescent="0.25">
      <c r="A817" s="26"/>
      <c r="B817" s="27"/>
      <c r="C817" s="28"/>
      <c r="D817" s="28"/>
      <c r="E817" s="28"/>
      <c r="F817" s="28"/>
      <c r="G817" s="29"/>
      <c r="H817" s="39" t="str">
        <f t="shared" si="25"/>
        <v/>
      </c>
      <c r="I817" s="150" t="str">
        <f t="shared" si="26"/>
        <v/>
      </c>
      <c r="J817" s="113"/>
      <c r="K817" s="18"/>
      <c r="L817" s="18"/>
      <c r="Z817" s="152"/>
    </row>
    <row r="818" spans="1:26" x14ac:dyDescent="0.25">
      <c r="A818" s="26"/>
      <c r="B818" s="27"/>
      <c r="C818" s="28"/>
      <c r="D818" s="28"/>
      <c r="E818" s="28"/>
      <c r="F818" s="28"/>
      <c r="G818" s="29"/>
      <c r="H818" s="39" t="str">
        <f t="shared" si="25"/>
        <v/>
      </c>
      <c r="I818" s="150" t="str">
        <f t="shared" si="26"/>
        <v/>
      </c>
      <c r="J818" s="113"/>
      <c r="K818" s="18"/>
      <c r="L818" s="18"/>
      <c r="Z818" s="152"/>
    </row>
    <row r="819" spans="1:26" x14ac:dyDescent="0.25">
      <c r="A819" s="26"/>
      <c r="B819" s="27"/>
      <c r="C819" s="28"/>
      <c r="D819" s="28"/>
      <c r="E819" s="28"/>
      <c r="F819" s="28"/>
      <c r="G819" s="29"/>
      <c r="H819" s="39" t="str">
        <f t="shared" si="25"/>
        <v/>
      </c>
      <c r="I819" s="150" t="str">
        <f t="shared" si="26"/>
        <v/>
      </c>
      <c r="J819" s="113"/>
      <c r="K819" s="18"/>
      <c r="L819" s="18"/>
      <c r="Z819" s="152"/>
    </row>
    <row r="820" spans="1:26" x14ac:dyDescent="0.25">
      <c r="A820" s="26"/>
      <c r="B820" s="27"/>
      <c r="C820" s="28"/>
      <c r="D820" s="28"/>
      <c r="E820" s="28"/>
      <c r="F820" s="28"/>
      <c r="G820" s="29"/>
      <c r="H820" s="39" t="str">
        <f t="shared" si="25"/>
        <v/>
      </c>
      <c r="I820" s="150" t="str">
        <f t="shared" si="26"/>
        <v/>
      </c>
      <c r="J820" s="113"/>
      <c r="K820" s="18"/>
      <c r="L820" s="18"/>
      <c r="Z820" s="152"/>
    </row>
    <row r="821" spans="1:26" x14ac:dyDescent="0.25">
      <c r="A821" s="26"/>
      <c r="B821" s="27"/>
      <c r="C821" s="28"/>
      <c r="D821" s="28"/>
      <c r="E821" s="28"/>
      <c r="F821" s="28"/>
      <c r="G821" s="29"/>
      <c r="H821" s="39" t="str">
        <f t="shared" si="25"/>
        <v/>
      </c>
      <c r="I821" s="150" t="str">
        <f t="shared" si="26"/>
        <v/>
      </c>
      <c r="J821" s="113"/>
      <c r="K821" s="18"/>
      <c r="L821" s="18"/>
      <c r="Z821" s="152"/>
    </row>
    <row r="822" spans="1:26" x14ac:dyDescent="0.25">
      <c r="A822" s="26"/>
      <c r="B822" s="27"/>
      <c r="C822" s="28"/>
      <c r="D822" s="28"/>
      <c r="E822" s="28"/>
      <c r="F822" s="28"/>
      <c r="G822" s="29"/>
      <c r="H822" s="39" t="str">
        <f t="shared" si="25"/>
        <v/>
      </c>
      <c r="I822" s="150" t="str">
        <f t="shared" si="26"/>
        <v/>
      </c>
      <c r="J822" s="113"/>
      <c r="K822" s="18"/>
      <c r="L822" s="18"/>
      <c r="Z822" s="152"/>
    </row>
    <row r="823" spans="1:26" x14ac:dyDescent="0.25">
      <c r="A823" s="26"/>
      <c r="B823" s="27"/>
      <c r="C823" s="28"/>
      <c r="D823" s="28"/>
      <c r="E823" s="28"/>
      <c r="F823" s="28"/>
      <c r="G823" s="29"/>
      <c r="H823" s="39" t="str">
        <f t="shared" si="25"/>
        <v/>
      </c>
      <c r="I823" s="150" t="str">
        <f t="shared" si="26"/>
        <v/>
      </c>
      <c r="J823" s="113"/>
      <c r="K823" s="18"/>
      <c r="L823" s="18"/>
      <c r="Z823" s="152"/>
    </row>
    <row r="824" spans="1:26" x14ac:dyDescent="0.25">
      <c r="A824" s="26"/>
      <c r="B824" s="27"/>
      <c r="C824" s="28"/>
      <c r="D824" s="28"/>
      <c r="E824" s="28"/>
      <c r="F824" s="28"/>
      <c r="G824" s="29"/>
      <c r="H824" s="39" t="str">
        <f t="shared" si="25"/>
        <v/>
      </c>
      <c r="I824" s="150" t="str">
        <f t="shared" si="26"/>
        <v/>
      </c>
      <c r="J824" s="113"/>
      <c r="K824" s="18"/>
      <c r="L824" s="18"/>
      <c r="Z824" s="152"/>
    </row>
    <row r="825" spans="1:26" x14ac:dyDescent="0.25">
      <c r="A825" s="26"/>
      <c r="B825" s="27"/>
      <c r="C825" s="28"/>
      <c r="D825" s="28"/>
      <c r="E825" s="28"/>
      <c r="F825" s="28"/>
      <c r="G825" s="29"/>
      <c r="H825" s="39" t="str">
        <f t="shared" si="25"/>
        <v/>
      </c>
      <c r="I825" s="150" t="str">
        <f t="shared" si="26"/>
        <v/>
      </c>
      <c r="J825" s="113"/>
      <c r="K825" s="18"/>
      <c r="L825" s="18"/>
      <c r="Z825" s="152"/>
    </row>
    <row r="826" spans="1:26" x14ac:dyDescent="0.25">
      <c r="A826" s="26"/>
      <c r="B826" s="27"/>
      <c r="C826" s="28"/>
      <c r="D826" s="28"/>
      <c r="E826" s="28"/>
      <c r="F826" s="28"/>
      <c r="G826" s="29"/>
      <c r="H826" s="39" t="str">
        <f t="shared" si="25"/>
        <v/>
      </c>
      <c r="I826" s="150" t="str">
        <f t="shared" si="26"/>
        <v/>
      </c>
      <c r="J826" s="113"/>
      <c r="K826" s="18"/>
      <c r="L826" s="18"/>
      <c r="Z826" s="152"/>
    </row>
    <row r="827" spans="1:26" x14ac:dyDescent="0.25">
      <c r="A827" s="26"/>
      <c r="B827" s="27"/>
      <c r="C827" s="28"/>
      <c r="D827" s="28"/>
      <c r="E827" s="28"/>
      <c r="F827" s="28"/>
      <c r="G827" s="29"/>
      <c r="H827" s="39" t="str">
        <f t="shared" si="25"/>
        <v/>
      </c>
      <c r="I827" s="150" t="str">
        <f t="shared" si="26"/>
        <v/>
      </c>
      <c r="J827" s="113"/>
      <c r="K827" s="18"/>
      <c r="L827" s="18"/>
      <c r="Z827" s="152"/>
    </row>
    <row r="828" spans="1:26" x14ac:dyDescent="0.25">
      <c r="A828" s="26"/>
      <c r="B828" s="27"/>
      <c r="C828" s="28"/>
      <c r="D828" s="28"/>
      <c r="E828" s="28"/>
      <c r="F828" s="28"/>
      <c r="G828" s="29"/>
      <c r="H828" s="39" t="str">
        <f t="shared" si="25"/>
        <v/>
      </c>
      <c r="I828" s="150" t="str">
        <f t="shared" si="26"/>
        <v/>
      </c>
      <c r="J828" s="113"/>
      <c r="K828" s="18"/>
      <c r="L828" s="18"/>
      <c r="Z828" s="152"/>
    </row>
    <row r="829" spans="1:26" x14ac:dyDescent="0.25">
      <c r="A829" s="26"/>
      <c r="B829" s="27"/>
      <c r="C829" s="28"/>
      <c r="D829" s="28"/>
      <c r="E829" s="28"/>
      <c r="F829" s="28"/>
      <c r="G829" s="29"/>
      <c r="H829" s="39" t="str">
        <f t="shared" si="25"/>
        <v/>
      </c>
      <c r="I829" s="150" t="str">
        <f t="shared" si="26"/>
        <v/>
      </c>
      <c r="J829" s="113"/>
      <c r="K829" s="18"/>
      <c r="L829" s="18"/>
      <c r="Z829" s="152"/>
    </row>
    <row r="830" spans="1:26" x14ac:dyDescent="0.25">
      <c r="A830" s="26"/>
      <c r="B830" s="27"/>
      <c r="C830" s="28"/>
      <c r="D830" s="28"/>
      <c r="E830" s="28"/>
      <c r="F830" s="28"/>
      <c r="G830" s="29"/>
      <c r="H830" s="39" t="str">
        <f t="shared" si="25"/>
        <v/>
      </c>
      <c r="I830" s="150" t="str">
        <f t="shared" si="26"/>
        <v/>
      </c>
      <c r="J830" s="113"/>
      <c r="K830" s="18"/>
      <c r="L830" s="18"/>
      <c r="Z830" s="152"/>
    </row>
    <row r="831" spans="1:26" x14ac:dyDescent="0.25">
      <c r="A831" s="26"/>
      <c r="B831" s="27"/>
      <c r="C831" s="28"/>
      <c r="D831" s="28"/>
      <c r="E831" s="28"/>
      <c r="F831" s="28"/>
      <c r="G831" s="29"/>
      <c r="H831" s="39" t="str">
        <f t="shared" si="25"/>
        <v/>
      </c>
      <c r="I831" s="150" t="str">
        <f t="shared" si="26"/>
        <v/>
      </c>
      <c r="J831" s="113"/>
      <c r="K831" s="18"/>
      <c r="L831" s="18"/>
      <c r="Z831" s="152"/>
    </row>
    <row r="832" spans="1:26" x14ac:dyDescent="0.25">
      <c r="A832" s="26"/>
      <c r="B832" s="27"/>
      <c r="C832" s="28"/>
      <c r="D832" s="28"/>
      <c r="E832" s="28"/>
      <c r="F832" s="28"/>
      <c r="G832" s="29"/>
      <c r="H832" s="39" t="str">
        <f t="shared" si="25"/>
        <v/>
      </c>
      <c r="I832" s="150" t="str">
        <f t="shared" si="26"/>
        <v/>
      </c>
      <c r="J832" s="113"/>
      <c r="K832" s="18"/>
      <c r="L832" s="18"/>
      <c r="Z832" s="152"/>
    </row>
    <row r="833" spans="1:26" x14ac:dyDescent="0.25">
      <c r="A833" s="26"/>
      <c r="B833" s="27"/>
      <c r="C833" s="28"/>
      <c r="D833" s="28"/>
      <c r="E833" s="28"/>
      <c r="F833" s="28"/>
      <c r="G833" s="29"/>
      <c r="H833" s="39" t="str">
        <f t="shared" si="25"/>
        <v/>
      </c>
      <c r="I833" s="150" t="str">
        <f t="shared" si="26"/>
        <v/>
      </c>
      <c r="J833" s="113"/>
      <c r="K833" s="18"/>
      <c r="L833" s="18"/>
      <c r="Z833" s="152"/>
    </row>
    <row r="834" spans="1:26" x14ac:dyDescent="0.25">
      <c r="A834" s="26"/>
      <c r="B834" s="27"/>
      <c r="C834" s="28"/>
      <c r="D834" s="28"/>
      <c r="E834" s="28"/>
      <c r="F834" s="28"/>
      <c r="G834" s="29"/>
      <c r="H834" s="39" t="str">
        <f t="shared" si="25"/>
        <v/>
      </c>
      <c r="I834" s="150" t="str">
        <f t="shared" si="26"/>
        <v/>
      </c>
      <c r="J834" s="113"/>
      <c r="K834" s="18"/>
      <c r="L834" s="18"/>
      <c r="Z834" s="152"/>
    </row>
    <row r="835" spans="1:26" x14ac:dyDescent="0.25">
      <c r="A835" s="26"/>
      <c r="B835" s="27"/>
      <c r="C835" s="28"/>
      <c r="D835" s="28"/>
      <c r="E835" s="28"/>
      <c r="F835" s="28"/>
      <c r="G835" s="29"/>
      <c r="H835" s="39" t="str">
        <f t="shared" si="25"/>
        <v/>
      </c>
      <c r="I835" s="150" t="str">
        <f t="shared" si="26"/>
        <v/>
      </c>
      <c r="J835" s="113"/>
      <c r="K835" s="18"/>
      <c r="L835" s="18"/>
      <c r="Z835" s="152"/>
    </row>
    <row r="836" spans="1:26" x14ac:dyDescent="0.25">
      <c r="A836" s="26"/>
      <c r="B836" s="27"/>
      <c r="C836" s="28"/>
      <c r="D836" s="28"/>
      <c r="E836" s="28"/>
      <c r="F836" s="28"/>
      <c r="G836" s="29"/>
      <c r="H836" s="39" t="str">
        <f t="shared" ref="H836:H899" si="27">IF(A836&gt;0,MATCH(A836-1,FYrMonths)+1,"")</f>
        <v/>
      </c>
      <c r="I836" s="150" t="str">
        <f t="shared" si="26"/>
        <v/>
      </c>
      <c r="J836" s="113"/>
      <c r="K836" s="18"/>
      <c r="L836" s="18"/>
      <c r="Z836" s="152"/>
    </row>
    <row r="837" spans="1:26" x14ac:dyDescent="0.25">
      <c r="A837" s="26"/>
      <c r="B837" s="27"/>
      <c r="C837" s="28"/>
      <c r="D837" s="28"/>
      <c r="E837" s="28"/>
      <c r="F837" s="28"/>
      <c r="G837" s="29"/>
      <c r="H837" s="39" t="str">
        <f t="shared" si="27"/>
        <v/>
      </c>
      <c r="I837" s="150" t="str">
        <f t="shared" ref="I837:I900" si="28">IF(G837="","",I836+G837)</f>
        <v/>
      </c>
      <c r="J837" s="113"/>
      <c r="K837" s="18"/>
      <c r="L837" s="18"/>
      <c r="Z837" s="152"/>
    </row>
    <row r="838" spans="1:26" x14ac:dyDescent="0.25">
      <c r="A838" s="26"/>
      <c r="B838" s="27"/>
      <c r="C838" s="28"/>
      <c r="D838" s="28"/>
      <c r="E838" s="28"/>
      <c r="F838" s="28"/>
      <c r="G838" s="29"/>
      <c r="H838" s="39" t="str">
        <f t="shared" si="27"/>
        <v/>
      </c>
      <c r="I838" s="150" t="str">
        <f t="shared" si="28"/>
        <v/>
      </c>
      <c r="J838" s="113"/>
      <c r="K838" s="18"/>
      <c r="L838" s="18"/>
      <c r="Z838" s="152"/>
    </row>
    <row r="839" spans="1:26" x14ac:dyDescent="0.25">
      <c r="A839" s="26"/>
      <c r="B839" s="27"/>
      <c r="C839" s="28"/>
      <c r="D839" s="28"/>
      <c r="E839" s="28"/>
      <c r="F839" s="28"/>
      <c r="G839" s="29"/>
      <c r="H839" s="39" t="str">
        <f t="shared" si="27"/>
        <v/>
      </c>
      <c r="I839" s="150" t="str">
        <f t="shared" si="28"/>
        <v/>
      </c>
      <c r="J839" s="113"/>
      <c r="K839" s="18"/>
      <c r="L839" s="18"/>
      <c r="Z839" s="152"/>
    </row>
    <row r="840" spans="1:26" x14ac:dyDescent="0.25">
      <c r="A840" s="26"/>
      <c r="B840" s="27"/>
      <c r="C840" s="28"/>
      <c r="D840" s="28"/>
      <c r="E840" s="28"/>
      <c r="F840" s="28"/>
      <c r="G840" s="29"/>
      <c r="H840" s="39" t="str">
        <f t="shared" si="27"/>
        <v/>
      </c>
      <c r="I840" s="150" t="str">
        <f t="shared" si="28"/>
        <v/>
      </c>
      <c r="J840" s="113"/>
      <c r="K840" s="18"/>
      <c r="L840" s="18"/>
      <c r="Z840" s="152"/>
    </row>
    <row r="841" spans="1:26" x14ac:dyDescent="0.25">
      <c r="A841" s="26"/>
      <c r="B841" s="27"/>
      <c r="C841" s="28"/>
      <c r="D841" s="28"/>
      <c r="E841" s="28"/>
      <c r="F841" s="28"/>
      <c r="G841" s="29"/>
      <c r="H841" s="39" t="str">
        <f t="shared" si="27"/>
        <v/>
      </c>
      <c r="I841" s="150" t="str">
        <f t="shared" si="28"/>
        <v/>
      </c>
      <c r="J841" s="113"/>
      <c r="K841" s="18"/>
      <c r="L841" s="18"/>
      <c r="Z841" s="152"/>
    </row>
    <row r="842" spans="1:26" x14ac:dyDescent="0.25">
      <c r="A842" s="26"/>
      <c r="B842" s="27"/>
      <c r="C842" s="28"/>
      <c r="D842" s="28"/>
      <c r="E842" s="28"/>
      <c r="F842" s="28"/>
      <c r="G842" s="29"/>
      <c r="H842" s="39" t="str">
        <f t="shared" si="27"/>
        <v/>
      </c>
      <c r="I842" s="150" t="str">
        <f t="shared" si="28"/>
        <v/>
      </c>
      <c r="J842" s="113"/>
      <c r="K842" s="18"/>
      <c r="L842" s="18"/>
      <c r="Z842" s="152"/>
    </row>
    <row r="843" spans="1:26" x14ac:dyDescent="0.25">
      <c r="A843" s="26"/>
      <c r="B843" s="27"/>
      <c r="C843" s="28"/>
      <c r="D843" s="28"/>
      <c r="E843" s="28"/>
      <c r="F843" s="28"/>
      <c r="G843" s="29"/>
      <c r="H843" s="39" t="str">
        <f t="shared" si="27"/>
        <v/>
      </c>
      <c r="I843" s="150" t="str">
        <f t="shared" si="28"/>
        <v/>
      </c>
      <c r="J843" s="113"/>
      <c r="K843" s="18"/>
      <c r="L843" s="18"/>
      <c r="Z843" s="152"/>
    </row>
    <row r="844" spans="1:26" x14ac:dyDescent="0.25">
      <c r="A844" s="26"/>
      <c r="B844" s="27"/>
      <c r="C844" s="28"/>
      <c r="D844" s="28"/>
      <c r="E844" s="28"/>
      <c r="F844" s="28"/>
      <c r="G844" s="29"/>
      <c r="H844" s="39" t="str">
        <f t="shared" si="27"/>
        <v/>
      </c>
      <c r="I844" s="150" t="str">
        <f t="shared" si="28"/>
        <v/>
      </c>
      <c r="J844" s="113"/>
      <c r="K844" s="18"/>
      <c r="L844" s="18"/>
      <c r="Z844" s="152"/>
    </row>
    <row r="845" spans="1:26" x14ac:dyDescent="0.25">
      <c r="A845" s="26"/>
      <c r="B845" s="27"/>
      <c r="C845" s="28"/>
      <c r="D845" s="28"/>
      <c r="E845" s="28"/>
      <c r="F845" s="28"/>
      <c r="G845" s="29"/>
      <c r="H845" s="39" t="str">
        <f t="shared" si="27"/>
        <v/>
      </c>
      <c r="I845" s="150" t="str">
        <f t="shared" si="28"/>
        <v/>
      </c>
      <c r="J845" s="113"/>
      <c r="K845" s="18"/>
      <c r="L845" s="18"/>
      <c r="Z845" s="152"/>
    </row>
    <row r="846" spans="1:26" x14ac:dyDescent="0.25">
      <c r="A846" s="26"/>
      <c r="B846" s="27"/>
      <c r="C846" s="28"/>
      <c r="D846" s="28"/>
      <c r="E846" s="28"/>
      <c r="F846" s="28"/>
      <c r="G846" s="29"/>
      <c r="H846" s="39" t="str">
        <f t="shared" si="27"/>
        <v/>
      </c>
      <c r="I846" s="150" t="str">
        <f t="shared" si="28"/>
        <v/>
      </c>
      <c r="J846" s="113"/>
      <c r="K846" s="18"/>
      <c r="L846" s="18"/>
      <c r="Z846" s="152"/>
    </row>
    <row r="847" spans="1:26" x14ac:dyDescent="0.25">
      <c r="A847" s="26"/>
      <c r="B847" s="27"/>
      <c r="C847" s="28"/>
      <c r="D847" s="28"/>
      <c r="E847" s="28"/>
      <c r="F847" s="28"/>
      <c r="G847" s="29"/>
      <c r="H847" s="39" t="str">
        <f t="shared" si="27"/>
        <v/>
      </c>
      <c r="I847" s="150" t="str">
        <f t="shared" si="28"/>
        <v/>
      </c>
      <c r="J847" s="113"/>
      <c r="K847" s="18"/>
      <c r="L847" s="18"/>
      <c r="Z847" s="152"/>
    </row>
    <row r="848" spans="1:26" x14ac:dyDescent="0.25">
      <c r="A848" s="26"/>
      <c r="B848" s="27"/>
      <c r="C848" s="28"/>
      <c r="D848" s="28"/>
      <c r="E848" s="28"/>
      <c r="F848" s="28"/>
      <c r="G848" s="29"/>
      <c r="H848" s="39" t="str">
        <f t="shared" si="27"/>
        <v/>
      </c>
      <c r="I848" s="150" t="str">
        <f t="shared" si="28"/>
        <v/>
      </c>
      <c r="J848" s="113"/>
      <c r="K848" s="18"/>
      <c r="L848" s="18"/>
      <c r="Z848" s="152"/>
    </row>
    <row r="849" spans="1:26" x14ac:dyDescent="0.25">
      <c r="A849" s="26"/>
      <c r="B849" s="27"/>
      <c r="C849" s="28"/>
      <c r="D849" s="28"/>
      <c r="E849" s="28"/>
      <c r="F849" s="28"/>
      <c r="G849" s="29"/>
      <c r="H849" s="39" t="str">
        <f t="shared" si="27"/>
        <v/>
      </c>
      <c r="I849" s="150" t="str">
        <f t="shared" si="28"/>
        <v/>
      </c>
      <c r="J849" s="113"/>
      <c r="K849" s="18"/>
      <c r="L849" s="18"/>
      <c r="Z849" s="152"/>
    </row>
    <row r="850" spans="1:26" x14ac:dyDescent="0.25">
      <c r="A850" s="26"/>
      <c r="B850" s="27"/>
      <c r="C850" s="28"/>
      <c r="D850" s="28"/>
      <c r="E850" s="28"/>
      <c r="F850" s="28"/>
      <c r="G850" s="29"/>
      <c r="H850" s="39" t="str">
        <f t="shared" si="27"/>
        <v/>
      </c>
      <c r="I850" s="150" t="str">
        <f t="shared" si="28"/>
        <v/>
      </c>
      <c r="J850" s="113"/>
      <c r="K850" s="18"/>
      <c r="L850" s="18"/>
      <c r="Z850" s="152"/>
    </row>
    <row r="851" spans="1:26" x14ac:dyDescent="0.25">
      <c r="A851" s="26"/>
      <c r="B851" s="27"/>
      <c r="C851" s="28"/>
      <c r="D851" s="28"/>
      <c r="E851" s="28"/>
      <c r="F851" s="28"/>
      <c r="G851" s="29"/>
      <c r="H851" s="39" t="str">
        <f t="shared" si="27"/>
        <v/>
      </c>
      <c r="I851" s="150" t="str">
        <f t="shared" si="28"/>
        <v/>
      </c>
      <c r="J851" s="113"/>
      <c r="K851" s="18"/>
      <c r="L851" s="18"/>
      <c r="Z851" s="152"/>
    </row>
    <row r="852" spans="1:26" x14ac:dyDescent="0.25">
      <c r="A852" s="26"/>
      <c r="B852" s="27"/>
      <c r="C852" s="28"/>
      <c r="D852" s="28"/>
      <c r="E852" s="28"/>
      <c r="F852" s="28"/>
      <c r="G852" s="29"/>
      <c r="H852" s="39" t="str">
        <f t="shared" si="27"/>
        <v/>
      </c>
      <c r="I852" s="150" t="str">
        <f t="shared" si="28"/>
        <v/>
      </c>
      <c r="J852" s="113"/>
      <c r="K852" s="18"/>
      <c r="L852" s="18"/>
      <c r="Z852" s="152"/>
    </row>
    <row r="853" spans="1:26" x14ac:dyDescent="0.25">
      <c r="A853" s="26"/>
      <c r="B853" s="27"/>
      <c r="C853" s="28"/>
      <c r="D853" s="28"/>
      <c r="E853" s="28"/>
      <c r="F853" s="28"/>
      <c r="G853" s="29"/>
      <c r="H853" s="39" t="str">
        <f t="shared" si="27"/>
        <v/>
      </c>
      <c r="I853" s="150" t="str">
        <f t="shared" si="28"/>
        <v/>
      </c>
      <c r="J853" s="113"/>
      <c r="K853" s="18"/>
      <c r="L853" s="18"/>
      <c r="Z853" s="152"/>
    </row>
    <row r="854" spans="1:26" x14ac:dyDescent="0.25">
      <c r="A854" s="26"/>
      <c r="B854" s="27"/>
      <c r="C854" s="28"/>
      <c r="D854" s="28"/>
      <c r="E854" s="28"/>
      <c r="F854" s="28"/>
      <c r="G854" s="29"/>
      <c r="H854" s="39" t="str">
        <f t="shared" si="27"/>
        <v/>
      </c>
      <c r="I854" s="150" t="str">
        <f t="shared" si="28"/>
        <v/>
      </c>
      <c r="J854" s="113"/>
      <c r="K854" s="18"/>
      <c r="L854" s="18"/>
      <c r="Z854" s="152"/>
    </row>
    <row r="855" spans="1:26" x14ac:dyDescent="0.25">
      <c r="A855" s="26"/>
      <c r="B855" s="27"/>
      <c r="C855" s="28"/>
      <c r="D855" s="28"/>
      <c r="E855" s="28"/>
      <c r="F855" s="28"/>
      <c r="G855" s="29"/>
      <c r="H855" s="39" t="str">
        <f t="shared" si="27"/>
        <v/>
      </c>
      <c r="I855" s="150" t="str">
        <f t="shared" si="28"/>
        <v/>
      </c>
      <c r="J855" s="113"/>
      <c r="K855" s="18"/>
      <c r="L855" s="18"/>
      <c r="Z855" s="152"/>
    </row>
    <row r="856" spans="1:26" x14ac:dyDescent="0.25">
      <c r="A856" s="26"/>
      <c r="B856" s="27"/>
      <c r="C856" s="28"/>
      <c r="D856" s="28"/>
      <c r="E856" s="28"/>
      <c r="F856" s="28"/>
      <c r="G856" s="29"/>
      <c r="H856" s="39" t="str">
        <f t="shared" si="27"/>
        <v/>
      </c>
      <c r="I856" s="150" t="str">
        <f t="shared" si="28"/>
        <v/>
      </c>
      <c r="J856" s="113"/>
      <c r="K856" s="18"/>
      <c r="L856" s="18"/>
      <c r="Z856" s="152"/>
    </row>
    <row r="857" spans="1:26" x14ac:dyDescent="0.25">
      <c r="A857" s="26"/>
      <c r="B857" s="27"/>
      <c r="C857" s="28"/>
      <c r="D857" s="28"/>
      <c r="E857" s="28"/>
      <c r="F857" s="28"/>
      <c r="G857" s="29"/>
      <c r="H857" s="39" t="str">
        <f t="shared" si="27"/>
        <v/>
      </c>
      <c r="I857" s="150" t="str">
        <f t="shared" si="28"/>
        <v/>
      </c>
      <c r="J857" s="113"/>
      <c r="K857" s="18"/>
      <c r="L857" s="18"/>
      <c r="Z857" s="152"/>
    </row>
    <row r="858" spans="1:26" x14ac:dyDescent="0.25">
      <c r="A858" s="26"/>
      <c r="B858" s="27"/>
      <c r="C858" s="28"/>
      <c r="D858" s="28"/>
      <c r="E858" s="28"/>
      <c r="F858" s="28"/>
      <c r="G858" s="29"/>
      <c r="H858" s="39" t="str">
        <f t="shared" si="27"/>
        <v/>
      </c>
      <c r="I858" s="150" t="str">
        <f t="shared" si="28"/>
        <v/>
      </c>
      <c r="J858" s="113"/>
      <c r="K858" s="18"/>
      <c r="L858" s="18"/>
      <c r="Z858" s="152"/>
    </row>
    <row r="859" spans="1:26" x14ac:dyDescent="0.25">
      <c r="A859" s="26"/>
      <c r="B859" s="27"/>
      <c r="C859" s="28"/>
      <c r="D859" s="28"/>
      <c r="E859" s="28"/>
      <c r="F859" s="28"/>
      <c r="G859" s="29"/>
      <c r="H859" s="39" t="str">
        <f t="shared" si="27"/>
        <v/>
      </c>
      <c r="I859" s="150" t="str">
        <f t="shared" si="28"/>
        <v/>
      </c>
      <c r="J859" s="113"/>
      <c r="K859" s="18"/>
      <c r="L859" s="18"/>
      <c r="Z859" s="152"/>
    </row>
    <row r="860" spans="1:26" x14ac:dyDescent="0.25">
      <c r="A860" s="26"/>
      <c r="B860" s="27"/>
      <c r="C860" s="28"/>
      <c r="D860" s="28"/>
      <c r="E860" s="28"/>
      <c r="F860" s="28"/>
      <c r="G860" s="29"/>
      <c r="H860" s="39" t="str">
        <f t="shared" si="27"/>
        <v/>
      </c>
      <c r="I860" s="150" t="str">
        <f t="shared" si="28"/>
        <v/>
      </c>
      <c r="J860" s="113"/>
      <c r="K860" s="18"/>
      <c r="L860" s="18"/>
      <c r="Z860" s="152"/>
    </row>
    <row r="861" spans="1:26" x14ac:dyDescent="0.25">
      <c r="A861" s="26"/>
      <c r="B861" s="27"/>
      <c r="C861" s="28"/>
      <c r="D861" s="28"/>
      <c r="E861" s="28"/>
      <c r="F861" s="28"/>
      <c r="G861" s="29"/>
      <c r="H861" s="39" t="str">
        <f t="shared" si="27"/>
        <v/>
      </c>
      <c r="I861" s="150" t="str">
        <f t="shared" si="28"/>
        <v/>
      </c>
      <c r="J861" s="113"/>
      <c r="K861" s="18"/>
      <c r="L861" s="18"/>
      <c r="Z861" s="152"/>
    </row>
    <row r="862" spans="1:26" x14ac:dyDescent="0.25">
      <c r="A862" s="26"/>
      <c r="B862" s="27"/>
      <c r="C862" s="28"/>
      <c r="D862" s="28"/>
      <c r="E862" s="28"/>
      <c r="F862" s="28"/>
      <c r="G862" s="29"/>
      <c r="H862" s="39" t="str">
        <f t="shared" si="27"/>
        <v/>
      </c>
      <c r="I862" s="150" t="str">
        <f t="shared" si="28"/>
        <v/>
      </c>
      <c r="J862" s="113"/>
      <c r="K862" s="18"/>
      <c r="L862" s="18"/>
      <c r="Z862" s="152"/>
    </row>
    <row r="863" spans="1:26" x14ac:dyDescent="0.25">
      <c r="A863" s="26"/>
      <c r="B863" s="27"/>
      <c r="C863" s="28"/>
      <c r="D863" s="28"/>
      <c r="E863" s="28"/>
      <c r="F863" s="28"/>
      <c r="G863" s="29"/>
      <c r="H863" s="39" t="str">
        <f t="shared" si="27"/>
        <v/>
      </c>
      <c r="I863" s="150" t="str">
        <f t="shared" si="28"/>
        <v/>
      </c>
      <c r="J863" s="113"/>
      <c r="K863" s="18"/>
      <c r="L863" s="18"/>
      <c r="Z863" s="152"/>
    </row>
    <row r="864" spans="1:26" x14ac:dyDescent="0.25">
      <c r="A864" s="26"/>
      <c r="B864" s="27"/>
      <c r="C864" s="28"/>
      <c r="D864" s="28"/>
      <c r="E864" s="28"/>
      <c r="F864" s="28"/>
      <c r="G864" s="29"/>
      <c r="H864" s="39" t="str">
        <f t="shared" si="27"/>
        <v/>
      </c>
      <c r="I864" s="150" t="str">
        <f t="shared" si="28"/>
        <v/>
      </c>
      <c r="J864" s="113"/>
      <c r="K864" s="18"/>
      <c r="L864" s="18"/>
      <c r="Z864" s="152"/>
    </row>
    <row r="865" spans="1:26" x14ac:dyDescent="0.25">
      <c r="A865" s="26"/>
      <c r="B865" s="27"/>
      <c r="C865" s="28"/>
      <c r="D865" s="28"/>
      <c r="E865" s="28"/>
      <c r="F865" s="28"/>
      <c r="G865" s="29"/>
      <c r="H865" s="39" t="str">
        <f t="shared" si="27"/>
        <v/>
      </c>
      <c r="I865" s="150" t="str">
        <f t="shared" si="28"/>
        <v/>
      </c>
      <c r="J865" s="113"/>
      <c r="K865" s="18"/>
      <c r="L865" s="18"/>
      <c r="Z865" s="152"/>
    </row>
    <row r="866" spans="1:26" x14ac:dyDescent="0.25">
      <c r="A866" s="26"/>
      <c r="B866" s="27"/>
      <c r="C866" s="28"/>
      <c r="D866" s="28"/>
      <c r="E866" s="28"/>
      <c r="F866" s="28"/>
      <c r="G866" s="29"/>
      <c r="H866" s="39" t="str">
        <f t="shared" si="27"/>
        <v/>
      </c>
      <c r="I866" s="150" t="str">
        <f t="shared" si="28"/>
        <v/>
      </c>
      <c r="J866" s="113"/>
      <c r="K866" s="18"/>
      <c r="L866" s="18"/>
      <c r="Z866" s="152"/>
    </row>
    <row r="867" spans="1:26" x14ac:dyDescent="0.25">
      <c r="A867" s="26"/>
      <c r="B867" s="27"/>
      <c r="C867" s="28"/>
      <c r="D867" s="28"/>
      <c r="E867" s="28"/>
      <c r="F867" s="28"/>
      <c r="G867" s="29"/>
      <c r="H867" s="39" t="str">
        <f t="shared" si="27"/>
        <v/>
      </c>
      <c r="I867" s="150" t="str">
        <f t="shared" si="28"/>
        <v/>
      </c>
      <c r="J867" s="113"/>
      <c r="K867" s="18"/>
      <c r="L867" s="18"/>
      <c r="Z867" s="152"/>
    </row>
    <row r="868" spans="1:26" x14ac:dyDescent="0.25">
      <c r="A868" s="26"/>
      <c r="B868" s="27"/>
      <c r="C868" s="28"/>
      <c r="D868" s="28"/>
      <c r="E868" s="28"/>
      <c r="F868" s="28"/>
      <c r="G868" s="29"/>
      <c r="H868" s="39" t="str">
        <f t="shared" si="27"/>
        <v/>
      </c>
      <c r="I868" s="150" t="str">
        <f t="shared" si="28"/>
        <v/>
      </c>
      <c r="J868" s="113"/>
      <c r="K868" s="18"/>
      <c r="L868" s="18"/>
      <c r="Z868" s="152"/>
    </row>
    <row r="869" spans="1:26" x14ac:dyDescent="0.25">
      <c r="A869" s="26"/>
      <c r="B869" s="27"/>
      <c r="C869" s="28"/>
      <c r="D869" s="28"/>
      <c r="E869" s="28"/>
      <c r="F869" s="28"/>
      <c r="G869" s="29"/>
      <c r="H869" s="39" t="str">
        <f t="shared" si="27"/>
        <v/>
      </c>
      <c r="I869" s="150" t="str">
        <f t="shared" si="28"/>
        <v/>
      </c>
      <c r="J869" s="113"/>
      <c r="K869" s="18"/>
      <c r="L869" s="18"/>
      <c r="Z869" s="152"/>
    </row>
    <row r="870" spans="1:26" x14ac:dyDescent="0.25">
      <c r="A870" s="26"/>
      <c r="B870" s="27"/>
      <c r="C870" s="28"/>
      <c r="D870" s="28"/>
      <c r="E870" s="28"/>
      <c r="F870" s="28"/>
      <c r="G870" s="29"/>
      <c r="H870" s="39" t="str">
        <f t="shared" si="27"/>
        <v/>
      </c>
      <c r="I870" s="150" t="str">
        <f t="shared" si="28"/>
        <v/>
      </c>
      <c r="J870" s="113"/>
      <c r="K870" s="18"/>
      <c r="L870" s="18"/>
      <c r="Z870" s="152"/>
    </row>
    <row r="871" spans="1:26" x14ac:dyDescent="0.25">
      <c r="A871" s="26"/>
      <c r="B871" s="27"/>
      <c r="C871" s="28"/>
      <c r="D871" s="28"/>
      <c r="E871" s="28"/>
      <c r="F871" s="28"/>
      <c r="G871" s="29"/>
      <c r="H871" s="39" t="str">
        <f t="shared" si="27"/>
        <v/>
      </c>
      <c r="I871" s="150" t="str">
        <f t="shared" si="28"/>
        <v/>
      </c>
      <c r="J871" s="113"/>
      <c r="K871" s="18"/>
      <c r="L871" s="18"/>
      <c r="Z871" s="152"/>
    </row>
    <row r="872" spans="1:26" x14ac:dyDescent="0.25">
      <c r="A872" s="26"/>
      <c r="B872" s="27"/>
      <c r="C872" s="28"/>
      <c r="D872" s="28"/>
      <c r="E872" s="28"/>
      <c r="F872" s="28"/>
      <c r="G872" s="29"/>
      <c r="H872" s="39" t="str">
        <f t="shared" si="27"/>
        <v/>
      </c>
      <c r="I872" s="150" t="str">
        <f t="shared" si="28"/>
        <v/>
      </c>
      <c r="J872" s="113"/>
      <c r="K872" s="18"/>
      <c r="L872" s="18"/>
      <c r="Z872" s="152"/>
    </row>
    <row r="873" spans="1:26" x14ac:dyDescent="0.25">
      <c r="A873" s="26"/>
      <c r="B873" s="27"/>
      <c r="C873" s="28"/>
      <c r="D873" s="28"/>
      <c r="E873" s="28"/>
      <c r="F873" s="28"/>
      <c r="G873" s="29"/>
      <c r="H873" s="39" t="str">
        <f t="shared" si="27"/>
        <v/>
      </c>
      <c r="I873" s="150" t="str">
        <f t="shared" si="28"/>
        <v/>
      </c>
      <c r="J873" s="113"/>
      <c r="K873" s="18"/>
      <c r="L873" s="18"/>
      <c r="Z873" s="152"/>
    </row>
    <row r="874" spans="1:26" x14ac:dyDescent="0.25">
      <c r="A874" s="26"/>
      <c r="B874" s="27"/>
      <c r="C874" s="28"/>
      <c r="D874" s="28"/>
      <c r="E874" s="28"/>
      <c r="F874" s="28"/>
      <c r="G874" s="29"/>
      <c r="H874" s="39" t="str">
        <f t="shared" si="27"/>
        <v/>
      </c>
      <c r="I874" s="150" t="str">
        <f t="shared" si="28"/>
        <v/>
      </c>
      <c r="J874" s="113"/>
      <c r="K874" s="18"/>
      <c r="L874" s="18"/>
      <c r="Z874" s="152"/>
    </row>
    <row r="875" spans="1:26" x14ac:dyDescent="0.25">
      <c r="A875" s="26"/>
      <c r="B875" s="27"/>
      <c r="C875" s="28"/>
      <c r="D875" s="28"/>
      <c r="E875" s="28"/>
      <c r="F875" s="28"/>
      <c r="G875" s="29"/>
      <c r="H875" s="39" t="str">
        <f t="shared" si="27"/>
        <v/>
      </c>
      <c r="I875" s="150" t="str">
        <f t="shared" si="28"/>
        <v/>
      </c>
      <c r="J875" s="113"/>
      <c r="K875" s="18"/>
      <c r="L875" s="18"/>
      <c r="Z875" s="152"/>
    </row>
    <row r="876" spans="1:26" x14ac:dyDescent="0.25">
      <c r="A876" s="26"/>
      <c r="B876" s="27"/>
      <c r="C876" s="28"/>
      <c r="D876" s="28"/>
      <c r="E876" s="28"/>
      <c r="F876" s="28"/>
      <c r="G876" s="29"/>
      <c r="H876" s="39" t="str">
        <f t="shared" si="27"/>
        <v/>
      </c>
      <c r="I876" s="150" t="str">
        <f t="shared" si="28"/>
        <v/>
      </c>
      <c r="J876" s="113"/>
      <c r="K876" s="18"/>
      <c r="L876" s="18"/>
      <c r="Z876" s="152"/>
    </row>
    <row r="877" spans="1:26" x14ac:dyDescent="0.25">
      <c r="A877" s="26"/>
      <c r="B877" s="27"/>
      <c r="C877" s="28"/>
      <c r="D877" s="28"/>
      <c r="E877" s="28"/>
      <c r="F877" s="28"/>
      <c r="G877" s="29"/>
      <c r="H877" s="39" t="str">
        <f t="shared" si="27"/>
        <v/>
      </c>
      <c r="I877" s="150" t="str">
        <f t="shared" si="28"/>
        <v/>
      </c>
      <c r="J877" s="113"/>
      <c r="K877" s="18"/>
      <c r="L877" s="18"/>
      <c r="Z877" s="152"/>
    </row>
    <row r="878" spans="1:26" x14ac:dyDescent="0.25">
      <c r="A878" s="26"/>
      <c r="B878" s="27"/>
      <c r="C878" s="28"/>
      <c r="D878" s="28"/>
      <c r="E878" s="28"/>
      <c r="F878" s="28"/>
      <c r="G878" s="29"/>
      <c r="H878" s="39" t="str">
        <f t="shared" si="27"/>
        <v/>
      </c>
      <c r="I878" s="150" t="str">
        <f t="shared" si="28"/>
        <v/>
      </c>
      <c r="J878" s="113"/>
      <c r="K878" s="18"/>
      <c r="L878" s="18"/>
      <c r="Z878" s="152"/>
    </row>
    <row r="879" spans="1:26" x14ac:dyDescent="0.25">
      <c r="A879" s="26"/>
      <c r="B879" s="27"/>
      <c r="C879" s="28"/>
      <c r="D879" s="28"/>
      <c r="E879" s="28"/>
      <c r="F879" s="28"/>
      <c r="G879" s="29"/>
      <c r="H879" s="39" t="str">
        <f t="shared" si="27"/>
        <v/>
      </c>
      <c r="I879" s="150" t="str">
        <f t="shared" si="28"/>
        <v/>
      </c>
      <c r="J879" s="113"/>
      <c r="K879" s="18"/>
      <c r="L879" s="18"/>
      <c r="Z879" s="152"/>
    </row>
    <row r="880" spans="1:26" x14ac:dyDescent="0.25">
      <c r="A880" s="26"/>
      <c r="B880" s="27"/>
      <c r="C880" s="28"/>
      <c r="D880" s="28"/>
      <c r="E880" s="28"/>
      <c r="F880" s="28"/>
      <c r="G880" s="29"/>
      <c r="H880" s="39" t="str">
        <f t="shared" si="27"/>
        <v/>
      </c>
      <c r="I880" s="150" t="str">
        <f t="shared" si="28"/>
        <v/>
      </c>
      <c r="J880" s="113"/>
      <c r="K880" s="18"/>
      <c r="L880" s="18"/>
      <c r="Z880" s="152"/>
    </row>
    <row r="881" spans="1:26" x14ac:dyDescent="0.25">
      <c r="A881" s="26"/>
      <c r="B881" s="27"/>
      <c r="C881" s="28"/>
      <c r="D881" s="28"/>
      <c r="E881" s="28"/>
      <c r="F881" s="28"/>
      <c r="G881" s="29"/>
      <c r="H881" s="39" t="str">
        <f t="shared" si="27"/>
        <v/>
      </c>
      <c r="I881" s="150" t="str">
        <f t="shared" si="28"/>
        <v/>
      </c>
      <c r="J881" s="113"/>
      <c r="K881" s="18"/>
      <c r="L881" s="18"/>
      <c r="Z881" s="152"/>
    </row>
    <row r="882" spans="1:26" x14ac:dyDescent="0.25">
      <c r="A882" s="26"/>
      <c r="B882" s="27"/>
      <c r="C882" s="28"/>
      <c r="D882" s="28"/>
      <c r="E882" s="28"/>
      <c r="F882" s="28"/>
      <c r="G882" s="29"/>
      <c r="H882" s="39" t="str">
        <f t="shared" si="27"/>
        <v/>
      </c>
      <c r="I882" s="150" t="str">
        <f t="shared" si="28"/>
        <v/>
      </c>
      <c r="J882" s="113"/>
      <c r="K882" s="18"/>
      <c r="L882" s="18"/>
      <c r="Z882" s="152"/>
    </row>
    <row r="883" spans="1:26" x14ac:dyDescent="0.25">
      <c r="A883" s="26"/>
      <c r="B883" s="27"/>
      <c r="C883" s="28"/>
      <c r="D883" s="28"/>
      <c r="E883" s="28"/>
      <c r="F883" s="28"/>
      <c r="G883" s="29"/>
      <c r="H883" s="39" t="str">
        <f t="shared" si="27"/>
        <v/>
      </c>
      <c r="I883" s="150" t="str">
        <f t="shared" si="28"/>
        <v/>
      </c>
      <c r="J883" s="113"/>
      <c r="K883" s="18"/>
      <c r="L883" s="18"/>
      <c r="Z883" s="152"/>
    </row>
    <row r="884" spans="1:26" x14ac:dyDescent="0.25">
      <c r="A884" s="26"/>
      <c r="B884" s="27"/>
      <c r="C884" s="28"/>
      <c r="D884" s="28"/>
      <c r="E884" s="28"/>
      <c r="F884" s="28"/>
      <c r="G884" s="29"/>
      <c r="H884" s="39" t="str">
        <f t="shared" si="27"/>
        <v/>
      </c>
      <c r="I884" s="150" t="str">
        <f t="shared" si="28"/>
        <v/>
      </c>
      <c r="J884" s="113"/>
      <c r="K884" s="18"/>
      <c r="L884" s="18"/>
      <c r="Z884" s="152"/>
    </row>
    <row r="885" spans="1:26" x14ac:dyDescent="0.25">
      <c r="A885" s="26"/>
      <c r="B885" s="27"/>
      <c r="C885" s="28"/>
      <c r="D885" s="28"/>
      <c r="E885" s="28"/>
      <c r="F885" s="28"/>
      <c r="G885" s="29"/>
      <c r="H885" s="39" t="str">
        <f t="shared" si="27"/>
        <v/>
      </c>
      <c r="I885" s="150" t="str">
        <f t="shared" si="28"/>
        <v/>
      </c>
      <c r="J885" s="113"/>
      <c r="K885" s="18"/>
      <c r="L885" s="18"/>
      <c r="Z885" s="152"/>
    </row>
    <row r="886" spans="1:26" x14ac:dyDescent="0.25">
      <c r="A886" s="26"/>
      <c r="B886" s="27"/>
      <c r="C886" s="28"/>
      <c r="D886" s="28"/>
      <c r="E886" s="28"/>
      <c r="F886" s="28"/>
      <c r="G886" s="29"/>
      <c r="H886" s="39" t="str">
        <f t="shared" si="27"/>
        <v/>
      </c>
      <c r="I886" s="150" t="str">
        <f t="shared" si="28"/>
        <v/>
      </c>
      <c r="J886" s="113"/>
      <c r="K886" s="18"/>
      <c r="L886" s="18"/>
      <c r="Z886" s="152"/>
    </row>
    <row r="887" spans="1:26" x14ac:dyDescent="0.25">
      <c r="A887" s="26"/>
      <c r="B887" s="27"/>
      <c r="C887" s="28"/>
      <c r="D887" s="28"/>
      <c r="E887" s="28"/>
      <c r="F887" s="28"/>
      <c r="G887" s="29"/>
      <c r="H887" s="39" t="str">
        <f t="shared" si="27"/>
        <v/>
      </c>
      <c r="I887" s="150" t="str">
        <f t="shared" si="28"/>
        <v/>
      </c>
      <c r="J887" s="113"/>
      <c r="K887" s="18"/>
      <c r="L887" s="18"/>
      <c r="Z887" s="152"/>
    </row>
    <row r="888" spans="1:26" x14ac:dyDescent="0.25">
      <c r="A888" s="26"/>
      <c r="B888" s="27"/>
      <c r="C888" s="28"/>
      <c r="D888" s="28"/>
      <c r="E888" s="28"/>
      <c r="F888" s="28"/>
      <c r="G888" s="29"/>
      <c r="H888" s="39" t="str">
        <f t="shared" si="27"/>
        <v/>
      </c>
      <c r="I888" s="150" t="str">
        <f t="shared" si="28"/>
        <v/>
      </c>
      <c r="J888" s="113"/>
      <c r="K888" s="18"/>
      <c r="L888" s="18"/>
      <c r="Z888" s="152"/>
    </row>
    <row r="889" spans="1:26" x14ac:dyDescent="0.25">
      <c r="A889" s="26"/>
      <c r="B889" s="27"/>
      <c r="C889" s="28"/>
      <c r="D889" s="28"/>
      <c r="E889" s="28"/>
      <c r="F889" s="28"/>
      <c r="G889" s="29"/>
      <c r="H889" s="39" t="str">
        <f t="shared" si="27"/>
        <v/>
      </c>
      <c r="I889" s="150" t="str">
        <f t="shared" si="28"/>
        <v/>
      </c>
      <c r="J889" s="113"/>
      <c r="K889" s="18"/>
      <c r="L889" s="18"/>
      <c r="Z889" s="152"/>
    </row>
    <row r="890" spans="1:26" x14ac:dyDescent="0.25">
      <c r="A890" s="26"/>
      <c r="B890" s="27"/>
      <c r="C890" s="28"/>
      <c r="D890" s="28"/>
      <c r="E890" s="28"/>
      <c r="F890" s="28"/>
      <c r="G890" s="29"/>
      <c r="H890" s="39" t="str">
        <f t="shared" si="27"/>
        <v/>
      </c>
      <c r="I890" s="150" t="str">
        <f t="shared" si="28"/>
        <v/>
      </c>
      <c r="J890" s="113"/>
      <c r="K890" s="18"/>
      <c r="L890" s="18"/>
      <c r="Z890" s="152"/>
    </row>
    <row r="891" spans="1:26" x14ac:dyDescent="0.25">
      <c r="A891" s="26"/>
      <c r="B891" s="27"/>
      <c r="C891" s="28"/>
      <c r="D891" s="28"/>
      <c r="E891" s="28"/>
      <c r="F891" s="28"/>
      <c r="G891" s="29"/>
      <c r="H891" s="39" t="str">
        <f t="shared" si="27"/>
        <v/>
      </c>
      <c r="I891" s="150" t="str">
        <f t="shared" si="28"/>
        <v/>
      </c>
      <c r="J891" s="113"/>
      <c r="K891" s="18"/>
      <c r="L891" s="18"/>
      <c r="Z891" s="152"/>
    </row>
    <row r="892" spans="1:26" x14ac:dyDescent="0.25">
      <c r="A892" s="26"/>
      <c r="B892" s="27"/>
      <c r="C892" s="28"/>
      <c r="D892" s="28"/>
      <c r="E892" s="28"/>
      <c r="F892" s="28"/>
      <c r="G892" s="29"/>
      <c r="H892" s="39" t="str">
        <f t="shared" si="27"/>
        <v/>
      </c>
      <c r="I892" s="150" t="str">
        <f t="shared" si="28"/>
        <v/>
      </c>
      <c r="J892" s="113"/>
      <c r="K892" s="18"/>
      <c r="L892" s="18"/>
      <c r="Z892" s="152"/>
    </row>
    <row r="893" spans="1:26" x14ac:dyDescent="0.25">
      <c r="A893" s="26"/>
      <c r="B893" s="27"/>
      <c r="C893" s="28"/>
      <c r="D893" s="28"/>
      <c r="E893" s="28"/>
      <c r="F893" s="28"/>
      <c r="G893" s="29"/>
      <c r="H893" s="39" t="str">
        <f t="shared" si="27"/>
        <v/>
      </c>
      <c r="I893" s="150" t="str">
        <f t="shared" si="28"/>
        <v/>
      </c>
      <c r="J893" s="113"/>
      <c r="K893" s="18"/>
      <c r="L893" s="18"/>
      <c r="Z893" s="152"/>
    </row>
    <row r="894" spans="1:26" x14ac:dyDescent="0.25">
      <c r="A894" s="26"/>
      <c r="B894" s="27"/>
      <c r="C894" s="28"/>
      <c r="D894" s="28"/>
      <c r="E894" s="28"/>
      <c r="F894" s="28"/>
      <c r="G894" s="29"/>
      <c r="H894" s="39" t="str">
        <f t="shared" si="27"/>
        <v/>
      </c>
      <c r="I894" s="150" t="str">
        <f t="shared" si="28"/>
        <v/>
      </c>
      <c r="J894" s="113"/>
      <c r="K894" s="18"/>
      <c r="L894" s="18"/>
      <c r="Z894" s="152"/>
    </row>
    <row r="895" spans="1:26" x14ac:dyDescent="0.25">
      <c r="A895" s="26"/>
      <c r="B895" s="27"/>
      <c r="C895" s="28"/>
      <c r="D895" s="28"/>
      <c r="E895" s="28"/>
      <c r="F895" s="28"/>
      <c r="G895" s="29"/>
      <c r="H895" s="39" t="str">
        <f t="shared" si="27"/>
        <v/>
      </c>
      <c r="I895" s="150" t="str">
        <f t="shared" si="28"/>
        <v/>
      </c>
      <c r="J895" s="113"/>
      <c r="K895" s="18"/>
      <c r="L895" s="18"/>
      <c r="Z895" s="152"/>
    </row>
    <row r="896" spans="1:26" x14ac:dyDescent="0.25">
      <c r="A896" s="26"/>
      <c r="B896" s="27"/>
      <c r="C896" s="28"/>
      <c r="D896" s="28"/>
      <c r="E896" s="28"/>
      <c r="F896" s="28"/>
      <c r="G896" s="29"/>
      <c r="H896" s="39" t="str">
        <f t="shared" si="27"/>
        <v/>
      </c>
      <c r="I896" s="150" t="str">
        <f t="shared" si="28"/>
        <v/>
      </c>
      <c r="J896" s="113"/>
      <c r="K896" s="18"/>
      <c r="L896" s="18"/>
      <c r="Z896" s="152"/>
    </row>
    <row r="897" spans="1:26" x14ac:dyDescent="0.25">
      <c r="A897" s="26"/>
      <c r="B897" s="27"/>
      <c r="C897" s="28"/>
      <c r="D897" s="28"/>
      <c r="E897" s="28"/>
      <c r="F897" s="28"/>
      <c r="G897" s="29"/>
      <c r="H897" s="39" t="str">
        <f t="shared" si="27"/>
        <v/>
      </c>
      <c r="I897" s="150" t="str">
        <f t="shared" si="28"/>
        <v/>
      </c>
      <c r="J897" s="113"/>
      <c r="K897" s="18"/>
      <c r="L897" s="18"/>
      <c r="Z897" s="152"/>
    </row>
    <row r="898" spans="1:26" x14ac:dyDescent="0.25">
      <c r="A898" s="26"/>
      <c r="B898" s="27"/>
      <c r="C898" s="28"/>
      <c r="D898" s="28"/>
      <c r="E898" s="28"/>
      <c r="F898" s="28"/>
      <c r="G898" s="29"/>
      <c r="H898" s="39" t="str">
        <f t="shared" si="27"/>
        <v/>
      </c>
      <c r="I898" s="150" t="str">
        <f t="shared" si="28"/>
        <v/>
      </c>
      <c r="J898" s="113"/>
      <c r="K898" s="18"/>
      <c r="L898" s="18"/>
      <c r="Z898" s="152"/>
    </row>
    <row r="899" spans="1:26" x14ac:dyDescent="0.25">
      <c r="A899" s="26"/>
      <c r="B899" s="27"/>
      <c r="C899" s="28"/>
      <c r="D899" s="28"/>
      <c r="E899" s="28"/>
      <c r="F899" s="28"/>
      <c r="G899" s="29"/>
      <c r="H899" s="39" t="str">
        <f t="shared" si="27"/>
        <v/>
      </c>
      <c r="I899" s="150" t="str">
        <f t="shared" si="28"/>
        <v/>
      </c>
      <c r="J899" s="113"/>
      <c r="K899" s="18"/>
      <c r="L899" s="18"/>
      <c r="Z899" s="152"/>
    </row>
    <row r="900" spans="1:26" x14ac:dyDescent="0.25">
      <c r="A900" s="26"/>
      <c r="B900" s="27"/>
      <c r="C900" s="28"/>
      <c r="D900" s="28"/>
      <c r="E900" s="28"/>
      <c r="F900" s="28"/>
      <c r="G900" s="29"/>
      <c r="H900" s="39" t="str">
        <f t="shared" ref="H900:H963" si="29">IF(A900&gt;0,MATCH(A900-1,FYrMonths)+1,"")</f>
        <v/>
      </c>
      <c r="I900" s="150" t="str">
        <f t="shared" si="28"/>
        <v/>
      </c>
      <c r="J900" s="113"/>
      <c r="K900" s="18"/>
      <c r="L900" s="18"/>
      <c r="Z900" s="152"/>
    </row>
    <row r="901" spans="1:26" x14ac:dyDescent="0.25">
      <c r="A901" s="26"/>
      <c r="B901" s="27"/>
      <c r="C901" s="28"/>
      <c r="D901" s="28"/>
      <c r="E901" s="28"/>
      <c r="F901" s="28"/>
      <c r="G901" s="29"/>
      <c r="H901" s="39" t="str">
        <f t="shared" si="29"/>
        <v/>
      </c>
      <c r="I901" s="150" t="str">
        <f t="shared" ref="I901:I964" si="30">IF(G901="","",I900+G901)</f>
        <v/>
      </c>
      <c r="J901" s="113"/>
      <c r="K901" s="18"/>
      <c r="L901" s="18"/>
      <c r="Z901" s="152"/>
    </row>
    <row r="902" spans="1:26" x14ac:dyDescent="0.25">
      <c r="A902" s="26"/>
      <c r="B902" s="27"/>
      <c r="C902" s="28"/>
      <c r="D902" s="28"/>
      <c r="E902" s="28"/>
      <c r="F902" s="28"/>
      <c r="G902" s="29"/>
      <c r="H902" s="39" t="str">
        <f t="shared" si="29"/>
        <v/>
      </c>
      <c r="I902" s="150" t="str">
        <f t="shared" si="30"/>
        <v/>
      </c>
      <c r="J902" s="113"/>
      <c r="K902" s="18"/>
      <c r="L902" s="18"/>
      <c r="Z902" s="152"/>
    </row>
    <row r="903" spans="1:26" x14ac:dyDescent="0.25">
      <c r="A903" s="26"/>
      <c r="B903" s="27"/>
      <c r="C903" s="28"/>
      <c r="D903" s="28"/>
      <c r="E903" s="28"/>
      <c r="F903" s="28"/>
      <c r="G903" s="29"/>
      <c r="H903" s="39" t="str">
        <f t="shared" si="29"/>
        <v/>
      </c>
      <c r="I903" s="150" t="str">
        <f t="shared" si="30"/>
        <v/>
      </c>
      <c r="J903" s="113"/>
      <c r="K903" s="18"/>
      <c r="L903" s="18"/>
      <c r="Z903" s="152"/>
    </row>
    <row r="904" spans="1:26" x14ac:dyDescent="0.25">
      <c r="A904" s="26"/>
      <c r="B904" s="27"/>
      <c r="C904" s="28"/>
      <c r="D904" s="28"/>
      <c r="E904" s="28"/>
      <c r="F904" s="28"/>
      <c r="G904" s="29"/>
      <c r="H904" s="39" t="str">
        <f t="shared" si="29"/>
        <v/>
      </c>
      <c r="I904" s="150" t="str">
        <f t="shared" si="30"/>
        <v/>
      </c>
      <c r="J904" s="113"/>
      <c r="K904" s="18"/>
      <c r="L904" s="18"/>
      <c r="Z904" s="152"/>
    </row>
    <row r="905" spans="1:26" x14ac:dyDescent="0.25">
      <c r="A905" s="26"/>
      <c r="B905" s="27"/>
      <c r="C905" s="28"/>
      <c r="D905" s="28"/>
      <c r="E905" s="28"/>
      <c r="F905" s="28"/>
      <c r="G905" s="29"/>
      <c r="H905" s="39" t="str">
        <f t="shared" si="29"/>
        <v/>
      </c>
      <c r="I905" s="150" t="str">
        <f t="shared" si="30"/>
        <v/>
      </c>
      <c r="J905" s="113"/>
      <c r="K905" s="18"/>
      <c r="L905" s="18"/>
      <c r="Z905" s="152"/>
    </row>
    <row r="906" spans="1:26" x14ac:dyDescent="0.25">
      <c r="A906" s="26"/>
      <c r="B906" s="27"/>
      <c r="C906" s="28"/>
      <c r="D906" s="28"/>
      <c r="E906" s="28"/>
      <c r="F906" s="28"/>
      <c r="G906" s="29"/>
      <c r="H906" s="39" t="str">
        <f t="shared" si="29"/>
        <v/>
      </c>
      <c r="I906" s="150" t="str">
        <f t="shared" si="30"/>
        <v/>
      </c>
      <c r="J906" s="113"/>
      <c r="K906" s="18"/>
      <c r="L906" s="18"/>
      <c r="Z906" s="152"/>
    </row>
    <row r="907" spans="1:26" x14ac:dyDescent="0.25">
      <c r="A907" s="26"/>
      <c r="B907" s="27"/>
      <c r="C907" s="28"/>
      <c r="D907" s="28"/>
      <c r="E907" s="28"/>
      <c r="F907" s="28"/>
      <c r="G907" s="29"/>
      <c r="H907" s="39" t="str">
        <f t="shared" si="29"/>
        <v/>
      </c>
      <c r="I907" s="150" t="str">
        <f t="shared" si="30"/>
        <v/>
      </c>
      <c r="J907" s="113"/>
      <c r="K907" s="18"/>
      <c r="L907" s="18"/>
      <c r="Z907" s="152"/>
    </row>
    <row r="908" spans="1:26" x14ac:dyDescent="0.25">
      <c r="A908" s="26"/>
      <c r="B908" s="27"/>
      <c r="C908" s="28"/>
      <c r="D908" s="28"/>
      <c r="E908" s="28"/>
      <c r="F908" s="28"/>
      <c r="G908" s="29"/>
      <c r="H908" s="39" t="str">
        <f t="shared" si="29"/>
        <v/>
      </c>
      <c r="I908" s="150" t="str">
        <f t="shared" si="30"/>
        <v/>
      </c>
      <c r="J908" s="113"/>
      <c r="K908" s="18"/>
      <c r="L908" s="18"/>
      <c r="Z908" s="152"/>
    </row>
    <row r="909" spans="1:26" x14ac:dyDescent="0.25">
      <c r="A909" s="26"/>
      <c r="B909" s="27"/>
      <c r="C909" s="28"/>
      <c r="D909" s="28"/>
      <c r="E909" s="28"/>
      <c r="F909" s="28"/>
      <c r="G909" s="29"/>
      <c r="H909" s="39" t="str">
        <f t="shared" si="29"/>
        <v/>
      </c>
      <c r="I909" s="150" t="str">
        <f t="shared" si="30"/>
        <v/>
      </c>
      <c r="J909" s="113"/>
      <c r="K909" s="18"/>
      <c r="L909" s="18"/>
      <c r="Z909" s="152"/>
    </row>
    <row r="910" spans="1:26" x14ac:dyDescent="0.25">
      <c r="A910" s="26"/>
      <c r="B910" s="27"/>
      <c r="C910" s="28"/>
      <c r="D910" s="28"/>
      <c r="E910" s="28"/>
      <c r="F910" s="28"/>
      <c r="G910" s="29"/>
      <c r="H910" s="39" t="str">
        <f t="shared" si="29"/>
        <v/>
      </c>
      <c r="I910" s="150" t="str">
        <f t="shared" si="30"/>
        <v/>
      </c>
      <c r="J910" s="113"/>
      <c r="K910" s="18"/>
      <c r="L910" s="18"/>
      <c r="Z910" s="152"/>
    </row>
    <row r="911" spans="1:26" x14ac:dyDescent="0.25">
      <c r="A911" s="26"/>
      <c r="B911" s="27"/>
      <c r="C911" s="28"/>
      <c r="D911" s="28"/>
      <c r="E911" s="28"/>
      <c r="F911" s="28"/>
      <c r="G911" s="29"/>
      <c r="H911" s="39" t="str">
        <f t="shared" si="29"/>
        <v/>
      </c>
      <c r="I911" s="150" t="str">
        <f t="shared" si="30"/>
        <v/>
      </c>
      <c r="J911" s="113"/>
      <c r="K911" s="18"/>
      <c r="L911" s="18"/>
      <c r="Z911" s="152"/>
    </row>
    <row r="912" spans="1:26" x14ac:dyDescent="0.25">
      <c r="A912" s="26"/>
      <c r="B912" s="27"/>
      <c r="C912" s="28"/>
      <c r="D912" s="28"/>
      <c r="E912" s="28"/>
      <c r="F912" s="28"/>
      <c r="G912" s="29"/>
      <c r="H912" s="39" t="str">
        <f t="shared" si="29"/>
        <v/>
      </c>
      <c r="I912" s="150" t="str">
        <f t="shared" si="30"/>
        <v/>
      </c>
      <c r="J912" s="113"/>
      <c r="K912" s="18"/>
      <c r="L912" s="18"/>
      <c r="Z912" s="152"/>
    </row>
    <row r="913" spans="1:26" x14ac:dyDescent="0.25">
      <c r="A913" s="26"/>
      <c r="B913" s="27"/>
      <c r="C913" s="28"/>
      <c r="D913" s="28"/>
      <c r="E913" s="28"/>
      <c r="F913" s="28"/>
      <c r="G913" s="29"/>
      <c r="H913" s="39" t="str">
        <f t="shared" si="29"/>
        <v/>
      </c>
      <c r="I913" s="150" t="str">
        <f t="shared" si="30"/>
        <v/>
      </c>
      <c r="J913" s="113"/>
      <c r="K913" s="18"/>
      <c r="L913" s="18"/>
      <c r="Z913" s="152"/>
    </row>
    <row r="914" spans="1:26" x14ac:dyDescent="0.25">
      <c r="A914" s="26"/>
      <c r="B914" s="27"/>
      <c r="C914" s="28"/>
      <c r="D914" s="28"/>
      <c r="E914" s="28"/>
      <c r="F914" s="28"/>
      <c r="G914" s="29"/>
      <c r="H914" s="39" t="str">
        <f t="shared" si="29"/>
        <v/>
      </c>
      <c r="I914" s="150" t="str">
        <f t="shared" si="30"/>
        <v/>
      </c>
      <c r="J914" s="113"/>
      <c r="K914" s="18"/>
      <c r="L914" s="18"/>
      <c r="Z914" s="152"/>
    </row>
    <row r="915" spans="1:26" x14ac:dyDescent="0.25">
      <c r="A915" s="26"/>
      <c r="B915" s="27"/>
      <c r="C915" s="28"/>
      <c r="D915" s="28"/>
      <c r="E915" s="28"/>
      <c r="F915" s="28"/>
      <c r="G915" s="29"/>
      <c r="H915" s="39" t="str">
        <f t="shared" si="29"/>
        <v/>
      </c>
      <c r="I915" s="150" t="str">
        <f t="shared" si="30"/>
        <v/>
      </c>
      <c r="J915" s="113"/>
      <c r="K915" s="18"/>
      <c r="L915" s="18"/>
      <c r="Z915" s="152"/>
    </row>
    <row r="916" spans="1:26" x14ac:dyDescent="0.25">
      <c r="A916" s="26"/>
      <c r="B916" s="27"/>
      <c r="C916" s="28"/>
      <c r="D916" s="28"/>
      <c r="E916" s="28"/>
      <c r="F916" s="28"/>
      <c r="G916" s="29"/>
      <c r="H916" s="39" t="str">
        <f t="shared" si="29"/>
        <v/>
      </c>
      <c r="I916" s="150" t="str">
        <f t="shared" si="30"/>
        <v/>
      </c>
      <c r="J916" s="113"/>
      <c r="K916" s="18"/>
      <c r="L916" s="18"/>
      <c r="Z916" s="152"/>
    </row>
    <row r="917" spans="1:26" x14ac:dyDescent="0.25">
      <c r="A917" s="26"/>
      <c r="B917" s="27"/>
      <c r="C917" s="28"/>
      <c r="D917" s="28"/>
      <c r="E917" s="28"/>
      <c r="F917" s="28"/>
      <c r="G917" s="29"/>
      <c r="H917" s="39" t="str">
        <f t="shared" si="29"/>
        <v/>
      </c>
      <c r="I917" s="150" t="str">
        <f t="shared" si="30"/>
        <v/>
      </c>
      <c r="J917" s="113"/>
      <c r="K917" s="18"/>
      <c r="L917" s="18"/>
      <c r="Z917" s="152"/>
    </row>
    <row r="918" spans="1:26" x14ac:dyDescent="0.25">
      <c r="A918" s="26"/>
      <c r="B918" s="27"/>
      <c r="C918" s="28"/>
      <c r="D918" s="28"/>
      <c r="E918" s="28"/>
      <c r="F918" s="28"/>
      <c r="G918" s="29"/>
      <c r="H918" s="39" t="str">
        <f t="shared" si="29"/>
        <v/>
      </c>
      <c r="I918" s="150" t="str">
        <f t="shared" si="30"/>
        <v/>
      </c>
      <c r="J918" s="113"/>
      <c r="K918" s="18"/>
      <c r="L918" s="18"/>
      <c r="Z918" s="152"/>
    </row>
    <row r="919" spans="1:26" x14ac:dyDescent="0.25">
      <c r="A919" s="26"/>
      <c r="B919" s="27"/>
      <c r="C919" s="28"/>
      <c r="D919" s="28"/>
      <c r="E919" s="28"/>
      <c r="F919" s="28"/>
      <c r="G919" s="29"/>
      <c r="H919" s="39" t="str">
        <f t="shared" si="29"/>
        <v/>
      </c>
      <c r="I919" s="150" t="str">
        <f t="shared" si="30"/>
        <v/>
      </c>
      <c r="J919" s="113"/>
      <c r="K919" s="18"/>
      <c r="L919" s="18"/>
      <c r="Z919" s="152"/>
    </row>
    <row r="920" spans="1:26" x14ac:dyDescent="0.25">
      <c r="A920" s="26"/>
      <c r="B920" s="27"/>
      <c r="C920" s="28"/>
      <c r="D920" s="28"/>
      <c r="E920" s="28"/>
      <c r="F920" s="28"/>
      <c r="G920" s="29"/>
      <c r="H920" s="39" t="str">
        <f t="shared" si="29"/>
        <v/>
      </c>
      <c r="I920" s="150" t="str">
        <f t="shared" si="30"/>
        <v/>
      </c>
      <c r="J920" s="113"/>
      <c r="K920" s="18"/>
      <c r="L920" s="18"/>
      <c r="Z920" s="152"/>
    </row>
    <row r="921" spans="1:26" x14ac:dyDescent="0.25">
      <c r="A921" s="26"/>
      <c r="B921" s="27"/>
      <c r="C921" s="28"/>
      <c r="D921" s="28"/>
      <c r="E921" s="28"/>
      <c r="F921" s="28"/>
      <c r="G921" s="29"/>
      <c r="H921" s="39" t="str">
        <f t="shared" si="29"/>
        <v/>
      </c>
      <c r="I921" s="150" t="str">
        <f t="shared" si="30"/>
        <v/>
      </c>
      <c r="J921" s="113"/>
      <c r="K921" s="18"/>
      <c r="L921" s="18"/>
      <c r="Z921" s="152"/>
    </row>
    <row r="922" spans="1:26" x14ac:dyDescent="0.25">
      <c r="A922" s="26"/>
      <c r="B922" s="27"/>
      <c r="C922" s="28"/>
      <c r="D922" s="28"/>
      <c r="E922" s="28"/>
      <c r="F922" s="28"/>
      <c r="G922" s="29"/>
      <c r="H922" s="39" t="str">
        <f t="shared" si="29"/>
        <v/>
      </c>
      <c r="I922" s="150" t="str">
        <f t="shared" si="30"/>
        <v/>
      </c>
      <c r="J922" s="113"/>
      <c r="K922" s="18"/>
      <c r="L922" s="18"/>
      <c r="Z922" s="152"/>
    </row>
    <row r="923" spans="1:26" x14ac:dyDescent="0.25">
      <c r="A923" s="26"/>
      <c r="B923" s="27"/>
      <c r="C923" s="28"/>
      <c r="D923" s="28"/>
      <c r="E923" s="28"/>
      <c r="F923" s="28"/>
      <c r="G923" s="29"/>
      <c r="H923" s="39" t="str">
        <f t="shared" si="29"/>
        <v/>
      </c>
      <c r="I923" s="150" t="str">
        <f t="shared" si="30"/>
        <v/>
      </c>
      <c r="J923" s="113"/>
      <c r="K923" s="18"/>
      <c r="L923" s="18"/>
      <c r="Z923" s="152"/>
    </row>
    <row r="924" spans="1:26" x14ac:dyDescent="0.25">
      <c r="A924" s="26"/>
      <c r="B924" s="27"/>
      <c r="C924" s="28"/>
      <c r="D924" s="28"/>
      <c r="E924" s="28"/>
      <c r="F924" s="28"/>
      <c r="G924" s="29"/>
      <c r="H924" s="39" t="str">
        <f t="shared" si="29"/>
        <v/>
      </c>
      <c r="I924" s="150" t="str">
        <f t="shared" si="30"/>
        <v/>
      </c>
      <c r="J924" s="113"/>
      <c r="K924" s="18"/>
      <c r="L924" s="18"/>
      <c r="Z924" s="152"/>
    </row>
    <row r="925" spans="1:26" x14ac:dyDescent="0.25">
      <c r="A925" s="26"/>
      <c r="B925" s="27"/>
      <c r="C925" s="28"/>
      <c r="D925" s="28"/>
      <c r="E925" s="28"/>
      <c r="F925" s="28"/>
      <c r="G925" s="29"/>
      <c r="H925" s="39" t="str">
        <f t="shared" si="29"/>
        <v/>
      </c>
      <c r="I925" s="150" t="str">
        <f t="shared" si="30"/>
        <v/>
      </c>
      <c r="J925" s="113"/>
      <c r="K925" s="18"/>
      <c r="L925" s="18"/>
      <c r="Z925" s="152"/>
    </row>
    <row r="926" spans="1:26" x14ac:dyDescent="0.25">
      <c r="A926" s="26"/>
      <c r="B926" s="27"/>
      <c r="C926" s="28"/>
      <c r="D926" s="28"/>
      <c r="E926" s="28"/>
      <c r="F926" s="28"/>
      <c r="G926" s="29"/>
      <c r="H926" s="39" t="str">
        <f t="shared" si="29"/>
        <v/>
      </c>
      <c r="I926" s="150" t="str">
        <f t="shared" si="30"/>
        <v/>
      </c>
      <c r="J926" s="113"/>
      <c r="K926" s="18"/>
      <c r="L926" s="18"/>
      <c r="Z926" s="152"/>
    </row>
    <row r="927" spans="1:26" x14ac:dyDescent="0.25">
      <c r="A927" s="26"/>
      <c r="B927" s="27"/>
      <c r="C927" s="28"/>
      <c r="D927" s="28"/>
      <c r="E927" s="28"/>
      <c r="F927" s="28"/>
      <c r="G927" s="29"/>
      <c r="H927" s="39" t="str">
        <f t="shared" si="29"/>
        <v/>
      </c>
      <c r="I927" s="150" t="str">
        <f t="shared" si="30"/>
        <v/>
      </c>
      <c r="J927" s="113"/>
      <c r="K927" s="18"/>
      <c r="L927" s="18"/>
      <c r="Z927" s="152"/>
    </row>
    <row r="928" spans="1:26" x14ac:dyDescent="0.25">
      <c r="A928" s="26"/>
      <c r="B928" s="27"/>
      <c r="C928" s="28"/>
      <c r="D928" s="28"/>
      <c r="E928" s="28"/>
      <c r="F928" s="28"/>
      <c r="G928" s="29"/>
      <c r="H928" s="39" t="str">
        <f t="shared" si="29"/>
        <v/>
      </c>
      <c r="I928" s="150" t="str">
        <f t="shared" si="30"/>
        <v/>
      </c>
      <c r="J928" s="113"/>
      <c r="K928" s="18"/>
      <c r="L928" s="18"/>
      <c r="Z928" s="152"/>
    </row>
    <row r="929" spans="1:26" x14ac:dyDescent="0.25">
      <c r="A929" s="26"/>
      <c r="B929" s="27"/>
      <c r="C929" s="28"/>
      <c r="D929" s="28"/>
      <c r="E929" s="28"/>
      <c r="F929" s="28"/>
      <c r="G929" s="29"/>
      <c r="H929" s="39" t="str">
        <f t="shared" si="29"/>
        <v/>
      </c>
      <c r="I929" s="150" t="str">
        <f t="shared" si="30"/>
        <v/>
      </c>
      <c r="J929" s="113"/>
      <c r="K929" s="18"/>
      <c r="L929" s="18"/>
      <c r="Z929" s="152"/>
    </row>
    <row r="930" spans="1:26" x14ac:dyDescent="0.25">
      <c r="A930" s="26"/>
      <c r="B930" s="27"/>
      <c r="C930" s="28"/>
      <c r="D930" s="28"/>
      <c r="E930" s="28"/>
      <c r="F930" s="28"/>
      <c r="G930" s="29"/>
      <c r="H930" s="39" t="str">
        <f t="shared" si="29"/>
        <v/>
      </c>
      <c r="I930" s="150" t="str">
        <f t="shared" si="30"/>
        <v/>
      </c>
      <c r="J930" s="113"/>
      <c r="K930" s="18"/>
      <c r="L930" s="18"/>
      <c r="Z930" s="152"/>
    </row>
    <row r="931" spans="1:26" x14ac:dyDescent="0.25">
      <c r="A931" s="26"/>
      <c r="B931" s="27"/>
      <c r="C931" s="28"/>
      <c r="D931" s="28"/>
      <c r="E931" s="28"/>
      <c r="F931" s="28"/>
      <c r="G931" s="29"/>
      <c r="H931" s="39" t="str">
        <f t="shared" si="29"/>
        <v/>
      </c>
      <c r="I931" s="150" t="str">
        <f t="shared" si="30"/>
        <v/>
      </c>
      <c r="J931" s="113"/>
      <c r="K931" s="18"/>
      <c r="L931" s="18"/>
      <c r="Z931" s="152"/>
    </row>
    <row r="932" spans="1:26" x14ac:dyDescent="0.25">
      <c r="A932" s="26"/>
      <c r="B932" s="27"/>
      <c r="C932" s="28"/>
      <c r="D932" s="28"/>
      <c r="E932" s="28"/>
      <c r="F932" s="28"/>
      <c r="G932" s="29"/>
      <c r="H932" s="39" t="str">
        <f t="shared" si="29"/>
        <v/>
      </c>
      <c r="I932" s="150" t="str">
        <f t="shared" si="30"/>
        <v/>
      </c>
      <c r="J932" s="113"/>
      <c r="K932" s="18"/>
      <c r="L932" s="18"/>
      <c r="Z932" s="152"/>
    </row>
    <row r="933" spans="1:26" x14ac:dyDescent="0.25">
      <c r="A933" s="26"/>
      <c r="B933" s="27"/>
      <c r="C933" s="28"/>
      <c r="D933" s="28"/>
      <c r="E933" s="28"/>
      <c r="F933" s="28"/>
      <c r="G933" s="29"/>
      <c r="H933" s="39" t="str">
        <f t="shared" si="29"/>
        <v/>
      </c>
      <c r="I933" s="150" t="str">
        <f t="shared" si="30"/>
        <v/>
      </c>
      <c r="J933" s="113"/>
      <c r="K933" s="18"/>
      <c r="L933" s="18"/>
      <c r="Z933" s="152"/>
    </row>
    <row r="934" spans="1:26" x14ac:dyDescent="0.25">
      <c r="A934" s="26"/>
      <c r="B934" s="27"/>
      <c r="C934" s="28"/>
      <c r="D934" s="28"/>
      <c r="E934" s="28"/>
      <c r="F934" s="28"/>
      <c r="G934" s="29"/>
      <c r="H934" s="39" t="str">
        <f t="shared" si="29"/>
        <v/>
      </c>
      <c r="I934" s="150" t="str">
        <f t="shared" si="30"/>
        <v/>
      </c>
      <c r="J934" s="113"/>
      <c r="K934" s="18"/>
      <c r="L934" s="18"/>
      <c r="Z934" s="152"/>
    </row>
    <row r="935" spans="1:26" x14ac:dyDescent="0.25">
      <c r="A935" s="26"/>
      <c r="B935" s="27"/>
      <c r="C935" s="28"/>
      <c r="D935" s="28"/>
      <c r="E935" s="28"/>
      <c r="F935" s="28"/>
      <c r="G935" s="29"/>
      <c r="H935" s="39" t="str">
        <f t="shared" si="29"/>
        <v/>
      </c>
      <c r="I935" s="150" t="str">
        <f t="shared" si="30"/>
        <v/>
      </c>
      <c r="J935" s="113"/>
      <c r="K935" s="18"/>
      <c r="L935" s="18"/>
      <c r="Z935" s="152"/>
    </row>
    <row r="936" spans="1:26" x14ac:dyDescent="0.25">
      <c r="A936" s="26"/>
      <c r="B936" s="27"/>
      <c r="C936" s="28"/>
      <c r="D936" s="28"/>
      <c r="E936" s="28"/>
      <c r="F936" s="28"/>
      <c r="G936" s="29"/>
      <c r="H936" s="39" t="str">
        <f t="shared" si="29"/>
        <v/>
      </c>
      <c r="I936" s="150" t="str">
        <f t="shared" si="30"/>
        <v/>
      </c>
      <c r="J936" s="113"/>
      <c r="K936" s="18"/>
      <c r="L936" s="18"/>
      <c r="Z936" s="152"/>
    </row>
    <row r="937" spans="1:26" x14ac:dyDescent="0.25">
      <c r="A937" s="26"/>
      <c r="B937" s="27"/>
      <c r="C937" s="28"/>
      <c r="D937" s="28"/>
      <c r="E937" s="28"/>
      <c r="F937" s="28"/>
      <c r="G937" s="29"/>
      <c r="H937" s="39" t="str">
        <f t="shared" si="29"/>
        <v/>
      </c>
      <c r="I937" s="150" t="str">
        <f t="shared" si="30"/>
        <v/>
      </c>
      <c r="J937" s="113"/>
      <c r="K937" s="18"/>
      <c r="L937" s="18"/>
      <c r="Z937" s="152"/>
    </row>
    <row r="938" spans="1:26" x14ac:dyDescent="0.25">
      <c r="A938" s="26"/>
      <c r="B938" s="27"/>
      <c r="C938" s="28"/>
      <c r="D938" s="28"/>
      <c r="E938" s="28"/>
      <c r="F938" s="28"/>
      <c r="G938" s="29"/>
      <c r="H938" s="39" t="str">
        <f t="shared" si="29"/>
        <v/>
      </c>
      <c r="I938" s="150" t="str">
        <f t="shared" si="30"/>
        <v/>
      </c>
      <c r="J938" s="113"/>
      <c r="K938" s="18"/>
      <c r="L938" s="18"/>
      <c r="Z938" s="152"/>
    </row>
    <row r="939" spans="1:26" x14ac:dyDescent="0.25">
      <c r="A939" s="26"/>
      <c r="B939" s="27"/>
      <c r="C939" s="28"/>
      <c r="D939" s="28"/>
      <c r="E939" s="28"/>
      <c r="F939" s="28"/>
      <c r="G939" s="29"/>
      <c r="H939" s="39" t="str">
        <f t="shared" si="29"/>
        <v/>
      </c>
      <c r="I939" s="150" t="str">
        <f t="shared" si="30"/>
        <v/>
      </c>
      <c r="J939" s="113"/>
      <c r="K939" s="18"/>
      <c r="L939" s="18"/>
      <c r="Z939" s="152"/>
    </row>
    <row r="940" spans="1:26" x14ac:dyDescent="0.25">
      <c r="A940" s="26"/>
      <c r="B940" s="27"/>
      <c r="C940" s="28"/>
      <c r="D940" s="28"/>
      <c r="E940" s="28"/>
      <c r="F940" s="28"/>
      <c r="G940" s="29"/>
      <c r="H940" s="39" t="str">
        <f t="shared" si="29"/>
        <v/>
      </c>
      <c r="I940" s="150" t="str">
        <f t="shared" si="30"/>
        <v/>
      </c>
      <c r="J940" s="113"/>
      <c r="K940" s="18"/>
      <c r="L940" s="18"/>
      <c r="Z940" s="152"/>
    </row>
    <row r="941" spans="1:26" x14ac:dyDescent="0.25">
      <c r="A941" s="26"/>
      <c r="B941" s="27"/>
      <c r="C941" s="28"/>
      <c r="D941" s="28"/>
      <c r="E941" s="28"/>
      <c r="F941" s="28"/>
      <c r="G941" s="29"/>
      <c r="H941" s="39" t="str">
        <f t="shared" si="29"/>
        <v/>
      </c>
      <c r="I941" s="150" t="str">
        <f t="shared" si="30"/>
        <v/>
      </c>
      <c r="J941" s="113"/>
      <c r="K941" s="18"/>
      <c r="L941" s="18"/>
      <c r="Z941" s="152"/>
    </row>
    <row r="942" spans="1:26" x14ac:dyDescent="0.25">
      <c r="A942" s="26"/>
      <c r="B942" s="27"/>
      <c r="C942" s="28"/>
      <c r="D942" s="28"/>
      <c r="E942" s="28"/>
      <c r="F942" s="28"/>
      <c r="G942" s="29"/>
      <c r="H942" s="39" t="str">
        <f t="shared" si="29"/>
        <v/>
      </c>
      <c r="I942" s="150" t="str">
        <f t="shared" si="30"/>
        <v/>
      </c>
      <c r="J942" s="113"/>
      <c r="K942" s="18"/>
      <c r="L942" s="18"/>
      <c r="Z942" s="152"/>
    </row>
    <row r="943" spans="1:26" x14ac:dyDescent="0.25">
      <c r="A943" s="26"/>
      <c r="B943" s="27"/>
      <c r="C943" s="28"/>
      <c r="D943" s="28"/>
      <c r="E943" s="28"/>
      <c r="F943" s="28"/>
      <c r="G943" s="29"/>
      <c r="H943" s="39" t="str">
        <f t="shared" si="29"/>
        <v/>
      </c>
      <c r="I943" s="150" t="str">
        <f t="shared" si="30"/>
        <v/>
      </c>
      <c r="J943" s="113"/>
      <c r="K943" s="18"/>
      <c r="L943" s="18"/>
      <c r="Z943" s="152"/>
    </row>
    <row r="944" spans="1:26" x14ac:dyDescent="0.25">
      <c r="A944" s="26"/>
      <c r="B944" s="27"/>
      <c r="C944" s="28"/>
      <c r="D944" s="28"/>
      <c r="E944" s="28"/>
      <c r="F944" s="28"/>
      <c r="G944" s="29"/>
      <c r="H944" s="39" t="str">
        <f t="shared" si="29"/>
        <v/>
      </c>
      <c r="I944" s="150" t="str">
        <f t="shared" si="30"/>
        <v/>
      </c>
      <c r="J944" s="113"/>
      <c r="K944" s="18"/>
      <c r="L944" s="18"/>
      <c r="Z944" s="152"/>
    </row>
    <row r="945" spans="1:26" x14ac:dyDescent="0.25">
      <c r="A945" s="26"/>
      <c r="B945" s="27"/>
      <c r="C945" s="28"/>
      <c r="D945" s="28"/>
      <c r="E945" s="28"/>
      <c r="F945" s="28"/>
      <c r="G945" s="29"/>
      <c r="H945" s="39" t="str">
        <f t="shared" si="29"/>
        <v/>
      </c>
      <c r="I945" s="150" t="str">
        <f t="shared" si="30"/>
        <v/>
      </c>
      <c r="J945" s="113"/>
      <c r="K945" s="18"/>
      <c r="L945" s="18"/>
      <c r="Z945" s="152"/>
    </row>
    <row r="946" spans="1:26" x14ac:dyDescent="0.25">
      <c r="A946" s="26"/>
      <c r="B946" s="27"/>
      <c r="C946" s="28"/>
      <c r="D946" s="28"/>
      <c r="E946" s="28"/>
      <c r="F946" s="28"/>
      <c r="G946" s="29"/>
      <c r="H946" s="39" t="str">
        <f t="shared" si="29"/>
        <v/>
      </c>
      <c r="I946" s="150" t="str">
        <f t="shared" si="30"/>
        <v/>
      </c>
      <c r="J946" s="113"/>
      <c r="K946" s="18"/>
      <c r="L946" s="18"/>
      <c r="Z946" s="152"/>
    </row>
    <row r="947" spans="1:26" x14ac:dyDescent="0.25">
      <c r="A947" s="26"/>
      <c r="B947" s="27"/>
      <c r="C947" s="28"/>
      <c r="D947" s="28"/>
      <c r="E947" s="28"/>
      <c r="F947" s="28"/>
      <c r="G947" s="29"/>
      <c r="H947" s="39" t="str">
        <f t="shared" si="29"/>
        <v/>
      </c>
      <c r="I947" s="150" t="str">
        <f t="shared" si="30"/>
        <v/>
      </c>
      <c r="J947" s="113"/>
      <c r="K947" s="18"/>
      <c r="L947" s="18"/>
      <c r="Z947" s="152"/>
    </row>
    <row r="948" spans="1:26" x14ac:dyDescent="0.25">
      <c r="A948" s="26"/>
      <c r="B948" s="27"/>
      <c r="C948" s="28"/>
      <c r="D948" s="28"/>
      <c r="E948" s="28"/>
      <c r="F948" s="28"/>
      <c r="G948" s="29"/>
      <c r="H948" s="39" t="str">
        <f t="shared" si="29"/>
        <v/>
      </c>
      <c r="I948" s="150" t="str">
        <f t="shared" si="30"/>
        <v/>
      </c>
      <c r="J948" s="113"/>
      <c r="K948" s="18"/>
      <c r="L948" s="18"/>
      <c r="Z948" s="152"/>
    </row>
    <row r="949" spans="1:26" x14ac:dyDescent="0.25">
      <c r="A949" s="26"/>
      <c r="B949" s="27"/>
      <c r="C949" s="28"/>
      <c r="D949" s="28"/>
      <c r="E949" s="28"/>
      <c r="F949" s="28"/>
      <c r="G949" s="29"/>
      <c r="H949" s="39" t="str">
        <f t="shared" si="29"/>
        <v/>
      </c>
      <c r="I949" s="150" t="str">
        <f t="shared" si="30"/>
        <v/>
      </c>
      <c r="J949" s="113"/>
      <c r="K949" s="18"/>
      <c r="L949" s="18"/>
      <c r="Z949" s="152"/>
    </row>
    <row r="950" spans="1:26" x14ac:dyDescent="0.25">
      <c r="A950" s="26"/>
      <c r="B950" s="27"/>
      <c r="C950" s="28"/>
      <c r="D950" s="28"/>
      <c r="E950" s="28"/>
      <c r="F950" s="28"/>
      <c r="G950" s="29"/>
      <c r="H950" s="39" t="str">
        <f t="shared" si="29"/>
        <v/>
      </c>
      <c r="I950" s="150" t="str">
        <f t="shared" si="30"/>
        <v/>
      </c>
      <c r="J950" s="113"/>
      <c r="K950" s="18"/>
      <c r="L950" s="18"/>
      <c r="Z950" s="152"/>
    </row>
    <row r="951" spans="1:26" x14ac:dyDescent="0.25">
      <c r="A951" s="26"/>
      <c r="B951" s="27"/>
      <c r="C951" s="28"/>
      <c r="D951" s="28"/>
      <c r="E951" s="28"/>
      <c r="F951" s="28"/>
      <c r="G951" s="29"/>
      <c r="H951" s="39" t="str">
        <f t="shared" si="29"/>
        <v/>
      </c>
      <c r="I951" s="150" t="str">
        <f t="shared" si="30"/>
        <v/>
      </c>
      <c r="J951" s="113"/>
      <c r="K951" s="18"/>
      <c r="L951" s="18"/>
      <c r="Z951" s="152"/>
    </row>
    <row r="952" spans="1:26" x14ac:dyDescent="0.25">
      <c r="A952" s="26"/>
      <c r="B952" s="27"/>
      <c r="C952" s="28"/>
      <c r="D952" s="28"/>
      <c r="E952" s="28"/>
      <c r="F952" s="28"/>
      <c r="G952" s="29"/>
      <c r="H952" s="39" t="str">
        <f t="shared" si="29"/>
        <v/>
      </c>
      <c r="I952" s="150" t="str">
        <f t="shared" si="30"/>
        <v/>
      </c>
      <c r="J952" s="113"/>
      <c r="K952" s="18"/>
      <c r="L952" s="18"/>
      <c r="Z952" s="152"/>
    </row>
    <row r="953" spans="1:26" x14ac:dyDescent="0.25">
      <c r="A953" s="26"/>
      <c r="B953" s="27"/>
      <c r="C953" s="28"/>
      <c r="D953" s="28"/>
      <c r="E953" s="28"/>
      <c r="F953" s="28"/>
      <c r="G953" s="29"/>
      <c r="H953" s="39" t="str">
        <f t="shared" si="29"/>
        <v/>
      </c>
      <c r="I953" s="150" t="str">
        <f t="shared" si="30"/>
        <v/>
      </c>
      <c r="J953" s="113"/>
      <c r="K953" s="18"/>
      <c r="L953" s="18"/>
      <c r="Z953" s="152"/>
    </row>
    <row r="954" spans="1:26" x14ac:dyDescent="0.25">
      <c r="A954" s="26"/>
      <c r="B954" s="27"/>
      <c r="C954" s="28"/>
      <c r="D954" s="28"/>
      <c r="E954" s="28"/>
      <c r="F954" s="28"/>
      <c r="G954" s="29"/>
      <c r="H954" s="39" t="str">
        <f t="shared" si="29"/>
        <v/>
      </c>
      <c r="I954" s="150" t="str">
        <f t="shared" si="30"/>
        <v/>
      </c>
      <c r="J954" s="113"/>
      <c r="K954" s="18"/>
      <c r="L954" s="18"/>
      <c r="Z954" s="152"/>
    </row>
    <row r="955" spans="1:26" x14ac:dyDescent="0.25">
      <c r="A955" s="26"/>
      <c r="B955" s="27"/>
      <c r="C955" s="28"/>
      <c r="D955" s="28"/>
      <c r="E955" s="28"/>
      <c r="F955" s="28"/>
      <c r="G955" s="29"/>
      <c r="H955" s="39" t="str">
        <f t="shared" si="29"/>
        <v/>
      </c>
      <c r="I955" s="150" t="str">
        <f t="shared" si="30"/>
        <v/>
      </c>
      <c r="J955" s="113"/>
      <c r="K955" s="18"/>
      <c r="L955" s="18"/>
      <c r="Z955" s="152"/>
    </row>
    <row r="956" spans="1:26" x14ac:dyDescent="0.25">
      <c r="A956" s="26"/>
      <c r="B956" s="27"/>
      <c r="C956" s="28"/>
      <c r="D956" s="28"/>
      <c r="E956" s="28"/>
      <c r="F956" s="28"/>
      <c r="G956" s="29"/>
      <c r="H956" s="39" t="str">
        <f t="shared" si="29"/>
        <v/>
      </c>
      <c r="I956" s="150" t="str">
        <f t="shared" si="30"/>
        <v/>
      </c>
      <c r="J956" s="113"/>
      <c r="K956" s="18"/>
      <c r="L956" s="18"/>
      <c r="Z956" s="152"/>
    </row>
    <row r="957" spans="1:26" x14ac:dyDescent="0.25">
      <c r="A957" s="26"/>
      <c r="B957" s="27"/>
      <c r="C957" s="28"/>
      <c r="D957" s="28"/>
      <c r="E957" s="28"/>
      <c r="F957" s="28"/>
      <c r="G957" s="29"/>
      <c r="H957" s="39" t="str">
        <f t="shared" si="29"/>
        <v/>
      </c>
      <c r="I957" s="150" t="str">
        <f t="shared" si="30"/>
        <v/>
      </c>
      <c r="J957" s="113"/>
      <c r="K957" s="18"/>
      <c r="L957" s="18"/>
      <c r="Z957" s="152"/>
    </row>
    <row r="958" spans="1:26" x14ac:dyDescent="0.25">
      <c r="A958" s="26"/>
      <c r="B958" s="27"/>
      <c r="C958" s="28"/>
      <c r="D958" s="28"/>
      <c r="E958" s="28"/>
      <c r="F958" s="28"/>
      <c r="G958" s="29"/>
      <c r="H958" s="39" t="str">
        <f t="shared" si="29"/>
        <v/>
      </c>
      <c r="I958" s="150" t="str">
        <f t="shared" si="30"/>
        <v/>
      </c>
      <c r="J958" s="113"/>
      <c r="K958" s="18"/>
      <c r="L958" s="18"/>
      <c r="Z958" s="152"/>
    </row>
    <row r="959" spans="1:26" x14ac:dyDescent="0.25">
      <c r="A959" s="26"/>
      <c r="B959" s="27"/>
      <c r="C959" s="28"/>
      <c r="D959" s="28"/>
      <c r="E959" s="28"/>
      <c r="F959" s="28"/>
      <c r="G959" s="29"/>
      <c r="H959" s="39" t="str">
        <f t="shared" si="29"/>
        <v/>
      </c>
      <c r="I959" s="150" t="str">
        <f t="shared" si="30"/>
        <v/>
      </c>
      <c r="J959" s="113"/>
      <c r="K959" s="18"/>
      <c r="L959" s="18"/>
      <c r="Z959" s="152"/>
    </row>
    <row r="960" spans="1:26" x14ac:dyDescent="0.25">
      <c r="A960" s="26"/>
      <c r="B960" s="27"/>
      <c r="C960" s="28"/>
      <c r="D960" s="28"/>
      <c r="E960" s="28"/>
      <c r="F960" s="28"/>
      <c r="G960" s="29"/>
      <c r="H960" s="39" t="str">
        <f t="shared" si="29"/>
        <v/>
      </c>
      <c r="I960" s="150" t="str">
        <f t="shared" si="30"/>
        <v/>
      </c>
      <c r="J960" s="113"/>
      <c r="K960" s="18"/>
      <c r="L960" s="18"/>
      <c r="Z960" s="152"/>
    </row>
    <row r="961" spans="1:26" x14ac:dyDescent="0.25">
      <c r="A961" s="26"/>
      <c r="B961" s="27"/>
      <c r="C961" s="28"/>
      <c r="D961" s="28"/>
      <c r="E961" s="28"/>
      <c r="F961" s="28"/>
      <c r="G961" s="29"/>
      <c r="H961" s="39" t="str">
        <f t="shared" si="29"/>
        <v/>
      </c>
      <c r="I961" s="150" t="str">
        <f t="shared" si="30"/>
        <v/>
      </c>
      <c r="J961" s="113"/>
      <c r="K961" s="18"/>
      <c r="L961" s="18"/>
      <c r="Z961" s="152"/>
    </row>
    <row r="962" spans="1:26" x14ac:dyDescent="0.25">
      <c r="A962" s="26"/>
      <c r="B962" s="27"/>
      <c r="C962" s="28"/>
      <c r="D962" s="28"/>
      <c r="E962" s="28"/>
      <c r="F962" s="28"/>
      <c r="G962" s="29"/>
      <c r="H962" s="39" t="str">
        <f t="shared" si="29"/>
        <v/>
      </c>
      <c r="I962" s="150" t="str">
        <f t="shared" si="30"/>
        <v/>
      </c>
      <c r="J962" s="113"/>
      <c r="K962" s="18"/>
      <c r="L962" s="18"/>
      <c r="Z962" s="152"/>
    </row>
    <row r="963" spans="1:26" x14ac:dyDescent="0.25">
      <c r="A963" s="26"/>
      <c r="B963" s="27"/>
      <c r="C963" s="28"/>
      <c r="D963" s="28"/>
      <c r="E963" s="28"/>
      <c r="F963" s="28"/>
      <c r="G963" s="29"/>
      <c r="H963" s="39" t="str">
        <f t="shared" si="29"/>
        <v/>
      </c>
      <c r="I963" s="150" t="str">
        <f t="shared" si="30"/>
        <v/>
      </c>
      <c r="J963" s="113"/>
      <c r="K963" s="18"/>
      <c r="L963" s="18"/>
      <c r="Z963" s="152"/>
    </row>
    <row r="964" spans="1:26" x14ac:dyDescent="0.25">
      <c r="A964" s="26"/>
      <c r="B964" s="27"/>
      <c r="C964" s="28"/>
      <c r="D964" s="28"/>
      <c r="E964" s="28"/>
      <c r="F964" s="28"/>
      <c r="G964" s="29"/>
      <c r="H964" s="39" t="str">
        <f t="shared" ref="H964:H1027" si="31">IF(A964&gt;0,MATCH(A964-1,FYrMonths)+1,"")</f>
        <v/>
      </c>
      <c r="I964" s="150" t="str">
        <f t="shared" si="30"/>
        <v/>
      </c>
      <c r="J964" s="113"/>
      <c r="K964" s="18"/>
      <c r="L964" s="18"/>
      <c r="Z964" s="152"/>
    </row>
    <row r="965" spans="1:26" x14ac:dyDescent="0.25">
      <c r="A965" s="26"/>
      <c r="B965" s="27"/>
      <c r="C965" s="28"/>
      <c r="D965" s="28"/>
      <c r="E965" s="28"/>
      <c r="F965" s="28"/>
      <c r="G965" s="29"/>
      <c r="H965" s="39" t="str">
        <f t="shared" si="31"/>
        <v/>
      </c>
      <c r="I965" s="150" t="str">
        <f t="shared" ref="I965:I1028" si="32">IF(G965="","",I964+G965)</f>
        <v/>
      </c>
      <c r="J965" s="113"/>
      <c r="K965" s="18"/>
      <c r="L965" s="18"/>
      <c r="Z965" s="152"/>
    </row>
    <row r="966" spans="1:26" x14ac:dyDescent="0.25">
      <c r="A966" s="26"/>
      <c r="B966" s="27"/>
      <c r="C966" s="28"/>
      <c r="D966" s="28"/>
      <c r="E966" s="28"/>
      <c r="F966" s="28"/>
      <c r="G966" s="29"/>
      <c r="H966" s="39" t="str">
        <f t="shared" si="31"/>
        <v/>
      </c>
      <c r="I966" s="150" t="str">
        <f t="shared" si="32"/>
        <v/>
      </c>
      <c r="J966" s="113"/>
      <c r="K966" s="18"/>
      <c r="L966" s="18"/>
      <c r="Z966" s="152"/>
    </row>
    <row r="967" spans="1:26" x14ac:dyDescent="0.25">
      <c r="A967" s="26"/>
      <c r="B967" s="27"/>
      <c r="C967" s="28"/>
      <c r="D967" s="28"/>
      <c r="E967" s="28"/>
      <c r="F967" s="28"/>
      <c r="G967" s="29"/>
      <c r="H967" s="39" t="str">
        <f t="shared" si="31"/>
        <v/>
      </c>
      <c r="I967" s="150" t="str">
        <f t="shared" si="32"/>
        <v/>
      </c>
      <c r="J967" s="113"/>
      <c r="K967" s="18"/>
      <c r="L967" s="18"/>
      <c r="Z967" s="152"/>
    </row>
    <row r="968" spans="1:26" x14ac:dyDescent="0.25">
      <c r="A968" s="26"/>
      <c r="B968" s="27"/>
      <c r="C968" s="28"/>
      <c r="D968" s="28"/>
      <c r="E968" s="28"/>
      <c r="F968" s="28"/>
      <c r="G968" s="29"/>
      <c r="H968" s="39" t="str">
        <f t="shared" si="31"/>
        <v/>
      </c>
      <c r="I968" s="150" t="str">
        <f t="shared" si="32"/>
        <v/>
      </c>
      <c r="J968" s="113"/>
      <c r="K968" s="18"/>
      <c r="L968" s="18"/>
      <c r="Z968" s="152"/>
    </row>
    <row r="969" spans="1:26" x14ac:dyDescent="0.25">
      <c r="A969" s="26"/>
      <c r="B969" s="27"/>
      <c r="C969" s="28"/>
      <c r="D969" s="28"/>
      <c r="E969" s="28"/>
      <c r="F969" s="28"/>
      <c r="G969" s="29"/>
      <c r="H969" s="39" t="str">
        <f t="shared" si="31"/>
        <v/>
      </c>
      <c r="I969" s="150" t="str">
        <f t="shared" si="32"/>
        <v/>
      </c>
      <c r="J969" s="113"/>
      <c r="K969" s="18"/>
      <c r="L969" s="18"/>
      <c r="Z969" s="152"/>
    </row>
    <row r="970" spans="1:26" x14ac:dyDescent="0.25">
      <c r="A970" s="26"/>
      <c r="B970" s="27"/>
      <c r="C970" s="28"/>
      <c r="D970" s="28"/>
      <c r="E970" s="28"/>
      <c r="F970" s="28"/>
      <c r="G970" s="29"/>
      <c r="H970" s="39" t="str">
        <f t="shared" si="31"/>
        <v/>
      </c>
      <c r="I970" s="150" t="str">
        <f t="shared" si="32"/>
        <v/>
      </c>
      <c r="J970" s="113"/>
      <c r="K970" s="18"/>
      <c r="L970" s="18"/>
      <c r="Z970" s="152"/>
    </row>
    <row r="971" spans="1:26" x14ac:dyDescent="0.25">
      <c r="A971" s="26"/>
      <c r="B971" s="27"/>
      <c r="C971" s="28"/>
      <c r="D971" s="28"/>
      <c r="E971" s="28"/>
      <c r="F971" s="28"/>
      <c r="G971" s="29"/>
      <c r="H971" s="39" t="str">
        <f t="shared" si="31"/>
        <v/>
      </c>
      <c r="I971" s="150" t="str">
        <f t="shared" si="32"/>
        <v/>
      </c>
      <c r="J971" s="113"/>
      <c r="K971" s="18"/>
      <c r="L971" s="18"/>
      <c r="Z971" s="152"/>
    </row>
    <row r="972" spans="1:26" x14ac:dyDescent="0.25">
      <c r="A972" s="26"/>
      <c r="B972" s="27"/>
      <c r="C972" s="28"/>
      <c r="D972" s="28"/>
      <c r="E972" s="28"/>
      <c r="F972" s="28"/>
      <c r="G972" s="29"/>
      <c r="H972" s="39" t="str">
        <f t="shared" si="31"/>
        <v/>
      </c>
      <c r="I972" s="150" t="str">
        <f t="shared" si="32"/>
        <v/>
      </c>
      <c r="J972" s="113"/>
      <c r="K972" s="18"/>
      <c r="L972" s="18"/>
      <c r="Z972" s="152"/>
    </row>
    <row r="973" spans="1:26" x14ac:dyDescent="0.25">
      <c r="A973" s="26"/>
      <c r="B973" s="27"/>
      <c r="C973" s="28"/>
      <c r="D973" s="28"/>
      <c r="E973" s="28"/>
      <c r="F973" s="28"/>
      <c r="G973" s="29"/>
      <c r="H973" s="39" t="str">
        <f t="shared" si="31"/>
        <v/>
      </c>
      <c r="I973" s="150" t="str">
        <f t="shared" si="32"/>
        <v/>
      </c>
      <c r="J973" s="113"/>
      <c r="K973" s="18"/>
      <c r="L973" s="18"/>
      <c r="Z973" s="152"/>
    </row>
    <row r="974" spans="1:26" x14ac:dyDescent="0.25">
      <c r="A974" s="26"/>
      <c r="B974" s="27"/>
      <c r="C974" s="28"/>
      <c r="D974" s="28"/>
      <c r="E974" s="28"/>
      <c r="F974" s="28"/>
      <c r="G974" s="29"/>
      <c r="H974" s="39" t="str">
        <f t="shared" si="31"/>
        <v/>
      </c>
      <c r="I974" s="150" t="str">
        <f t="shared" si="32"/>
        <v/>
      </c>
      <c r="J974" s="113"/>
      <c r="K974" s="18"/>
      <c r="L974" s="18"/>
      <c r="Z974" s="152"/>
    </row>
    <row r="975" spans="1:26" x14ac:dyDescent="0.25">
      <c r="A975" s="26"/>
      <c r="B975" s="27"/>
      <c r="C975" s="28"/>
      <c r="D975" s="28"/>
      <c r="E975" s="28"/>
      <c r="F975" s="28"/>
      <c r="G975" s="29"/>
      <c r="H975" s="39" t="str">
        <f t="shared" si="31"/>
        <v/>
      </c>
      <c r="I975" s="150" t="str">
        <f t="shared" si="32"/>
        <v/>
      </c>
      <c r="J975" s="113"/>
      <c r="K975" s="18"/>
      <c r="L975" s="18"/>
      <c r="Z975" s="152"/>
    </row>
    <row r="976" spans="1:26" x14ac:dyDescent="0.25">
      <c r="A976" s="26"/>
      <c r="B976" s="27"/>
      <c r="C976" s="28"/>
      <c r="D976" s="28"/>
      <c r="E976" s="28"/>
      <c r="F976" s="28"/>
      <c r="G976" s="29"/>
      <c r="H976" s="39" t="str">
        <f t="shared" si="31"/>
        <v/>
      </c>
      <c r="I976" s="150" t="str">
        <f t="shared" si="32"/>
        <v/>
      </c>
      <c r="J976" s="113"/>
      <c r="K976" s="18"/>
      <c r="L976" s="18"/>
      <c r="Z976" s="152"/>
    </row>
    <row r="977" spans="1:26" x14ac:dyDescent="0.25">
      <c r="A977" s="26"/>
      <c r="B977" s="27"/>
      <c r="C977" s="28"/>
      <c r="D977" s="28"/>
      <c r="E977" s="28"/>
      <c r="F977" s="28"/>
      <c r="G977" s="29"/>
      <c r="H977" s="39" t="str">
        <f t="shared" si="31"/>
        <v/>
      </c>
      <c r="I977" s="150" t="str">
        <f t="shared" si="32"/>
        <v/>
      </c>
      <c r="J977" s="113"/>
      <c r="K977" s="18"/>
      <c r="L977" s="18"/>
      <c r="Z977" s="152"/>
    </row>
    <row r="978" spans="1:26" x14ac:dyDescent="0.25">
      <c r="A978" s="26"/>
      <c r="B978" s="27"/>
      <c r="C978" s="28"/>
      <c r="D978" s="28"/>
      <c r="E978" s="28"/>
      <c r="F978" s="28"/>
      <c r="G978" s="29"/>
      <c r="H978" s="39" t="str">
        <f t="shared" si="31"/>
        <v/>
      </c>
      <c r="I978" s="150" t="str">
        <f t="shared" si="32"/>
        <v/>
      </c>
      <c r="J978" s="113"/>
      <c r="K978" s="18"/>
      <c r="L978" s="18"/>
      <c r="Z978" s="152"/>
    </row>
    <row r="979" spans="1:26" x14ac:dyDescent="0.25">
      <c r="A979" s="26"/>
      <c r="B979" s="27"/>
      <c r="C979" s="28"/>
      <c r="D979" s="28"/>
      <c r="E979" s="28"/>
      <c r="F979" s="28"/>
      <c r="G979" s="29"/>
      <c r="H979" s="39" t="str">
        <f t="shared" si="31"/>
        <v/>
      </c>
      <c r="I979" s="150" t="str">
        <f t="shared" si="32"/>
        <v/>
      </c>
      <c r="J979" s="113"/>
      <c r="K979" s="18"/>
      <c r="L979" s="18"/>
      <c r="Z979" s="152"/>
    </row>
    <row r="980" spans="1:26" x14ac:dyDescent="0.25">
      <c r="A980" s="26"/>
      <c r="B980" s="27"/>
      <c r="C980" s="28"/>
      <c r="D980" s="28"/>
      <c r="E980" s="28"/>
      <c r="F980" s="28"/>
      <c r="G980" s="29"/>
      <c r="H980" s="39" t="str">
        <f t="shared" si="31"/>
        <v/>
      </c>
      <c r="I980" s="150" t="str">
        <f t="shared" si="32"/>
        <v/>
      </c>
      <c r="J980" s="113"/>
      <c r="K980" s="18"/>
      <c r="L980" s="18"/>
      <c r="Z980" s="152"/>
    </row>
    <row r="981" spans="1:26" x14ac:dyDescent="0.25">
      <c r="A981" s="26"/>
      <c r="B981" s="27"/>
      <c r="C981" s="28"/>
      <c r="D981" s="28"/>
      <c r="E981" s="28"/>
      <c r="F981" s="28"/>
      <c r="G981" s="29"/>
      <c r="H981" s="39" t="str">
        <f t="shared" si="31"/>
        <v/>
      </c>
      <c r="I981" s="150" t="str">
        <f t="shared" si="32"/>
        <v/>
      </c>
      <c r="J981" s="113"/>
      <c r="K981" s="18"/>
      <c r="L981" s="18"/>
      <c r="Z981" s="152"/>
    </row>
    <row r="982" spans="1:26" x14ac:dyDescent="0.25">
      <c r="A982" s="26"/>
      <c r="B982" s="27"/>
      <c r="C982" s="28"/>
      <c r="D982" s="28"/>
      <c r="E982" s="28"/>
      <c r="F982" s="28"/>
      <c r="G982" s="29"/>
      <c r="H982" s="39" t="str">
        <f t="shared" si="31"/>
        <v/>
      </c>
      <c r="I982" s="150" t="str">
        <f t="shared" si="32"/>
        <v/>
      </c>
      <c r="J982" s="113"/>
      <c r="K982" s="18"/>
      <c r="L982" s="18"/>
      <c r="Z982" s="152"/>
    </row>
    <row r="983" spans="1:26" x14ac:dyDescent="0.25">
      <c r="A983" s="26"/>
      <c r="B983" s="27"/>
      <c r="C983" s="28"/>
      <c r="D983" s="28"/>
      <c r="E983" s="28"/>
      <c r="F983" s="28"/>
      <c r="G983" s="29"/>
      <c r="H983" s="39" t="str">
        <f t="shared" si="31"/>
        <v/>
      </c>
      <c r="I983" s="150" t="str">
        <f t="shared" si="32"/>
        <v/>
      </c>
      <c r="J983" s="113"/>
      <c r="K983" s="18"/>
      <c r="L983" s="18"/>
      <c r="Z983" s="152"/>
    </row>
    <row r="984" spans="1:26" x14ac:dyDescent="0.25">
      <c r="A984" s="26"/>
      <c r="B984" s="27"/>
      <c r="C984" s="28"/>
      <c r="D984" s="28"/>
      <c r="E984" s="28"/>
      <c r="F984" s="28"/>
      <c r="G984" s="29"/>
      <c r="H984" s="39" t="str">
        <f t="shared" si="31"/>
        <v/>
      </c>
      <c r="I984" s="150" t="str">
        <f t="shared" si="32"/>
        <v/>
      </c>
      <c r="J984" s="113"/>
      <c r="K984" s="18"/>
      <c r="L984" s="18"/>
      <c r="Z984" s="152"/>
    </row>
    <row r="985" spans="1:26" x14ac:dyDescent="0.25">
      <c r="A985" s="26"/>
      <c r="B985" s="27"/>
      <c r="C985" s="28"/>
      <c r="D985" s="28"/>
      <c r="E985" s="28"/>
      <c r="F985" s="28"/>
      <c r="G985" s="29"/>
      <c r="H985" s="39" t="str">
        <f t="shared" si="31"/>
        <v/>
      </c>
      <c r="I985" s="150" t="str">
        <f t="shared" si="32"/>
        <v/>
      </c>
      <c r="J985" s="113"/>
      <c r="K985" s="18"/>
      <c r="L985" s="18"/>
      <c r="Z985" s="152"/>
    </row>
    <row r="986" spans="1:26" x14ac:dyDescent="0.25">
      <c r="A986" s="26"/>
      <c r="B986" s="27"/>
      <c r="C986" s="28"/>
      <c r="D986" s="28"/>
      <c r="E986" s="28"/>
      <c r="F986" s="28"/>
      <c r="G986" s="29"/>
      <c r="H986" s="39" t="str">
        <f t="shared" si="31"/>
        <v/>
      </c>
      <c r="I986" s="150" t="str">
        <f t="shared" si="32"/>
        <v/>
      </c>
      <c r="J986" s="113"/>
      <c r="K986" s="18"/>
      <c r="L986" s="18"/>
      <c r="Z986" s="152"/>
    </row>
    <row r="987" spans="1:26" x14ac:dyDescent="0.25">
      <c r="A987" s="26"/>
      <c r="B987" s="27"/>
      <c r="C987" s="28"/>
      <c r="D987" s="28"/>
      <c r="E987" s="28"/>
      <c r="F987" s="28"/>
      <c r="G987" s="29"/>
      <c r="H987" s="39" t="str">
        <f t="shared" si="31"/>
        <v/>
      </c>
      <c r="I987" s="150" t="str">
        <f t="shared" si="32"/>
        <v/>
      </c>
      <c r="J987" s="113"/>
      <c r="K987" s="18"/>
      <c r="L987" s="18"/>
      <c r="Z987" s="152"/>
    </row>
    <row r="988" spans="1:26" x14ac:dyDescent="0.25">
      <c r="A988" s="26"/>
      <c r="B988" s="27"/>
      <c r="C988" s="28"/>
      <c r="D988" s="28"/>
      <c r="E988" s="28"/>
      <c r="F988" s="28"/>
      <c r="G988" s="29"/>
      <c r="H988" s="39" t="str">
        <f t="shared" si="31"/>
        <v/>
      </c>
      <c r="I988" s="150" t="str">
        <f t="shared" si="32"/>
        <v/>
      </c>
      <c r="J988" s="113"/>
      <c r="K988" s="18"/>
      <c r="L988" s="18"/>
      <c r="Z988" s="152"/>
    </row>
    <row r="989" spans="1:26" x14ac:dyDescent="0.25">
      <c r="A989" s="26"/>
      <c r="B989" s="27"/>
      <c r="C989" s="28"/>
      <c r="D989" s="28"/>
      <c r="E989" s="28"/>
      <c r="F989" s="28"/>
      <c r="G989" s="29"/>
      <c r="H989" s="39" t="str">
        <f t="shared" si="31"/>
        <v/>
      </c>
      <c r="I989" s="150" t="str">
        <f t="shared" si="32"/>
        <v/>
      </c>
      <c r="J989" s="113"/>
      <c r="K989" s="18"/>
      <c r="L989" s="18"/>
      <c r="Z989" s="152"/>
    </row>
    <row r="990" spans="1:26" x14ac:dyDescent="0.25">
      <c r="A990" s="26"/>
      <c r="B990" s="27"/>
      <c r="C990" s="28"/>
      <c r="D990" s="28"/>
      <c r="E990" s="28"/>
      <c r="F990" s="28"/>
      <c r="G990" s="29"/>
      <c r="H990" s="39" t="str">
        <f t="shared" si="31"/>
        <v/>
      </c>
      <c r="I990" s="150" t="str">
        <f t="shared" si="32"/>
        <v/>
      </c>
      <c r="J990" s="113"/>
      <c r="K990" s="18"/>
      <c r="L990" s="18"/>
      <c r="Z990" s="152"/>
    </row>
    <row r="991" spans="1:26" x14ac:dyDescent="0.25">
      <c r="A991" s="26"/>
      <c r="B991" s="27"/>
      <c r="C991" s="28"/>
      <c r="D991" s="28"/>
      <c r="E991" s="28"/>
      <c r="F991" s="28"/>
      <c r="G991" s="29"/>
      <c r="H991" s="39" t="str">
        <f t="shared" si="31"/>
        <v/>
      </c>
      <c r="I991" s="150" t="str">
        <f t="shared" si="32"/>
        <v/>
      </c>
      <c r="J991" s="113"/>
      <c r="K991" s="18"/>
      <c r="L991" s="18"/>
      <c r="Z991" s="152"/>
    </row>
    <row r="992" spans="1:26" x14ac:dyDescent="0.25">
      <c r="A992" s="26"/>
      <c r="B992" s="27"/>
      <c r="C992" s="28"/>
      <c r="D992" s="28"/>
      <c r="E992" s="28"/>
      <c r="F992" s="28"/>
      <c r="G992" s="29"/>
      <c r="H992" s="39" t="str">
        <f t="shared" si="31"/>
        <v/>
      </c>
      <c r="I992" s="150" t="str">
        <f t="shared" si="32"/>
        <v/>
      </c>
      <c r="J992" s="113"/>
      <c r="K992" s="18"/>
      <c r="L992" s="18"/>
      <c r="Z992" s="152"/>
    </row>
    <row r="993" spans="1:26" x14ac:dyDescent="0.25">
      <c r="A993" s="26"/>
      <c r="B993" s="27"/>
      <c r="C993" s="28"/>
      <c r="D993" s="28"/>
      <c r="E993" s="28"/>
      <c r="F993" s="28"/>
      <c r="G993" s="29"/>
      <c r="H993" s="39" t="str">
        <f t="shared" si="31"/>
        <v/>
      </c>
      <c r="I993" s="150" t="str">
        <f t="shared" si="32"/>
        <v/>
      </c>
      <c r="J993" s="113"/>
      <c r="K993" s="18"/>
      <c r="L993" s="18"/>
      <c r="Z993" s="152"/>
    </row>
    <row r="994" spans="1:26" x14ac:dyDescent="0.25">
      <c r="A994" s="26"/>
      <c r="B994" s="27"/>
      <c r="C994" s="28"/>
      <c r="D994" s="28"/>
      <c r="E994" s="28"/>
      <c r="F994" s="28"/>
      <c r="G994" s="29"/>
      <c r="H994" s="39" t="str">
        <f t="shared" si="31"/>
        <v/>
      </c>
      <c r="I994" s="150" t="str">
        <f t="shared" si="32"/>
        <v/>
      </c>
      <c r="J994" s="113"/>
      <c r="K994" s="18"/>
      <c r="L994" s="18"/>
      <c r="Z994" s="152"/>
    </row>
    <row r="995" spans="1:26" x14ac:dyDescent="0.25">
      <c r="A995" s="26"/>
      <c r="B995" s="27"/>
      <c r="C995" s="28"/>
      <c r="D995" s="28"/>
      <c r="E995" s="28"/>
      <c r="F995" s="28"/>
      <c r="G995" s="29"/>
      <c r="H995" s="39" t="str">
        <f t="shared" si="31"/>
        <v/>
      </c>
      <c r="I995" s="150" t="str">
        <f t="shared" si="32"/>
        <v/>
      </c>
      <c r="J995" s="113"/>
      <c r="K995" s="18"/>
      <c r="L995" s="18"/>
      <c r="Z995" s="152"/>
    </row>
    <row r="996" spans="1:26" x14ac:dyDescent="0.25">
      <c r="A996" s="26"/>
      <c r="B996" s="27"/>
      <c r="C996" s="28"/>
      <c r="D996" s="28"/>
      <c r="E996" s="28"/>
      <c r="F996" s="28"/>
      <c r="G996" s="29"/>
      <c r="H996" s="39" t="str">
        <f t="shared" si="31"/>
        <v/>
      </c>
      <c r="I996" s="150" t="str">
        <f t="shared" si="32"/>
        <v/>
      </c>
      <c r="J996" s="113"/>
      <c r="K996" s="18"/>
      <c r="L996" s="18"/>
      <c r="Z996" s="152"/>
    </row>
    <row r="997" spans="1:26" x14ac:dyDescent="0.25">
      <c r="A997" s="26"/>
      <c r="B997" s="27"/>
      <c r="C997" s="28"/>
      <c r="D997" s="28"/>
      <c r="E997" s="28"/>
      <c r="F997" s="28"/>
      <c r="G997" s="29"/>
      <c r="H997" s="39" t="str">
        <f t="shared" si="31"/>
        <v/>
      </c>
      <c r="I997" s="150" t="str">
        <f t="shared" si="32"/>
        <v/>
      </c>
      <c r="J997" s="113"/>
      <c r="K997" s="18"/>
      <c r="L997" s="18"/>
      <c r="Z997" s="152"/>
    </row>
    <row r="998" spans="1:26" x14ac:dyDescent="0.25">
      <c r="A998" s="26"/>
      <c r="B998" s="27"/>
      <c r="C998" s="28"/>
      <c r="D998" s="28"/>
      <c r="E998" s="28"/>
      <c r="F998" s="28"/>
      <c r="G998" s="29"/>
      <c r="H998" s="39" t="str">
        <f t="shared" si="31"/>
        <v/>
      </c>
      <c r="I998" s="150" t="str">
        <f t="shared" si="32"/>
        <v/>
      </c>
      <c r="J998" s="113"/>
      <c r="K998" s="18"/>
      <c r="L998" s="18"/>
      <c r="Z998" s="152"/>
    </row>
    <row r="999" spans="1:26" x14ac:dyDescent="0.25">
      <c r="A999" s="26"/>
      <c r="B999" s="27"/>
      <c r="C999" s="28"/>
      <c r="D999" s="28"/>
      <c r="E999" s="28"/>
      <c r="F999" s="28"/>
      <c r="G999" s="29"/>
      <c r="H999" s="39" t="str">
        <f t="shared" si="31"/>
        <v/>
      </c>
      <c r="I999" s="150" t="str">
        <f t="shared" si="32"/>
        <v/>
      </c>
      <c r="J999" s="113"/>
      <c r="K999" s="18"/>
      <c r="L999" s="18"/>
      <c r="Z999" s="152"/>
    </row>
    <row r="1000" spans="1:26" x14ac:dyDescent="0.25">
      <c r="A1000" s="26"/>
      <c r="B1000" s="27"/>
      <c r="C1000" s="28"/>
      <c r="D1000" s="28"/>
      <c r="E1000" s="28"/>
      <c r="F1000" s="28"/>
      <c r="G1000" s="29"/>
      <c r="H1000" s="39" t="str">
        <f t="shared" si="31"/>
        <v/>
      </c>
      <c r="I1000" s="150" t="str">
        <f t="shared" si="32"/>
        <v/>
      </c>
      <c r="J1000" s="113"/>
      <c r="K1000" s="18"/>
      <c r="L1000" s="18"/>
      <c r="Z1000" s="152"/>
    </row>
    <row r="1001" spans="1:26" x14ac:dyDescent="0.25">
      <c r="A1001" s="26"/>
      <c r="B1001" s="27"/>
      <c r="C1001" s="28"/>
      <c r="D1001" s="28"/>
      <c r="E1001" s="28"/>
      <c r="F1001" s="28"/>
      <c r="G1001" s="29"/>
      <c r="H1001" s="39" t="str">
        <f t="shared" si="31"/>
        <v/>
      </c>
      <c r="I1001" s="150" t="str">
        <f t="shared" si="32"/>
        <v/>
      </c>
      <c r="J1001" s="113"/>
      <c r="K1001" s="18"/>
      <c r="L1001" s="18"/>
      <c r="Z1001" s="152"/>
    </row>
    <row r="1002" spans="1:26" x14ac:dyDescent="0.25">
      <c r="A1002" s="26"/>
      <c r="B1002" s="27"/>
      <c r="C1002" s="28"/>
      <c r="D1002" s="28"/>
      <c r="E1002" s="28"/>
      <c r="F1002" s="28"/>
      <c r="G1002" s="29"/>
      <c r="H1002" s="39" t="str">
        <f t="shared" si="31"/>
        <v/>
      </c>
      <c r="I1002" s="150" t="str">
        <f t="shared" si="32"/>
        <v/>
      </c>
      <c r="J1002" s="113"/>
      <c r="K1002" s="18"/>
      <c r="L1002" s="18"/>
      <c r="Z1002" s="152"/>
    </row>
    <row r="1003" spans="1:26" x14ac:dyDescent="0.25">
      <c r="A1003" s="26"/>
      <c r="B1003" s="27"/>
      <c r="C1003" s="28"/>
      <c r="D1003" s="28"/>
      <c r="E1003" s="28"/>
      <c r="F1003" s="28"/>
      <c r="G1003" s="29"/>
      <c r="H1003" s="39" t="str">
        <f t="shared" si="31"/>
        <v/>
      </c>
      <c r="I1003" s="150" t="str">
        <f t="shared" si="32"/>
        <v/>
      </c>
      <c r="J1003" s="113"/>
      <c r="K1003" s="18"/>
      <c r="L1003" s="18"/>
      <c r="Z1003" s="152"/>
    </row>
    <row r="1004" spans="1:26" x14ac:dyDescent="0.25">
      <c r="A1004" s="26"/>
      <c r="B1004" s="27"/>
      <c r="C1004" s="28"/>
      <c r="D1004" s="28"/>
      <c r="E1004" s="28"/>
      <c r="F1004" s="28"/>
      <c r="G1004" s="29"/>
      <c r="H1004" s="39" t="str">
        <f t="shared" si="31"/>
        <v/>
      </c>
      <c r="I1004" s="150" t="str">
        <f t="shared" si="32"/>
        <v/>
      </c>
      <c r="J1004" s="113"/>
      <c r="K1004" s="18"/>
      <c r="L1004" s="18"/>
      <c r="Z1004" s="152"/>
    </row>
    <row r="1005" spans="1:26" x14ac:dyDescent="0.25">
      <c r="A1005" s="26"/>
      <c r="B1005" s="27"/>
      <c r="C1005" s="28"/>
      <c r="D1005" s="28"/>
      <c r="E1005" s="28"/>
      <c r="F1005" s="28"/>
      <c r="G1005" s="29"/>
      <c r="H1005" s="39" t="str">
        <f t="shared" si="31"/>
        <v/>
      </c>
      <c r="I1005" s="150" t="str">
        <f t="shared" si="32"/>
        <v/>
      </c>
      <c r="J1005" s="113"/>
      <c r="K1005" s="18"/>
      <c r="L1005" s="18"/>
      <c r="Z1005" s="152"/>
    </row>
    <row r="1006" spans="1:26" x14ac:dyDescent="0.25">
      <c r="A1006" s="26"/>
      <c r="B1006" s="27"/>
      <c r="C1006" s="28"/>
      <c r="D1006" s="28"/>
      <c r="E1006" s="28"/>
      <c r="F1006" s="28"/>
      <c r="G1006" s="29"/>
      <c r="H1006" s="39" t="str">
        <f t="shared" si="31"/>
        <v/>
      </c>
      <c r="I1006" s="150" t="str">
        <f t="shared" si="32"/>
        <v/>
      </c>
      <c r="J1006" s="113"/>
      <c r="K1006" s="18"/>
      <c r="L1006" s="18"/>
      <c r="Z1006" s="152"/>
    </row>
    <row r="1007" spans="1:26" x14ac:dyDescent="0.25">
      <c r="A1007" s="26"/>
      <c r="B1007" s="27"/>
      <c r="C1007" s="28"/>
      <c r="D1007" s="28"/>
      <c r="E1007" s="28"/>
      <c r="F1007" s="28"/>
      <c r="G1007" s="29"/>
      <c r="H1007" s="39" t="str">
        <f t="shared" si="31"/>
        <v/>
      </c>
      <c r="I1007" s="150" t="str">
        <f t="shared" si="32"/>
        <v/>
      </c>
      <c r="J1007" s="113"/>
      <c r="K1007" s="18"/>
      <c r="L1007" s="18"/>
      <c r="Z1007" s="152"/>
    </row>
    <row r="1008" spans="1:26" x14ac:dyDescent="0.25">
      <c r="A1008" s="26"/>
      <c r="B1008" s="27"/>
      <c r="C1008" s="28"/>
      <c r="D1008" s="28"/>
      <c r="E1008" s="28"/>
      <c r="F1008" s="28"/>
      <c r="G1008" s="29"/>
      <c r="H1008" s="39" t="str">
        <f t="shared" si="31"/>
        <v/>
      </c>
      <c r="I1008" s="150" t="str">
        <f t="shared" si="32"/>
        <v/>
      </c>
      <c r="J1008" s="113"/>
      <c r="K1008" s="18"/>
      <c r="L1008" s="18"/>
      <c r="Z1008" s="152"/>
    </row>
    <row r="1009" spans="1:26" x14ac:dyDescent="0.25">
      <c r="A1009" s="26"/>
      <c r="B1009" s="27"/>
      <c r="C1009" s="28"/>
      <c r="D1009" s="28"/>
      <c r="E1009" s="28"/>
      <c r="F1009" s="28"/>
      <c r="G1009" s="29"/>
      <c r="H1009" s="39" t="str">
        <f t="shared" si="31"/>
        <v/>
      </c>
      <c r="I1009" s="150" t="str">
        <f t="shared" si="32"/>
        <v/>
      </c>
      <c r="J1009" s="113"/>
      <c r="K1009" s="18"/>
      <c r="L1009" s="18"/>
      <c r="Z1009" s="152"/>
    </row>
    <row r="1010" spans="1:26" x14ac:dyDescent="0.25">
      <c r="A1010" s="26"/>
      <c r="B1010" s="27"/>
      <c r="C1010" s="28"/>
      <c r="D1010" s="28"/>
      <c r="E1010" s="28"/>
      <c r="F1010" s="28"/>
      <c r="G1010" s="29"/>
      <c r="H1010" s="39" t="str">
        <f t="shared" si="31"/>
        <v/>
      </c>
      <c r="I1010" s="150" t="str">
        <f t="shared" si="32"/>
        <v/>
      </c>
      <c r="J1010" s="113"/>
      <c r="K1010" s="18"/>
      <c r="L1010" s="18"/>
      <c r="Z1010" s="152"/>
    </row>
    <row r="1011" spans="1:26" x14ac:dyDescent="0.25">
      <c r="A1011" s="26"/>
      <c r="B1011" s="27"/>
      <c r="C1011" s="28"/>
      <c r="D1011" s="28"/>
      <c r="E1011" s="28"/>
      <c r="F1011" s="28"/>
      <c r="G1011" s="29"/>
      <c r="H1011" s="39" t="str">
        <f t="shared" si="31"/>
        <v/>
      </c>
      <c r="I1011" s="150" t="str">
        <f t="shared" si="32"/>
        <v/>
      </c>
      <c r="J1011" s="113"/>
      <c r="K1011" s="18"/>
      <c r="L1011" s="18"/>
      <c r="Z1011" s="152"/>
    </row>
    <row r="1012" spans="1:26" x14ac:dyDescent="0.25">
      <c r="A1012" s="26"/>
      <c r="B1012" s="27"/>
      <c r="C1012" s="28"/>
      <c r="D1012" s="28"/>
      <c r="E1012" s="28"/>
      <c r="F1012" s="28"/>
      <c r="G1012" s="29"/>
      <c r="H1012" s="39" t="str">
        <f t="shared" si="31"/>
        <v/>
      </c>
      <c r="I1012" s="150" t="str">
        <f t="shared" si="32"/>
        <v/>
      </c>
      <c r="J1012" s="113"/>
      <c r="K1012" s="18"/>
      <c r="L1012" s="18"/>
      <c r="Z1012" s="152"/>
    </row>
    <row r="1013" spans="1:26" x14ac:dyDescent="0.25">
      <c r="A1013" s="26"/>
      <c r="B1013" s="27"/>
      <c r="C1013" s="28"/>
      <c r="D1013" s="28"/>
      <c r="E1013" s="28"/>
      <c r="F1013" s="28"/>
      <c r="G1013" s="29"/>
      <c r="H1013" s="39" t="str">
        <f t="shared" si="31"/>
        <v/>
      </c>
      <c r="I1013" s="150" t="str">
        <f t="shared" si="32"/>
        <v/>
      </c>
      <c r="J1013" s="113"/>
      <c r="K1013" s="18"/>
      <c r="L1013" s="18"/>
      <c r="Z1013" s="152"/>
    </row>
    <row r="1014" spans="1:26" x14ac:dyDescent="0.25">
      <c r="A1014" s="26"/>
      <c r="B1014" s="27"/>
      <c r="C1014" s="28"/>
      <c r="D1014" s="28"/>
      <c r="E1014" s="28"/>
      <c r="F1014" s="28"/>
      <c r="G1014" s="29"/>
      <c r="H1014" s="39" t="str">
        <f t="shared" si="31"/>
        <v/>
      </c>
      <c r="I1014" s="150" t="str">
        <f t="shared" si="32"/>
        <v/>
      </c>
      <c r="J1014" s="113"/>
      <c r="K1014" s="18"/>
      <c r="L1014" s="18"/>
      <c r="Z1014" s="152"/>
    </row>
    <row r="1015" spans="1:26" x14ac:dyDescent="0.25">
      <c r="A1015" s="26"/>
      <c r="B1015" s="27"/>
      <c r="C1015" s="28"/>
      <c r="D1015" s="28"/>
      <c r="E1015" s="28"/>
      <c r="F1015" s="28"/>
      <c r="G1015" s="29"/>
      <c r="H1015" s="39" t="str">
        <f t="shared" si="31"/>
        <v/>
      </c>
      <c r="I1015" s="150" t="str">
        <f t="shared" si="32"/>
        <v/>
      </c>
      <c r="J1015" s="113"/>
      <c r="K1015" s="18"/>
      <c r="L1015" s="18"/>
      <c r="Z1015" s="152"/>
    </row>
    <row r="1016" spans="1:26" x14ac:dyDescent="0.25">
      <c r="A1016" s="26"/>
      <c r="B1016" s="27"/>
      <c r="C1016" s="28"/>
      <c r="D1016" s="28"/>
      <c r="E1016" s="28"/>
      <c r="F1016" s="28"/>
      <c r="G1016" s="29"/>
      <c r="H1016" s="39" t="str">
        <f t="shared" si="31"/>
        <v/>
      </c>
      <c r="I1016" s="150" t="str">
        <f t="shared" si="32"/>
        <v/>
      </c>
      <c r="J1016" s="113"/>
      <c r="K1016" s="18"/>
      <c r="L1016" s="18"/>
      <c r="Z1016" s="152"/>
    </row>
    <row r="1017" spans="1:26" x14ac:dyDescent="0.25">
      <c r="A1017" s="26"/>
      <c r="B1017" s="27"/>
      <c r="C1017" s="28"/>
      <c r="D1017" s="28"/>
      <c r="E1017" s="28"/>
      <c r="F1017" s="28"/>
      <c r="G1017" s="29"/>
      <c r="H1017" s="39" t="str">
        <f t="shared" si="31"/>
        <v/>
      </c>
      <c r="I1017" s="150" t="str">
        <f t="shared" si="32"/>
        <v/>
      </c>
      <c r="J1017" s="113"/>
      <c r="K1017" s="18"/>
      <c r="L1017" s="18"/>
      <c r="Z1017" s="152"/>
    </row>
    <row r="1018" spans="1:26" x14ac:dyDescent="0.25">
      <c r="A1018" s="26"/>
      <c r="B1018" s="27"/>
      <c r="C1018" s="28"/>
      <c r="D1018" s="28"/>
      <c r="E1018" s="28"/>
      <c r="F1018" s="28"/>
      <c r="G1018" s="29"/>
      <c r="H1018" s="39" t="str">
        <f t="shared" si="31"/>
        <v/>
      </c>
      <c r="I1018" s="150" t="str">
        <f t="shared" si="32"/>
        <v/>
      </c>
      <c r="J1018" s="113"/>
      <c r="K1018" s="18"/>
      <c r="L1018" s="18"/>
      <c r="Z1018" s="152"/>
    </row>
    <row r="1019" spans="1:26" x14ac:dyDescent="0.25">
      <c r="A1019" s="26"/>
      <c r="B1019" s="27"/>
      <c r="C1019" s="28"/>
      <c r="D1019" s="28"/>
      <c r="E1019" s="28"/>
      <c r="F1019" s="28"/>
      <c r="G1019" s="29"/>
      <c r="H1019" s="39" t="str">
        <f t="shared" si="31"/>
        <v/>
      </c>
      <c r="I1019" s="150" t="str">
        <f t="shared" si="32"/>
        <v/>
      </c>
      <c r="J1019" s="113"/>
      <c r="K1019" s="18"/>
      <c r="L1019" s="18"/>
      <c r="Z1019" s="152"/>
    </row>
    <row r="1020" spans="1:26" x14ac:dyDescent="0.25">
      <c r="A1020" s="26"/>
      <c r="B1020" s="27"/>
      <c r="C1020" s="28"/>
      <c r="D1020" s="28"/>
      <c r="E1020" s="28"/>
      <c r="F1020" s="28"/>
      <c r="G1020" s="29"/>
      <c r="H1020" s="39" t="str">
        <f t="shared" si="31"/>
        <v/>
      </c>
      <c r="I1020" s="150" t="str">
        <f t="shared" si="32"/>
        <v/>
      </c>
      <c r="J1020" s="113"/>
      <c r="K1020" s="18"/>
      <c r="L1020" s="18"/>
      <c r="Z1020" s="152"/>
    </row>
    <row r="1021" spans="1:26" x14ac:dyDescent="0.25">
      <c r="A1021" s="26"/>
      <c r="B1021" s="27"/>
      <c r="C1021" s="28"/>
      <c r="D1021" s="28"/>
      <c r="E1021" s="28"/>
      <c r="F1021" s="28"/>
      <c r="G1021" s="29"/>
      <c r="H1021" s="39" t="str">
        <f t="shared" si="31"/>
        <v/>
      </c>
      <c r="I1021" s="150" t="str">
        <f t="shared" si="32"/>
        <v/>
      </c>
      <c r="J1021" s="113"/>
      <c r="K1021" s="18"/>
      <c r="L1021" s="18"/>
      <c r="Z1021" s="152"/>
    </row>
    <row r="1022" spans="1:26" x14ac:dyDescent="0.25">
      <c r="A1022" s="26"/>
      <c r="B1022" s="27"/>
      <c r="C1022" s="28"/>
      <c r="D1022" s="28"/>
      <c r="E1022" s="28"/>
      <c r="F1022" s="28"/>
      <c r="G1022" s="29"/>
      <c r="H1022" s="39" t="str">
        <f t="shared" si="31"/>
        <v/>
      </c>
      <c r="I1022" s="150" t="str">
        <f t="shared" si="32"/>
        <v/>
      </c>
      <c r="J1022" s="113"/>
      <c r="K1022" s="18"/>
      <c r="L1022" s="18"/>
      <c r="Z1022" s="152"/>
    </row>
    <row r="1023" spans="1:26" x14ac:dyDescent="0.25">
      <c r="A1023" s="26"/>
      <c r="B1023" s="27"/>
      <c r="C1023" s="28"/>
      <c r="D1023" s="28"/>
      <c r="E1023" s="28"/>
      <c r="F1023" s="28"/>
      <c r="G1023" s="29"/>
      <c r="H1023" s="39" t="str">
        <f t="shared" si="31"/>
        <v/>
      </c>
      <c r="I1023" s="150" t="str">
        <f t="shared" si="32"/>
        <v/>
      </c>
      <c r="J1023" s="113"/>
      <c r="K1023" s="18"/>
      <c r="L1023" s="18"/>
      <c r="Z1023" s="152"/>
    </row>
    <row r="1024" spans="1:26" x14ac:dyDescent="0.25">
      <c r="A1024" s="26"/>
      <c r="B1024" s="27"/>
      <c r="C1024" s="28"/>
      <c r="D1024" s="28"/>
      <c r="E1024" s="28"/>
      <c r="F1024" s="28"/>
      <c r="G1024" s="29"/>
      <c r="H1024" s="39" t="str">
        <f t="shared" si="31"/>
        <v/>
      </c>
      <c r="I1024" s="150" t="str">
        <f t="shared" si="32"/>
        <v/>
      </c>
      <c r="J1024" s="113"/>
      <c r="K1024" s="18"/>
      <c r="L1024" s="18"/>
      <c r="Z1024" s="152"/>
    </row>
    <row r="1025" spans="1:26" x14ac:dyDescent="0.25">
      <c r="A1025" s="26"/>
      <c r="B1025" s="27"/>
      <c r="C1025" s="28"/>
      <c r="D1025" s="28"/>
      <c r="E1025" s="28"/>
      <c r="F1025" s="28"/>
      <c r="G1025" s="29"/>
      <c r="H1025" s="39" t="str">
        <f t="shared" si="31"/>
        <v/>
      </c>
      <c r="I1025" s="150" t="str">
        <f t="shared" si="32"/>
        <v/>
      </c>
      <c r="J1025" s="113"/>
      <c r="K1025" s="18"/>
      <c r="L1025" s="18"/>
      <c r="Z1025" s="152"/>
    </row>
    <row r="1026" spans="1:26" x14ac:dyDescent="0.25">
      <c r="A1026" s="26"/>
      <c r="B1026" s="27"/>
      <c r="C1026" s="28"/>
      <c r="D1026" s="28"/>
      <c r="E1026" s="28"/>
      <c r="F1026" s="28"/>
      <c r="G1026" s="29"/>
      <c r="H1026" s="39" t="str">
        <f t="shared" si="31"/>
        <v/>
      </c>
      <c r="I1026" s="150" t="str">
        <f t="shared" si="32"/>
        <v/>
      </c>
      <c r="J1026" s="113"/>
      <c r="K1026" s="18"/>
      <c r="L1026" s="18"/>
      <c r="Z1026" s="152"/>
    </row>
    <row r="1027" spans="1:26" x14ac:dyDescent="0.25">
      <c r="A1027" s="26"/>
      <c r="B1027" s="27"/>
      <c r="C1027" s="28"/>
      <c r="D1027" s="28"/>
      <c r="E1027" s="28"/>
      <c r="F1027" s="28"/>
      <c r="G1027" s="29"/>
      <c r="H1027" s="39" t="str">
        <f t="shared" si="31"/>
        <v/>
      </c>
      <c r="I1027" s="150" t="str">
        <f t="shared" si="32"/>
        <v/>
      </c>
      <c r="J1027" s="113"/>
      <c r="K1027" s="18"/>
      <c r="L1027" s="18"/>
      <c r="Z1027" s="152"/>
    </row>
    <row r="1028" spans="1:26" x14ac:dyDescent="0.25">
      <c r="A1028" s="26"/>
      <c r="B1028" s="27"/>
      <c r="C1028" s="28"/>
      <c r="D1028" s="28"/>
      <c r="E1028" s="28"/>
      <c r="F1028" s="28"/>
      <c r="G1028" s="29"/>
      <c r="H1028" s="39" t="str">
        <f t="shared" ref="H1028:H1091" si="33">IF(A1028&gt;0,MATCH(A1028-1,FYrMonths)+1,"")</f>
        <v/>
      </c>
      <c r="I1028" s="150" t="str">
        <f t="shared" si="32"/>
        <v/>
      </c>
      <c r="J1028" s="113"/>
      <c r="K1028" s="18"/>
      <c r="L1028" s="18"/>
      <c r="Z1028" s="152"/>
    </row>
    <row r="1029" spans="1:26" x14ac:dyDescent="0.25">
      <c r="A1029" s="26"/>
      <c r="B1029" s="27"/>
      <c r="C1029" s="28"/>
      <c r="D1029" s="28"/>
      <c r="E1029" s="28"/>
      <c r="F1029" s="28"/>
      <c r="G1029" s="29"/>
      <c r="H1029" s="39" t="str">
        <f t="shared" si="33"/>
        <v/>
      </c>
      <c r="I1029" s="150" t="str">
        <f t="shared" ref="I1029:I1092" si="34">IF(G1029="","",I1028+G1029)</f>
        <v/>
      </c>
      <c r="J1029" s="113"/>
      <c r="K1029" s="18"/>
      <c r="L1029" s="18"/>
      <c r="Z1029" s="152"/>
    </row>
    <row r="1030" spans="1:26" x14ac:dyDescent="0.25">
      <c r="A1030" s="26"/>
      <c r="B1030" s="27"/>
      <c r="C1030" s="28"/>
      <c r="D1030" s="28"/>
      <c r="E1030" s="28"/>
      <c r="F1030" s="28"/>
      <c r="G1030" s="29"/>
      <c r="H1030" s="39" t="str">
        <f t="shared" si="33"/>
        <v/>
      </c>
      <c r="I1030" s="150" t="str">
        <f t="shared" si="34"/>
        <v/>
      </c>
      <c r="J1030" s="113"/>
      <c r="K1030" s="18"/>
      <c r="L1030" s="18"/>
      <c r="Z1030" s="152"/>
    </row>
    <row r="1031" spans="1:26" x14ac:dyDescent="0.25">
      <c r="A1031" s="26"/>
      <c r="B1031" s="27"/>
      <c r="C1031" s="28"/>
      <c r="D1031" s="28"/>
      <c r="E1031" s="28"/>
      <c r="F1031" s="28"/>
      <c r="G1031" s="29"/>
      <c r="H1031" s="39" t="str">
        <f t="shared" si="33"/>
        <v/>
      </c>
      <c r="I1031" s="150" t="str">
        <f t="shared" si="34"/>
        <v/>
      </c>
      <c r="J1031" s="113"/>
      <c r="K1031" s="18"/>
      <c r="L1031" s="18"/>
      <c r="Z1031" s="152"/>
    </row>
    <row r="1032" spans="1:26" x14ac:dyDescent="0.25">
      <c r="A1032" s="26"/>
      <c r="B1032" s="27"/>
      <c r="C1032" s="28"/>
      <c r="D1032" s="28"/>
      <c r="E1032" s="28"/>
      <c r="F1032" s="28"/>
      <c r="G1032" s="29"/>
      <c r="H1032" s="39" t="str">
        <f t="shared" si="33"/>
        <v/>
      </c>
      <c r="I1032" s="150" t="str">
        <f t="shared" si="34"/>
        <v/>
      </c>
      <c r="J1032" s="113"/>
      <c r="K1032" s="18"/>
      <c r="L1032" s="18"/>
      <c r="Z1032" s="152"/>
    </row>
    <row r="1033" spans="1:26" x14ac:dyDescent="0.25">
      <c r="A1033" s="26"/>
      <c r="B1033" s="27"/>
      <c r="C1033" s="28"/>
      <c r="D1033" s="28"/>
      <c r="E1033" s="28"/>
      <c r="F1033" s="28"/>
      <c r="G1033" s="29"/>
      <c r="H1033" s="39" t="str">
        <f t="shared" si="33"/>
        <v/>
      </c>
      <c r="I1033" s="150" t="str">
        <f t="shared" si="34"/>
        <v/>
      </c>
      <c r="J1033" s="113"/>
      <c r="K1033" s="18"/>
      <c r="L1033" s="18"/>
      <c r="Z1033" s="152"/>
    </row>
    <row r="1034" spans="1:26" x14ac:dyDescent="0.25">
      <c r="A1034" s="26"/>
      <c r="B1034" s="27"/>
      <c r="C1034" s="28"/>
      <c r="D1034" s="28"/>
      <c r="E1034" s="28"/>
      <c r="F1034" s="28"/>
      <c r="G1034" s="29"/>
      <c r="H1034" s="39" t="str">
        <f t="shared" si="33"/>
        <v/>
      </c>
      <c r="I1034" s="150" t="str">
        <f t="shared" si="34"/>
        <v/>
      </c>
      <c r="J1034" s="113"/>
      <c r="K1034" s="18"/>
      <c r="L1034" s="18"/>
      <c r="Z1034" s="152"/>
    </row>
    <row r="1035" spans="1:26" x14ac:dyDescent="0.25">
      <c r="A1035" s="26"/>
      <c r="B1035" s="27"/>
      <c r="C1035" s="28"/>
      <c r="D1035" s="28"/>
      <c r="E1035" s="28"/>
      <c r="F1035" s="28"/>
      <c r="G1035" s="29"/>
      <c r="H1035" s="39" t="str">
        <f t="shared" si="33"/>
        <v/>
      </c>
      <c r="I1035" s="150" t="str">
        <f t="shared" si="34"/>
        <v/>
      </c>
      <c r="J1035" s="113"/>
      <c r="K1035" s="18"/>
      <c r="L1035" s="18"/>
      <c r="Z1035" s="152"/>
    </row>
    <row r="1036" spans="1:26" x14ac:dyDescent="0.25">
      <c r="A1036" s="26"/>
      <c r="B1036" s="27"/>
      <c r="C1036" s="28"/>
      <c r="D1036" s="28"/>
      <c r="E1036" s="28"/>
      <c r="F1036" s="28"/>
      <c r="G1036" s="29"/>
      <c r="H1036" s="39" t="str">
        <f t="shared" si="33"/>
        <v/>
      </c>
      <c r="I1036" s="150" t="str">
        <f t="shared" si="34"/>
        <v/>
      </c>
      <c r="J1036" s="113"/>
      <c r="K1036" s="18"/>
      <c r="L1036" s="18"/>
      <c r="Z1036" s="152"/>
    </row>
    <row r="1037" spans="1:26" x14ac:dyDescent="0.25">
      <c r="A1037" s="26"/>
      <c r="B1037" s="27"/>
      <c r="C1037" s="28"/>
      <c r="D1037" s="28"/>
      <c r="E1037" s="28"/>
      <c r="F1037" s="28"/>
      <c r="G1037" s="29"/>
      <c r="H1037" s="39" t="str">
        <f t="shared" si="33"/>
        <v/>
      </c>
      <c r="I1037" s="150" t="str">
        <f t="shared" si="34"/>
        <v/>
      </c>
      <c r="J1037" s="113"/>
      <c r="K1037" s="18"/>
      <c r="L1037" s="18"/>
      <c r="Z1037" s="152"/>
    </row>
    <row r="1038" spans="1:26" x14ac:dyDescent="0.25">
      <c r="A1038" s="26"/>
      <c r="B1038" s="27"/>
      <c r="C1038" s="28"/>
      <c r="D1038" s="28"/>
      <c r="E1038" s="28"/>
      <c r="F1038" s="28"/>
      <c r="G1038" s="29"/>
      <c r="H1038" s="39" t="str">
        <f t="shared" si="33"/>
        <v/>
      </c>
      <c r="I1038" s="150" t="str">
        <f t="shared" si="34"/>
        <v/>
      </c>
      <c r="J1038" s="113"/>
      <c r="K1038" s="18"/>
      <c r="L1038" s="18"/>
      <c r="Z1038" s="152"/>
    </row>
    <row r="1039" spans="1:26" x14ac:dyDescent="0.25">
      <c r="A1039" s="26"/>
      <c r="B1039" s="27"/>
      <c r="C1039" s="28"/>
      <c r="D1039" s="28"/>
      <c r="E1039" s="28"/>
      <c r="F1039" s="28"/>
      <c r="G1039" s="29"/>
      <c r="H1039" s="39" t="str">
        <f t="shared" si="33"/>
        <v/>
      </c>
      <c r="I1039" s="150" t="str">
        <f t="shared" si="34"/>
        <v/>
      </c>
      <c r="J1039" s="113"/>
      <c r="K1039" s="18"/>
      <c r="L1039" s="18"/>
      <c r="Z1039" s="152"/>
    </row>
    <row r="1040" spans="1:26" x14ac:dyDescent="0.25">
      <c r="A1040" s="26"/>
      <c r="B1040" s="27"/>
      <c r="C1040" s="28"/>
      <c r="D1040" s="28"/>
      <c r="E1040" s="28"/>
      <c r="F1040" s="28"/>
      <c r="G1040" s="29"/>
      <c r="H1040" s="39" t="str">
        <f t="shared" si="33"/>
        <v/>
      </c>
      <c r="I1040" s="150" t="str">
        <f t="shared" si="34"/>
        <v/>
      </c>
      <c r="J1040" s="113"/>
      <c r="K1040" s="18"/>
      <c r="L1040" s="18"/>
      <c r="Z1040" s="152"/>
    </row>
    <row r="1041" spans="1:26" x14ac:dyDescent="0.25">
      <c r="A1041" s="26"/>
      <c r="B1041" s="27"/>
      <c r="C1041" s="28"/>
      <c r="D1041" s="28"/>
      <c r="E1041" s="28"/>
      <c r="F1041" s="28"/>
      <c r="G1041" s="29"/>
      <c r="H1041" s="39" t="str">
        <f t="shared" si="33"/>
        <v/>
      </c>
      <c r="I1041" s="150" t="str">
        <f t="shared" si="34"/>
        <v/>
      </c>
      <c r="J1041" s="113"/>
      <c r="K1041" s="18"/>
      <c r="L1041" s="18"/>
      <c r="Z1041" s="152"/>
    </row>
    <row r="1042" spans="1:26" x14ac:dyDescent="0.25">
      <c r="A1042" s="26"/>
      <c r="B1042" s="27"/>
      <c r="C1042" s="28"/>
      <c r="D1042" s="28"/>
      <c r="E1042" s="28"/>
      <c r="F1042" s="28"/>
      <c r="G1042" s="29"/>
      <c r="H1042" s="39" t="str">
        <f t="shared" si="33"/>
        <v/>
      </c>
      <c r="I1042" s="150" t="str">
        <f t="shared" si="34"/>
        <v/>
      </c>
      <c r="J1042" s="113"/>
      <c r="K1042" s="18"/>
      <c r="L1042" s="18"/>
      <c r="Z1042" s="152"/>
    </row>
    <row r="1043" spans="1:26" x14ac:dyDescent="0.25">
      <c r="A1043" s="26"/>
      <c r="B1043" s="27"/>
      <c r="C1043" s="28"/>
      <c r="D1043" s="28"/>
      <c r="E1043" s="28"/>
      <c r="F1043" s="28"/>
      <c r="G1043" s="29"/>
      <c r="H1043" s="39" t="str">
        <f t="shared" si="33"/>
        <v/>
      </c>
      <c r="I1043" s="150" t="str">
        <f t="shared" si="34"/>
        <v/>
      </c>
      <c r="J1043" s="113"/>
      <c r="K1043" s="18"/>
      <c r="L1043" s="18"/>
      <c r="Z1043" s="152"/>
    </row>
    <row r="1044" spans="1:26" x14ac:dyDescent="0.25">
      <c r="A1044" s="26"/>
      <c r="B1044" s="27"/>
      <c r="C1044" s="28"/>
      <c r="D1044" s="28"/>
      <c r="E1044" s="28"/>
      <c r="F1044" s="28"/>
      <c r="G1044" s="29"/>
      <c r="H1044" s="39" t="str">
        <f t="shared" si="33"/>
        <v/>
      </c>
      <c r="I1044" s="150" t="str">
        <f t="shared" si="34"/>
        <v/>
      </c>
      <c r="J1044" s="113"/>
      <c r="K1044" s="18"/>
      <c r="L1044" s="18"/>
      <c r="Z1044" s="152"/>
    </row>
    <row r="1045" spans="1:26" x14ac:dyDescent="0.25">
      <c r="A1045" s="26"/>
      <c r="B1045" s="27"/>
      <c r="C1045" s="28"/>
      <c r="D1045" s="28"/>
      <c r="E1045" s="28"/>
      <c r="F1045" s="28"/>
      <c r="G1045" s="29"/>
      <c r="H1045" s="39" t="str">
        <f t="shared" si="33"/>
        <v/>
      </c>
      <c r="I1045" s="150" t="str">
        <f t="shared" si="34"/>
        <v/>
      </c>
      <c r="J1045" s="113"/>
      <c r="K1045" s="18"/>
      <c r="L1045" s="18"/>
      <c r="Z1045" s="152"/>
    </row>
    <row r="1046" spans="1:26" x14ac:dyDescent="0.25">
      <c r="A1046" s="26"/>
      <c r="B1046" s="27"/>
      <c r="C1046" s="28"/>
      <c r="D1046" s="28"/>
      <c r="E1046" s="28"/>
      <c r="F1046" s="28"/>
      <c r="G1046" s="29"/>
      <c r="H1046" s="39" t="str">
        <f t="shared" si="33"/>
        <v/>
      </c>
      <c r="I1046" s="150" t="str">
        <f t="shared" si="34"/>
        <v/>
      </c>
      <c r="J1046" s="113"/>
      <c r="K1046" s="18"/>
      <c r="L1046" s="18"/>
      <c r="Z1046" s="152"/>
    </row>
    <row r="1047" spans="1:26" x14ac:dyDescent="0.25">
      <c r="A1047" s="26"/>
      <c r="B1047" s="27"/>
      <c r="C1047" s="28"/>
      <c r="D1047" s="28"/>
      <c r="E1047" s="28"/>
      <c r="F1047" s="28"/>
      <c r="G1047" s="29"/>
      <c r="H1047" s="39" t="str">
        <f t="shared" si="33"/>
        <v/>
      </c>
      <c r="I1047" s="150" t="str">
        <f t="shared" si="34"/>
        <v/>
      </c>
      <c r="J1047" s="113"/>
      <c r="K1047" s="18"/>
      <c r="L1047" s="18"/>
      <c r="Z1047" s="152"/>
    </row>
    <row r="1048" spans="1:26" x14ac:dyDescent="0.25">
      <c r="A1048" s="26"/>
      <c r="B1048" s="27"/>
      <c r="C1048" s="28"/>
      <c r="D1048" s="28"/>
      <c r="E1048" s="28"/>
      <c r="F1048" s="28"/>
      <c r="G1048" s="29"/>
      <c r="H1048" s="39" t="str">
        <f t="shared" si="33"/>
        <v/>
      </c>
      <c r="I1048" s="150" t="str">
        <f t="shared" si="34"/>
        <v/>
      </c>
      <c r="J1048" s="113"/>
      <c r="K1048" s="18"/>
      <c r="L1048" s="18"/>
      <c r="Z1048" s="152"/>
    </row>
    <row r="1049" spans="1:26" x14ac:dyDescent="0.25">
      <c r="A1049" s="26"/>
      <c r="B1049" s="27"/>
      <c r="C1049" s="28"/>
      <c r="D1049" s="28"/>
      <c r="E1049" s="28"/>
      <c r="F1049" s="28"/>
      <c r="G1049" s="29"/>
      <c r="H1049" s="39" t="str">
        <f t="shared" si="33"/>
        <v/>
      </c>
      <c r="I1049" s="150" t="str">
        <f t="shared" si="34"/>
        <v/>
      </c>
      <c r="J1049" s="113"/>
      <c r="K1049" s="18"/>
      <c r="L1049" s="18"/>
      <c r="Z1049" s="152"/>
    </row>
    <row r="1050" spans="1:26" x14ac:dyDescent="0.25">
      <c r="A1050" s="26"/>
      <c r="B1050" s="27"/>
      <c r="C1050" s="28"/>
      <c r="D1050" s="28"/>
      <c r="E1050" s="28"/>
      <c r="F1050" s="28"/>
      <c r="G1050" s="29"/>
      <c r="H1050" s="39" t="str">
        <f t="shared" si="33"/>
        <v/>
      </c>
      <c r="I1050" s="150" t="str">
        <f t="shared" si="34"/>
        <v/>
      </c>
      <c r="J1050" s="113"/>
      <c r="K1050" s="18"/>
      <c r="L1050" s="18"/>
      <c r="Z1050" s="152"/>
    </row>
    <row r="1051" spans="1:26" x14ac:dyDescent="0.25">
      <c r="A1051" s="26"/>
      <c r="B1051" s="27"/>
      <c r="C1051" s="28"/>
      <c r="D1051" s="28"/>
      <c r="E1051" s="28"/>
      <c r="F1051" s="28"/>
      <c r="G1051" s="29"/>
      <c r="H1051" s="39" t="str">
        <f t="shared" si="33"/>
        <v/>
      </c>
      <c r="I1051" s="150" t="str">
        <f t="shared" si="34"/>
        <v/>
      </c>
      <c r="J1051" s="113"/>
      <c r="K1051" s="18"/>
      <c r="L1051" s="18"/>
      <c r="Z1051" s="152"/>
    </row>
    <row r="1052" spans="1:26" x14ac:dyDescent="0.25">
      <c r="A1052" s="26"/>
      <c r="B1052" s="27"/>
      <c r="C1052" s="28"/>
      <c r="D1052" s="28"/>
      <c r="E1052" s="28"/>
      <c r="F1052" s="28"/>
      <c r="G1052" s="29"/>
      <c r="H1052" s="39" t="str">
        <f t="shared" si="33"/>
        <v/>
      </c>
      <c r="I1052" s="150" t="str">
        <f t="shared" si="34"/>
        <v/>
      </c>
      <c r="J1052" s="113"/>
      <c r="K1052" s="18"/>
      <c r="L1052" s="18"/>
      <c r="Z1052" s="152"/>
    </row>
    <row r="1053" spans="1:26" x14ac:dyDescent="0.25">
      <c r="A1053" s="26"/>
      <c r="B1053" s="27"/>
      <c r="C1053" s="28"/>
      <c r="D1053" s="28"/>
      <c r="E1053" s="28"/>
      <c r="F1053" s="28"/>
      <c r="G1053" s="29"/>
      <c r="H1053" s="39" t="str">
        <f t="shared" si="33"/>
        <v/>
      </c>
      <c r="I1053" s="150" t="str">
        <f t="shared" si="34"/>
        <v/>
      </c>
      <c r="J1053" s="113"/>
      <c r="K1053" s="18"/>
      <c r="L1053" s="18"/>
      <c r="Z1053" s="152"/>
    </row>
    <row r="1054" spans="1:26" x14ac:dyDescent="0.25">
      <c r="A1054" s="26"/>
      <c r="B1054" s="27"/>
      <c r="C1054" s="28"/>
      <c r="D1054" s="28"/>
      <c r="E1054" s="28"/>
      <c r="F1054" s="28"/>
      <c r="G1054" s="29"/>
      <c r="H1054" s="39" t="str">
        <f t="shared" si="33"/>
        <v/>
      </c>
      <c r="I1054" s="150" t="str">
        <f t="shared" si="34"/>
        <v/>
      </c>
      <c r="J1054" s="113"/>
      <c r="K1054" s="18"/>
      <c r="L1054" s="18"/>
      <c r="Z1054" s="152"/>
    </row>
    <row r="1055" spans="1:26" x14ac:dyDescent="0.25">
      <c r="A1055" s="26"/>
      <c r="B1055" s="27"/>
      <c r="C1055" s="28"/>
      <c r="D1055" s="28"/>
      <c r="E1055" s="28"/>
      <c r="F1055" s="28"/>
      <c r="G1055" s="29"/>
      <c r="H1055" s="39" t="str">
        <f t="shared" si="33"/>
        <v/>
      </c>
      <c r="I1055" s="150" t="str">
        <f t="shared" si="34"/>
        <v/>
      </c>
      <c r="J1055" s="113"/>
      <c r="K1055" s="18"/>
      <c r="L1055" s="18"/>
      <c r="Z1055" s="152"/>
    </row>
    <row r="1056" spans="1:26" x14ac:dyDescent="0.25">
      <c r="A1056" s="26"/>
      <c r="B1056" s="27"/>
      <c r="C1056" s="28"/>
      <c r="D1056" s="28"/>
      <c r="E1056" s="28"/>
      <c r="F1056" s="28"/>
      <c r="G1056" s="29"/>
      <c r="H1056" s="39" t="str">
        <f t="shared" si="33"/>
        <v/>
      </c>
      <c r="I1056" s="150" t="str">
        <f t="shared" si="34"/>
        <v/>
      </c>
      <c r="J1056" s="113"/>
      <c r="K1056" s="18"/>
      <c r="L1056" s="18"/>
      <c r="Z1056" s="152"/>
    </row>
    <row r="1057" spans="1:26" x14ac:dyDescent="0.25">
      <c r="A1057" s="26"/>
      <c r="B1057" s="27"/>
      <c r="C1057" s="28"/>
      <c r="D1057" s="28"/>
      <c r="E1057" s="28"/>
      <c r="F1057" s="28"/>
      <c r="G1057" s="29"/>
      <c r="H1057" s="39" t="str">
        <f t="shared" si="33"/>
        <v/>
      </c>
      <c r="I1057" s="150" t="str">
        <f t="shared" si="34"/>
        <v/>
      </c>
      <c r="J1057" s="113"/>
      <c r="K1057" s="18"/>
      <c r="L1057" s="18"/>
      <c r="Z1057" s="152"/>
    </row>
    <row r="1058" spans="1:26" x14ac:dyDescent="0.25">
      <c r="A1058" s="26"/>
      <c r="B1058" s="27"/>
      <c r="C1058" s="28"/>
      <c r="D1058" s="28"/>
      <c r="E1058" s="28"/>
      <c r="F1058" s="28"/>
      <c r="G1058" s="29"/>
      <c r="H1058" s="39" t="str">
        <f t="shared" si="33"/>
        <v/>
      </c>
      <c r="I1058" s="150" t="str">
        <f t="shared" si="34"/>
        <v/>
      </c>
      <c r="J1058" s="113"/>
      <c r="K1058" s="18"/>
      <c r="L1058" s="18"/>
      <c r="Z1058" s="152"/>
    </row>
    <row r="1059" spans="1:26" x14ac:dyDescent="0.25">
      <c r="A1059" s="26"/>
      <c r="B1059" s="27"/>
      <c r="C1059" s="28"/>
      <c r="D1059" s="28"/>
      <c r="E1059" s="28"/>
      <c r="F1059" s="28"/>
      <c r="G1059" s="29"/>
      <c r="H1059" s="39" t="str">
        <f t="shared" si="33"/>
        <v/>
      </c>
      <c r="I1059" s="150" t="str">
        <f t="shared" si="34"/>
        <v/>
      </c>
      <c r="J1059" s="113"/>
      <c r="K1059" s="18"/>
      <c r="L1059" s="18"/>
      <c r="Z1059" s="152"/>
    </row>
    <row r="1060" spans="1:26" x14ac:dyDescent="0.25">
      <c r="A1060" s="26"/>
      <c r="B1060" s="27"/>
      <c r="C1060" s="28"/>
      <c r="D1060" s="28"/>
      <c r="E1060" s="28"/>
      <c r="F1060" s="28"/>
      <c r="G1060" s="29"/>
      <c r="H1060" s="39" t="str">
        <f t="shared" si="33"/>
        <v/>
      </c>
      <c r="I1060" s="150" t="str">
        <f t="shared" si="34"/>
        <v/>
      </c>
      <c r="J1060" s="113"/>
      <c r="K1060" s="18"/>
      <c r="L1060" s="18"/>
      <c r="Z1060" s="152"/>
    </row>
    <row r="1061" spans="1:26" x14ac:dyDescent="0.25">
      <c r="A1061" s="26"/>
      <c r="B1061" s="27"/>
      <c r="C1061" s="28"/>
      <c r="D1061" s="28"/>
      <c r="E1061" s="28"/>
      <c r="F1061" s="28"/>
      <c r="G1061" s="29"/>
      <c r="H1061" s="39" t="str">
        <f t="shared" si="33"/>
        <v/>
      </c>
      <c r="I1061" s="150" t="str">
        <f t="shared" si="34"/>
        <v/>
      </c>
      <c r="J1061" s="113"/>
      <c r="K1061" s="18"/>
      <c r="L1061" s="18"/>
      <c r="Z1061" s="152"/>
    </row>
    <row r="1062" spans="1:26" x14ac:dyDescent="0.25">
      <c r="A1062" s="26"/>
      <c r="B1062" s="27"/>
      <c r="C1062" s="28"/>
      <c r="D1062" s="28"/>
      <c r="E1062" s="28"/>
      <c r="F1062" s="28"/>
      <c r="G1062" s="29"/>
      <c r="H1062" s="39" t="str">
        <f t="shared" si="33"/>
        <v/>
      </c>
      <c r="I1062" s="150" t="str">
        <f t="shared" si="34"/>
        <v/>
      </c>
      <c r="J1062" s="113"/>
      <c r="K1062" s="18"/>
      <c r="L1062" s="18"/>
      <c r="Z1062" s="152"/>
    </row>
    <row r="1063" spans="1:26" x14ac:dyDescent="0.25">
      <c r="A1063" s="26"/>
      <c r="B1063" s="27"/>
      <c r="C1063" s="28"/>
      <c r="D1063" s="28"/>
      <c r="E1063" s="28"/>
      <c r="F1063" s="28"/>
      <c r="G1063" s="29"/>
      <c r="H1063" s="39" t="str">
        <f t="shared" si="33"/>
        <v/>
      </c>
      <c r="I1063" s="150" t="str">
        <f t="shared" si="34"/>
        <v/>
      </c>
      <c r="J1063" s="113"/>
      <c r="K1063" s="18"/>
      <c r="L1063" s="18"/>
      <c r="Z1063" s="152"/>
    </row>
    <row r="1064" spans="1:26" x14ac:dyDescent="0.25">
      <c r="A1064" s="26"/>
      <c r="B1064" s="27"/>
      <c r="C1064" s="28"/>
      <c r="D1064" s="28"/>
      <c r="E1064" s="28"/>
      <c r="F1064" s="28"/>
      <c r="G1064" s="29"/>
      <c r="H1064" s="39" t="str">
        <f t="shared" si="33"/>
        <v/>
      </c>
      <c r="I1064" s="150" t="str">
        <f t="shared" si="34"/>
        <v/>
      </c>
      <c r="J1064" s="113"/>
      <c r="K1064" s="18"/>
      <c r="L1064" s="18"/>
      <c r="Z1064" s="152"/>
    </row>
    <row r="1065" spans="1:26" x14ac:dyDescent="0.25">
      <c r="A1065" s="26"/>
      <c r="B1065" s="27"/>
      <c r="C1065" s="28"/>
      <c r="D1065" s="28"/>
      <c r="E1065" s="28"/>
      <c r="F1065" s="28"/>
      <c r="G1065" s="29"/>
      <c r="H1065" s="39" t="str">
        <f t="shared" si="33"/>
        <v/>
      </c>
      <c r="I1065" s="150" t="str">
        <f t="shared" si="34"/>
        <v/>
      </c>
      <c r="J1065" s="113"/>
      <c r="K1065" s="18"/>
      <c r="L1065" s="18"/>
      <c r="Z1065" s="152"/>
    </row>
    <row r="1066" spans="1:26" x14ac:dyDescent="0.25">
      <c r="A1066" s="26"/>
      <c r="B1066" s="27"/>
      <c r="C1066" s="28"/>
      <c r="D1066" s="28"/>
      <c r="E1066" s="28"/>
      <c r="F1066" s="28"/>
      <c r="G1066" s="29"/>
      <c r="H1066" s="39" t="str">
        <f t="shared" si="33"/>
        <v/>
      </c>
      <c r="I1066" s="150" t="str">
        <f t="shared" si="34"/>
        <v/>
      </c>
      <c r="J1066" s="113"/>
      <c r="K1066" s="18"/>
      <c r="L1066" s="18"/>
      <c r="Z1066" s="152"/>
    </row>
    <row r="1067" spans="1:26" x14ac:dyDescent="0.25">
      <c r="A1067" s="26"/>
      <c r="B1067" s="27"/>
      <c r="C1067" s="28"/>
      <c r="D1067" s="28"/>
      <c r="E1067" s="28"/>
      <c r="F1067" s="28"/>
      <c r="G1067" s="29"/>
      <c r="H1067" s="39" t="str">
        <f t="shared" si="33"/>
        <v/>
      </c>
      <c r="I1067" s="150" t="str">
        <f t="shared" si="34"/>
        <v/>
      </c>
      <c r="J1067" s="113"/>
      <c r="K1067" s="18"/>
      <c r="L1067" s="18"/>
      <c r="Z1067" s="152"/>
    </row>
    <row r="1068" spans="1:26" x14ac:dyDescent="0.25">
      <c r="A1068" s="26"/>
      <c r="B1068" s="27"/>
      <c r="C1068" s="28"/>
      <c r="D1068" s="28"/>
      <c r="E1068" s="28"/>
      <c r="F1068" s="28"/>
      <c r="G1068" s="29"/>
      <c r="H1068" s="39" t="str">
        <f t="shared" si="33"/>
        <v/>
      </c>
      <c r="I1068" s="150" t="str">
        <f t="shared" si="34"/>
        <v/>
      </c>
      <c r="J1068" s="113"/>
      <c r="K1068" s="18"/>
      <c r="L1068" s="18"/>
      <c r="Z1068" s="152"/>
    </row>
    <row r="1069" spans="1:26" x14ac:dyDescent="0.25">
      <c r="A1069" s="26"/>
      <c r="B1069" s="27"/>
      <c r="C1069" s="28"/>
      <c r="D1069" s="28"/>
      <c r="E1069" s="28"/>
      <c r="F1069" s="28"/>
      <c r="G1069" s="29"/>
      <c r="H1069" s="39" t="str">
        <f t="shared" si="33"/>
        <v/>
      </c>
      <c r="I1069" s="150" t="str">
        <f t="shared" si="34"/>
        <v/>
      </c>
      <c r="J1069" s="113"/>
      <c r="K1069" s="18"/>
      <c r="L1069" s="18"/>
      <c r="Z1069" s="152"/>
    </row>
    <row r="1070" spans="1:26" x14ac:dyDescent="0.25">
      <c r="A1070" s="26"/>
      <c r="B1070" s="27"/>
      <c r="C1070" s="28"/>
      <c r="D1070" s="28"/>
      <c r="E1070" s="28"/>
      <c r="F1070" s="28"/>
      <c r="G1070" s="29"/>
      <c r="H1070" s="39" t="str">
        <f t="shared" si="33"/>
        <v/>
      </c>
      <c r="I1070" s="150" t="str">
        <f t="shared" si="34"/>
        <v/>
      </c>
      <c r="J1070" s="113"/>
      <c r="K1070" s="18"/>
      <c r="L1070" s="18"/>
      <c r="Z1070" s="152"/>
    </row>
    <row r="1071" spans="1:26" x14ac:dyDescent="0.25">
      <c r="A1071" s="26"/>
      <c r="B1071" s="27"/>
      <c r="C1071" s="28"/>
      <c r="D1071" s="28"/>
      <c r="E1071" s="28"/>
      <c r="F1071" s="28"/>
      <c r="G1071" s="29"/>
      <c r="H1071" s="39" t="str">
        <f t="shared" si="33"/>
        <v/>
      </c>
      <c r="I1071" s="150" t="str">
        <f t="shared" si="34"/>
        <v/>
      </c>
      <c r="J1071" s="113"/>
      <c r="K1071" s="18"/>
      <c r="L1071" s="18"/>
      <c r="Z1071" s="152"/>
    </row>
    <row r="1072" spans="1:26" x14ac:dyDescent="0.25">
      <c r="A1072" s="26"/>
      <c r="B1072" s="27"/>
      <c r="C1072" s="28"/>
      <c r="D1072" s="28"/>
      <c r="E1072" s="28"/>
      <c r="F1072" s="28"/>
      <c r="G1072" s="29"/>
      <c r="H1072" s="39" t="str">
        <f t="shared" si="33"/>
        <v/>
      </c>
      <c r="I1072" s="150" t="str">
        <f t="shared" si="34"/>
        <v/>
      </c>
      <c r="J1072" s="113"/>
      <c r="K1072" s="18"/>
      <c r="L1072" s="18"/>
      <c r="Z1072" s="152"/>
    </row>
    <row r="1073" spans="1:26" x14ac:dyDescent="0.25">
      <c r="A1073" s="26"/>
      <c r="B1073" s="27"/>
      <c r="C1073" s="28"/>
      <c r="D1073" s="28"/>
      <c r="E1073" s="28"/>
      <c r="F1073" s="28"/>
      <c r="G1073" s="29"/>
      <c r="H1073" s="39" t="str">
        <f t="shared" si="33"/>
        <v/>
      </c>
      <c r="I1073" s="150" t="str">
        <f t="shared" si="34"/>
        <v/>
      </c>
      <c r="J1073" s="113"/>
      <c r="K1073" s="18"/>
      <c r="L1073" s="18"/>
      <c r="Z1073" s="152"/>
    </row>
    <row r="1074" spans="1:26" x14ac:dyDescent="0.25">
      <c r="A1074" s="26"/>
      <c r="B1074" s="27"/>
      <c r="C1074" s="28"/>
      <c r="D1074" s="28"/>
      <c r="E1074" s="28"/>
      <c r="F1074" s="28"/>
      <c r="G1074" s="29"/>
      <c r="H1074" s="39" t="str">
        <f t="shared" si="33"/>
        <v/>
      </c>
      <c r="I1074" s="150" t="str">
        <f t="shared" si="34"/>
        <v/>
      </c>
      <c r="J1074" s="113"/>
      <c r="K1074" s="18"/>
      <c r="L1074" s="18"/>
      <c r="Z1074" s="152"/>
    </row>
    <row r="1075" spans="1:26" x14ac:dyDescent="0.25">
      <c r="A1075" s="26"/>
      <c r="B1075" s="27"/>
      <c r="C1075" s="28"/>
      <c r="D1075" s="28"/>
      <c r="E1075" s="28"/>
      <c r="F1075" s="28"/>
      <c r="G1075" s="29"/>
      <c r="H1075" s="39" t="str">
        <f t="shared" si="33"/>
        <v/>
      </c>
      <c r="I1075" s="150" t="str">
        <f t="shared" si="34"/>
        <v/>
      </c>
      <c r="J1075" s="113"/>
      <c r="K1075" s="18"/>
      <c r="L1075" s="18"/>
      <c r="Z1075" s="152"/>
    </row>
    <row r="1076" spans="1:26" x14ac:dyDescent="0.25">
      <c r="A1076" s="26"/>
      <c r="B1076" s="27"/>
      <c r="C1076" s="28"/>
      <c r="D1076" s="28"/>
      <c r="E1076" s="28"/>
      <c r="F1076" s="28"/>
      <c r="G1076" s="29"/>
      <c r="H1076" s="39" t="str">
        <f t="shared" si="33"/>
        <v/>
      </c>
      <c r="I1076" s="150" t="str">
        <f t="shared" si="34"/>
        <v/>
      </c>
      <c r="J1076" s="113"/>
      <c r="K1076" s="18"/>
      <c r="L1076" s="18"/>
      <c r="Z1076" s="152"/>
    </row>
    <row r="1077" spans="1:26" x14ac:dyDescent="0.25">
      <c r="A1077" s="26"/>
      <c r="B1077" s="27"/>
      <c r="C1077" s="28"/>
      <c r="D1077" s="28"/>
      <c r="E1077" s="28"/>
      <c r="F1077" s="28"/>
      <c r="G1077" s="29"/>
      <c r="H1077" s="39" t="str">
        <f t="shared" si="33"/>
        <v/>
      </c>
      <c r="I1077" s="150" t="str">
        <f t="shared" si="34"/>
        <v/>
      </c>
      <c r="J1077" s="113"/>
      <c r="K1077" s="18"/>
      <c r="L1077" s="18"/>
      <c r="Z1077" s="152"/>
    </row>
    <row r="1078" spans="1:26" x14ac:dyDescent="0.25">
      <c r="A1078" s="26"/>
      <c r="B1078" s="27"/>
      <c r="C1078" s="28"/>
      <c r="D1078" s="28"/>
      <c r="E1078" s="28"/>
      <c r="F1078" s="28"/>
      <c r="G1078" s="29"/>
      <c r="H1078" s="39" t="str">
        <f t="shared" si="33"/>
        <v/>
      </c>
      <c r="I1078" s="150" t="str">
        <f t="shared" si="34"/>
        <v/>
      </c>
      <c r="J1078" s="113"/>
      <c r="K1078" s="18"/>
      <c r="L1078" s="18"/>
      <c r="Z1078" s="152"/>
    </row>
    <row r="1079" spans="1:26" x14ac:dyDescent="0.25">
      <c r="A1079" s="26"/>
      <c r="B1079" s="27"/>
      <c r="C1079" s="28"/>
      <c r="D1079" s="28"/>
      <c r="E1079" s="28"/>
      <c r="F1079" s="28"/>
      <c r="G1079" s="29"/>
      <c r="H1079" s="39" t="str">
        <f t="shared" si="33"/>
        <v/>
      </c>
      <c r="I1079" s="150" t="str">
        <f t="shared" si="34"/>
        <v/>
      </c>
      <c r="J1079" s="113"/>
      <c r="K1079" s="18"/>
      <c r="L1079" s="18"/>
      <c r="Z1079" s="152"/>
    </row>
    <row r="1080" spans="1:26" x14ac:dyDescent="0.25">
      <c r="A1080" s="26"/>
      <c r="B1080" s="27"/>
      <c r="C1080" s="28"/>
      <c r="D1080" s="28"/>
      <c r="E1080" s="28"/>
      <c r="F1080" s="28"/>
      <c r="G1080" s="29"/>
      <c r="H1080" s="39" t="str">
        <f t="shared" si="33"/>
        <v/>
      </c>
      <c r="I1080" s="150" t="str">
        <f t="shared" si="34"/>
        <v/>
      </c>
      <c r="J1080" s="113"/>
      <c r="K1080" s="18"/>
      <c r="L1080" s="18"/>
      <c r="Z1080" s="152"/>
    </row>
    <row r="1081" spans="1:26" x14ac:dyDescent="0.25">
      <c r="A1081" s="26"/>
      <c r="B1081" s="27"/>
      <c r="C1081" s="28"/>
      <c r="D1081" s="28"/>
      <c r="E1081" s="28"/>
      <c r="F1081" s="28"/>
      <c r="G1081" s="29"/>
      <c r="H1081" s="39" t="str">
        <f t="shared" si="33"/>
        <v/>
      </c>
      <c r="I1081" s="150" t="str">
        <f t="shared" si="34"/>
        <v/>
      </c>
      <c r="J1081" s="113"/>
      <c r="K1081" s="18"/>
      <c r="L1081" s="18"/>
      <c r="Z1081" s="152"/>
    </row>
    <row r="1082" spans="1:26" x14ac:dyDescent="0.25">
      <c r="A1082" s="26"/>
      <c r="B1082" s="27"/>
      <c r="C1082" s="28"/>
      <c r="D1082" s="28"/>
      <c r="E1082" s="28"/>
      <c r="F1082" s="28"/>
      <c r="G1082" s="29"/>
      <c r="H1082" s="39" t="str">
        <f t="shared" si="33"/>
        <v/>
      </c>
      <c r="I1082" s="150" t="str">
        <f t="shared" si="34"/>
        <v/>
      </c>
      <c r="J1082" s="113"/>
      <c r="K1082" s="18"/>
      <c r="L1082" s="18"/>
      <c r="Z1082" s="152"/>
    </row>
    <row r="1083" spans="1:26" x14ac:dyDescent="0.25">
      <c r="A1083" s="26"/>
      <c r="B1083" s="27"/>
      <c r="C1083" s="28"/>
      <c r="D1083" s="28"/>
      <c r="E1083" s="28"/>
      <c r="F1083" s="28"/>
      <c r="G1083" s="29"/>
      <c r="H1083" s="39" t="str">
        <f t="shared" si="33"/>
        <v/>
      </c>
      <c r="I1083" s="150" t="str">
        <f t="shared" si="34"/>
        <v/>
      </c>
      <c r="J1083" s="113"/>
      <c r="K1083" s="18"/>
      <c r="L1083" s="18"/>
      <c r="Z1083" s="152"/>
    </row>
    <row r="1084" spans="1:26" x14ac:dyDescent="0.25">
      <c r="A1084" s="26"/>
      <c r="B1084" s="27"/>
      <c r="C1084" s="28"/>
      <c r="D1084" s="28"/>
      <c r="E1084" s="28"/>
      <c r="F1084" s="28"/>
      <c r="G1084" s="29"/>
      <c r="H1084" s="39" t="str">
        <f t="shared" si="33"/>
        <v/>
      </c>
      <c r="I1084" s="150" t="str">
        <f t="shared" si="34"/>
        <v/>
      </c>
      <c r="J1084" s="113"/>
      <c r="K1084" s="18"/>
      <c r="L1084" s="18"/>
      <c r="Z1084" s="152"/>
    </row>
    <row r="1085" spans="1:26" x14ac:dyDescent="0.25">
      <c r="A1085" s="26"/>
      <c r="B1085" s="27"/>
      <c r="C1085" s="28"/>
      <c r="D1085" s="28"/>
      <c r="E1085" s="28"/>
      <c r="F1085" s="28"/>
      <c r="G1085" s="29"/>
      <c r="H1085" s="39" t="str">
        <f t="shared" si="33"/>
        <v/>
      </c>
      <c r="I1085" s="150" t="str">
        <f t="shared" si="34"/>
        <v/>
      </c>
      <c r="J1085" s="113"/>
      <c r="K1085" s="18"/>
      <c r="L1085" s="18"/>
      <c r="Z1085" s="152"/>
    </row>
    <row r="1086" spans="1:26" x14ac:dyDescent="0.25">
      <c r="A1086" s="26"/>
      <c r="B1086" s="27"/>
      <c r="C1086" s="28"/>
      <c r="D1086" s="28"/>
      <c r="E1086" s="28"/>
      <c r="F1086" s="28"/>
      <c r="G1086" s="29"/>
      <c r="H1086" s="39" t="str">
        <f t="shared" si="33"/>
        <v/>
      </c>
      <c r="I1086" s="150" t="str">
        <f t="shared" si="34"/>
        <v/>
      </c>
      <c r="J1086" s="113"/>
      <c r="K1086" s="18"/>
      <c r="L1086" s="18"/>
      <c r="Z1086" s="152"/>
    </row>
    <row r="1087" spans="1:26" x14ac:dyDescent="0.25">
      <c r="A1087" s="26"/>
      <c r="B1087" s="27"/>
      <c r="C1087" s="28"/>
      <c r="D1087" s="28"/>
      <c r="E1087" s="28"/>
      <c r="F1087" s="28"/>
      <c r="G1087" s="29"/>
      <c r="H1087" s="39" t="str">
        <f t="shared" si="33"/>
        <v/>
      </c>
      <c r="I1087" s="150" t="str">
        <f t="shared" si="34"/>
        <v/>
      </c>
      <c r="J1087" s="113"/>
      <c r="K1087" s="18"/>
      <c r="L1087" s="18"/>
      <c r="Z1087" s="152"/>
    </row>
    <row r="1088" spans="1:26" x14ac:dyDescent="0.25">
      <c r="A1088" s="26"/>
      <c r="B1088" s="27"/>
      <c r="C1088" s="28"/>
      <c r="D1088" s="28"/>
      <c r="E1088" s="28"/>
      <c r="F1088" s="28"/>
      <c r="G1088" s="29"/>
      <c r="H1088" s="39" t="str">
        <f t="shared" si="33"/>
        <v/>
      </c>
      <c r="I1088" s="150" t="str">
        <f t="shared" si="34"/>
        <v/>
      </c>
      <c r="J1088" s="113"/>
      <c r="K1088" s="18"/>
      <c r="L1088" s="18"/>
      <c r="Z1088" s="152"/>
    </row>
    <row r="1089" spans="1:26" x14ac:dyDescent="0.25">
      <c r="A1089" s="26"/>
      <c r="B1089" s="27"/>
      <c r="C1089" s="28"/>
      <c r="D1089" s="28"/>
      <c r="E1089" s="28"/>
      <c r="F1089" s="28"/>
      <c r="G1089" s="29"/>
      <c r="H1089" s="39" t="str">
        <f t="shared" si="33"/>
        <v/>
      </c>
      <c r="I1089" s="150" t="str">
        <f t="shared" si="34"/>
        <v/>
      </c>
      <c r="J1089" s="113"/>
      <c r="K1089" s="18"/>
      <c r="L1089" s="18"/>
      <c r="Z1089" s="152"/>
    </row>
    <row r="1090" spans="1:26" x14ac:dyDescent="0.25">
      <c r="A1090" s="26"/>
      <c r="B1090" s="27"/>
      <c r="C1090" s="28"/>
      <c r="D1090" s="28"/>
      <c r="E1090" s="28"/>
      <c r="F1090" s="28"/>
      <c r="G1090" s="29"/>
      <c r="H1090" s="39" t="str">
        <f t="shared" si="33"/>
        <v/>
      </c>
      <c r="I1090" s="150" t="str">
        <f t="shared" si="34"/>
        <v/>
      </c>
      <c r="J1090" s="113"/>
      <c r="K1090" s="18"/>
      <c r="L1090" s="18"/>
      <c r="Z1090" s="152"/>
    </row>
    <row r="1091" spans="1:26" x14ac:dyDescent="0.25">
      <c r="A1091" s="26"/>
      <c r="B1091" s="27"/>
      <c r="C1091" s="28"/>
      <c r="D1091" s="28"/>
      <c r="E1091" s="28"/>
      <c r="F1091" s="28"/>
      <c r="G1091" s="29"/>
      <c r="H1091" s="39" t="str">
        <f t="shared" si="33"/>
        <v/>
      </c>
      <c r="I1091" s="150" t="str">
        <f t="shared" si="34"/>
        <v/>
      </c>
      <c r="J1091" s="113"/>
      <c r="K1091" s="18"/>
      <c r="L1091" s="18"/>
      <c r="Z1091" s="152"/>
    </row>
    <row r="1092" spans="1:26" x14ac:dyDescent="0.25">
      <c r="A1092" s="26"/>
      <c r="B1092" s="27"/>
      <c r="C1092" s="28"/>
      <c r="D1092" s="28"/>
      <c r="E1092" s="28"/>
      <c r="F1092" s="28"/>
      <c r="G1092" s="29"/>
      <c r="H1092" s="39" t="str">
        <f t="shared" ref="H1092:H1155" si="35">IF(A1092&gt;0,MATCH(A1092-1,FYrMonths)+1,"")</f>
        <v/>
      </c>
      <c r="I1092" s="150" t="str">
        <f t="shared" si="34"/>
        <v/>
      </c>
      <c r="J1092" s="113"/>
      <c r="K1092" s="18"/>
      <c r="L1092" s="18"/>
      <c r="Z1092" s="152"/>
    </row>
    <row r="1093" spans="1:26" x14ac:dyDescent="0.25">
      <c r="A1093" s="26"/>
      <c r="B1093" s="27"/>
      <c r="C1093" s="28"/>
      <c r="D1093" s="28"/>
      <c r="E1093" s="28"/>
      <c r="F1093" s="28"/>
      <c r="G1093" s="29"/>
      <c r="H1093" s="39" t="str">
        <f t="shared" si="35"/>
        <v/>
      </c>
      <c r="I1093" s="150" t="str">
        <f t="shared" ref="I1093:I1156" si="36">IF(G1093="","",I1092+G1093)</f>
        <v/>
      </c>
      <c r="J1093" s="113"/>
      <c r="K1093" s="18"/>
      <c r="L1093" s="18"/>
      <c r="Z1093" s="152"/>
    </row>
    <row r="1094" spans="1:26" x14ac:dyDescent="0.25">
      <c r="A1094" s="26"/>
      <c r="B1094" s="27"/>
      <c r="C1094" s="28"/>
      <c r="D1094" s="28"/>
      <c r="E1094" s="28"/>
      <c r="F1094" s="28"/>
      <c r="G1094" s="29"/>
      <c r="H1094" s="39" t="str">
        <f t="shared" si="35"/>
        <v/>
      </c>
      <c r="I1094" s="150" t="str">
        <f t="shared" si="36"/>
        <v/>
      </c>
      <c r="J1094" s="113"/>
      <c r="K1094" s="18"/>
      <c r="L1094" s="18"/>
      <c r="Z1094" s="152"/>
    </row>
    <row r="1095" spans="1:26" x14ac:dyDescent="0.25">
      <c r="A1095" s="26"/>
      <c r="B1095" s="27"/>
      <c r="C1095" s="28"/>
      <c r="D1095" s="28"/>
      <c r="E1095" s="28"/>
      <c r="F1095" s="28"/>
      <c r="G1095" s="29"/>
      <c r="H1095" s="39" t="str">
        <f t="shared" si="35"/>
        <v/>
      </c>
      <c r="I1095" s="150" t="str">
        <f t="shared" si="36"/>
        <v/>
      </c>
      <c r="J1095" s="113"/>
      <c r="K1095" s="18"/>
      <c r="L1095" s="18"/>
      <c r="Z1095" s="152"/>
    </row>
    <row r="1096" spans="1:26" x14ac:dyDescent="0.25">
      <c r="A1096" s="26"/>
      <c r="B1096" s="27"/>
      <c r="C1096" s="28"/>
      <c r="D1096" s="28"/>
      <c r="E1096" s="28"/>
      <c r="F1096" s="28"/>
      <c r="G1096" s="29"/>
      <c r="H1096" s="39" t="str">
        <f t="shared" si="35"/>
        <v/>
      </c>
      <c r="I1096" s="150" t="str">
        <f t="shared" si="36"/>
        <v/>
      </c>
      <c r="J1096" s="113"/>
      <c r="K1096" s="18"/>
      <c r="L1096" s="18"/>
      <c r="Z1096" s="152"/>
    </row>
    <row r="1097" spans="1:26" x14ac:dyDescent="0.25">
      <c r="A1097" s="26"/>
      <c r="B1097" s="27"/>
      <c r="C1097" s="28"/>
      <c r="D1097" s="28"/>
      <c r="E1097" s="28"/>
      <c r="F1097" s="28"/>
      <c r="G1097" s="29"/>
      <c r="H1097" s="39" t="str">
        <f t="shared" si="35"/>
        <v/>
      </c>
      <c r="I1097" s="150" t="str">
        <f t="shared" si="36"/>
        <v/>
      </c>
      <c r="J1097" s="113"/>
      <c r="K1097" s="18"/>
      <c r="L1097" s="18"/>
      <c r="Z1097" s="152"/>
    </row>
    <row r="1098" spans="1:26" x14ac:dyDescent="0.25">
      <c r="A1098" s="26"/>
      <c r="B1098" s="27"/>
      <c r="C1098" s="28"/>
      <c r="D1098" s="28"/>
      <c r="E1098" s="28"/>
      <c r="F1098" s="28"/>
      <c r="G1098" s="29"/>
      <c r="H1098" s="39" t="str">
        <f t="shared" si="35"/>
        <v/>
      </c>
      <c r="I1098" s="150" t="str">
        <f t="shared" si="36"/>
        <v/>
      </c>
      <c r="J1098" s="113"/>
      <c r="K1098" s="18"/>
      <c r="L1098" s="18"/>
      <c r="Z1098" s="152"/>
    </row>
    <row r="1099" spans="1:26" x14ac:dyDescent="0.25">
      <c r="A1099" s="26"/>
      <c r="B1099" s="27"/>
      <c r="C1099" s="28"/>
      <c r="D1099" s="28"/>
      <c r="E1099" s="28"/>
      <c r="F1099" s="28"/>
      <c r="G1099" s="29"/>
      <c r="H1099" s="39" t="str">
        <f t="shared" si="35"/>
        <v/>
      </c>
      <c r="I1099" s="150" t="str">
        <f t="shared" si="36"/>
        <v/>
      </c>
      <c r="J1099" s="113"/>
      <c r="K1099" s="18"/>
      <c r="L1099" s="18"/>
      <c r="Z1099" s="152"/>
    </row>
    <row r="1100" spans="1:26" x14ac:dyDescent="0.25">
      <c r="A1100" s="26"/>
      <c r="B1100" s="27"/>
      <c r="C1100" s="28"/>
      <c r="D1100" s="28"/>
      <c r="E1100" s="28"/>
      <c r="F1100" s="28"/>
      <c r="G1100" s="29"/>
      <c r="H1100" s="39" t="str">
        <f t="shared" si="35"/>
        <v/>
      </c>
      <c r="I1100" s="150" t="str">
        <f t="shared" si="36"/>
        <v/>
      </c>
      <c r="J1100" s="113"/>
      <c r="K1100" s="18"/>
      <c r="L1100" s="18"/>
      <c r="Z1100" s="152"/>
    </row>
    <row r="1101" spans="1:26" x14ac:dyDescent="0.25">
      <c r="A1101" s="26"/>
      <c r="B1101" s="27"/>
      <c r="C1101" s="28"/>
      <c r="D1101" s="28"/>
      <c r="E1101" s="28"/>
      <c r="F1101" s="28"/>
      <c r="G1101" s="29"/>
      <c r="H1101" s="39" t="str">
        <f t="shared" si="35"/>
        <v/>
      </c>
      <c r="I1101" s="150" t="str">
        <f t="shared" si="36"/>
        <v/>
      </c>
      <c r="J1101" s="113"/>
      <c r="K1101" s="18"/>
      <c r="L1101" s="18"/>
      <c r="Z1101" s="152"/>
    </row>
    <row r="1102" spans="1:26" x14ac:dyDescent="0.25">
      <c r="A1102" s="26"/>
      <c r="B1102" s="27"/>
      <c r="C1102" s="28"/>
      <c r="D1102" s="28"/>
      <c r="E1102" s="28"/>
      <c r="F1102" s="28"/>
      <c r="G1102" s="29"/>
      <c r="H1102" s="39" t="str">
        <f t="shared" si="35"/>
        <v/>
      </c>
      <c r="I1102" s="150" t="str">
        <f t="shared" si="36"/>
        <v/>
      </c>
      <c r="J1102" s="113"/>
      <c r="K1102" s="18"/>
      <c r="L1102" s="18"/>
      <c r="Z1102" s="152"/>
    </row>
    <row r="1103" spans="1:26" x14ac:dyDescent="0.25">
      <c r="A1103" s="26"/>
      <c r="B1103" s="27"/>
      <c r="C1103" s="28"/>
      <c r="D1103" s="28"/>
      <c r="E1103" s="28"/>
      <c r="F1103" s="28"/>
      <c r="G1103" s="29"/>
      <c r="H1103" s="39" t="str">
        <f t="shared" si="35"/>
        <v/>
      </c>
      <c r="I1103" s="150" t="str">
        <f t="shared" si="36"/>
        <v/>
      </c>
      <c r="J1103" s="113"/>
      <c r="K1103" s="18"/>
      <c r="L1103" s="18"/>
      <c r="Z1103" s="152"/>
    </row>
    <row r="1104" spans="1:26" x14ac:dyDescent="0.25">
      <c r="A1104" s="26"/>
      <c r="B1104" s="27"/>
      <c r="C1104" s="28"/>
      <c r="D1104" s="28"/>
      <c r="E1104" s="28"/>
      <c r="F1104" s="28"/>
      <c r="G1104" s="29"/>
      <c r="H1104" s="39" t="str">
        <f t="shared" si="35"/>
        <v/>
      </c>
      <c r="I1104" s="150" t="str">
        <f t="shared" si="36"/>
        <v/>
      </c>
      <c r="J1104" s="113"/>
      <c r="K1104" s="18"/>
      <c r="L1104" s="18"/>
      <c r="Z1104" s="152"/>
    </row>
    <row r="1105" spans="1:26" x14ac:dyDescent="0.25">
      <c r="A1105" s="26"/>
      <c r="B1105" s="27"/>
      <c r="C1105" s="28"/>
      <c r="D1105" s="28"/>
      <c r="E1105" s="28"/>
      <c r="F1105" s="28"/>
      <c r="G1105" s="29"/>
      <c r="H1105" s="39" t="str">
        <f t="shared" si="35"/>
        <v/>
      </c>
      <c r="I1105" s="150" t="str">
        <f t="shared" si="36"/>
        <v/>
      </c>
      <c r="J1105" s="113"/>
      <c r="K1105" s="18"/>
      <c r="L1105" s="18"/>
      <c r="Z1105" s="152"/>
    </row>
    <row r="1106" spans="1:26" x14ac:dyDescent="0.25">
      <c r="A1106" s="26"/>
      <c r="B1106" s="27"/>
      <c r="C1106" s="28"/>
      <c r="D1106" s="28"/>
      <c r="E1106" s="28"/>
      <c r="F1106" s="28"/>
      <c r="G1106" s="29"/>
      <c r="H1106" s="39" t="str">
        <f t="shared" si="35"/>
        <v/>
      </c>
      <c r="I1106" s="150" t="str">
        <f t="shared" si="36"/>
        <v/>
      </c>
      <c r="J1106" s="113"/>
      <c r="K1106" s="18"/>
      <c r="L1106" s="18"/>
      <c r="Z1106" s="152"/>
    </row>
    <row r="1107" spans="1:26" x14ac:dyDescent="0.25">
      <c r="A1107" s="26"/>
      <c r="B1107" s="27"/>
      <c r="C1107" s="28"/>
      <c r="D1107" s="28"/>
      <c r="E1107" s="28"/>
      <c r="F1107" s="28"/>
      <c r="G1107" s="29"/>
      <c r="H1107" s="39" t="str">
        <f t="shared" si="35"/>
        <v/>
      </c>
      <c r="I1107" s="150" t="str">
        <f t="shared" si="36"/>
        <v/>
      </c>
      <c r="J1107" s="113"/>
      <c r="K1107" s="18"/>
      <c r="L1107" s="18"/>
      <c r="Z1107" s="152"/>
    </row>
    <row r="1108" spans="1:26" x14ac:dyDescent="0.25">
      <c r="A1108" s="26"/>
      <c r="B1108" s="27"/>
      <c r="C1108" s="28"/>
      <c r="D1108" s="28"/>
      <c r="E1108" s="28"/>
      <c r="F1108" s="28"/>
      <c r="G1108" s="29"/>
      <c r="H1108" s="39" t="str">
        <f t="shared" si="35"/>
        <v/>
      </c>
      <c r="I1108" s="150" t="str">
        <f t="shared" si="36"/>
        <v/>
      </c>
      <c r="J1108" s="113"/>
      <c r="K1108" s="18"/>
      <c r="L1108" s="18"/>
      <c r="Z1108" s="152"/>
    </row>
    <row r="1109" spans="1:26" x14ac:dyDescent="0.25">
      <c r="A1109" s="26"/>
      <c r="B1109" s="27"/>
      <c r="C1109" s="28"/>
      <c r="D1109" s="28"/>
      <c r="E1109" s="28"/>
      <c r="F1109" s="28"/>
      <c r="G1109" s="29"/>
      <c r="H1109" s="39" t="str">
        <f t="shared" si="35"/>
        <v/>
      </c>
      <c r="I1109" s="150" t="str">
        <f t="shared" si="36"/>
        <v/>
      </c>
      <c r="J1109" s="113"/>
      <c r="K1109" s="18"/>
      <c r="L1109" s="18"/>
      <c r="Z1109" s="152"/>
    </row>
    <row r="1110" spans="1:26" x14ac:dyDescent="0.25">
      <c r="A1110" s="26"/>
      <c r="B1110" s="27"/>
      <c r="C1110" s="28"/>
      <c r="D1110" s="28"/>
      <c r="E1110" s="28"/>
      <c r="F1110" s="28"/>
      <c r="G1110" s="29"/>
      <c r="H1110" s="39" t="str">
        <f t="shared" si="35"/>
        <v/>
      </c>
      <c r="I1110" s="150" t="str">
        <f t="shared" si="36"/>
        <v/>
      </c>
      <c r="J1110" s="113"/>
      <c r="K1110" s="18"/>
      <c r="L1110" s="18"/>
      <c r="Z1110" s="152"/>
    </row>
    <row r="1111" spans="1:26" x14ac:dyDescent="0.25">
      <c r="A1111" s="26"/>
      <c r="B1111" s="27"/>
      <c r="C1111" s="28"/>
      <c r="D1111" s="28"/>
      <c r="E1111" s="28"/>
      <c r="F1111" s="28"/>
      <c r="G1111" s="29"/>
      <c r="H1111" s="39" t="str">
        <f t="shared" si="35"/>
        <v/>
      </c>
      <c r="I1111" s="150" t="str">
        <f t="shared" si="36"/>
        <v/>
      </c>
      <c r="J1111" s="113"/>
      <c r="K1111" s="18"/>
      <c r="L1111" s="18"/>
      <c r="Z1111" s="152"/>
    </row>
    <row r="1112" spans="1:26" x14ac:dyDescent="0.25">
      <c r="A1112" s="26"/>
      <c r="B1112" s="27"/>
      <c r="C1112" s="28"/>
      <c r="D1112" s="28"/>
      <c r="E1112" s="28"/>
      <c r="F1112" s="28"/>
      <c r="G1112" s="29"/>
      <c r="H1112" s="39" t="str">
        <f t="shared" si="35"/>
        <v/>
      </c>
      <c r="I1112" s="150" t="str">
        <f t="shared" si="36"/>
        <v/>
      </c>
      <c r="J1112" s="113"/>
      <c r="K1112" s="18"/>
      <c r="L1112" s="18"/>
      <c r="Z1112" s="152"/>
    </row>
    <row r="1113" spans="1:26" x14ac:dyDescent="0.25">
      <c r="A1113" s="26"/>
      <c r="B1113" s="27"/>
      <c r="C1113" s="28"/>
      <c r="D1113" s="28"/>
      <c r="E1113" s="28"/>
      <c r="F1113" s="28"/>
      <c r="G1113" s="29"/>
      <c r="H1113" s="39" t="str">
        <f t="shared" si="35"/>
        <v/>
      </c>
      <c r="I1113" s="150" t="str">
        <f t="shared" si="36"/>
        <v/>
      </c>
      <c r="J1113" s="113"/>
      <c r="K1113" s="18"/>
      <c r="L1113" s="18"/>
      <c r="Z1113" s="152"/>
    </row>
    <row r="1114" spans="1:26" x14ac:dyDescent="0.25">
      <c r="A1114" s="26"/>
      <c r="B1114" s="27"/>
      <c r="C1114" s="28"/>
      <c r="D1114" s="28"/>
      <c r="E1114" s="28"/>
      <c r="F1114" s="28"/>
      <c r="G1114" s="29"/>
      <c r="H1114" s="39" t="str">
        <f t="shared" si="35"/>
        <v/>
      </c>
      <c r="I1114" s="150" t="str">
        <f t="shared" si="36"/>
        <v/>
      </c>
      <c r="J1114" s="113"/>
      <c r="K1114" s="18"/>
      <c r="L1114" s="18"/>
      <c r="Z1114" s="152"/>
    </row>
    <row r="1115" spans="1:26" x14ac:dyDescent="0.25">
      <c r="A1115" s="26"/>
      <c r="B1115" s="27"/>
      <c r="C1115" s="28"/>
      <c r="D1115" s="28"/>
      <c r="E1115" s="28"/>
      <c r="F1115" s="28"/>
      <c r="G1115" s="29"/>
      <c r="H1115" s="39" t="str">
        <f t="shared" si="35"/>
        <v/>
      </c>
      <c r="I1115" s="150" t="str">
        <f t="shared" si="36"/>
        <v/>
      </c>
      <c r="J1115" s="113"/>
      <c r="K1115" s="18"/>
      <c r="L1115" s="18"/>
      <c r="Z1115" s="152"/>
    </row>
    <row r="1116" spans="1:26" x14ac:dyDescent="0.25">
      <c r="A1116" s="26"/>
      <c r="B1116" s="27"/>
      <c r="C1116" s="28"/>
      <c r="D1116" s="28"/>
      <c r="E1116" s="28"/>
      <c r="F1116" s="28"/>
      <c r="G1116" s="29"/>
      <c r="H1116" s="39" t="str">
        <f t="shared" si="35"/>
        <v/>
      </c>
      <c r="I1116" s="150" t="str">
        <f t="shared" si="36"/>
        <v/>
      </c>
      <c r="J1116" s="113"/>
      <c r="K1116" s="18"/>
      <c r="L1116" s="18"/>
      <c r="Z1116" s="152"/>
    </row>
    <row r="1117" spans="1:26" x14ac:dyDescent="0.25">
      <c r="A1117" s="26"/>
      <c r="B1117" s="27"/>
      <c r="C1117" s="28"/>
      <c r="D1117" s="28"/>
      <c r="E1117" s="28"/>
      <c r="F1117" s="28"/>
      <c r="G1117" s="29"/>
      <c r="H1117" s="39" t="str">
        <f t="shared" si="35"/>
        <v/>
      </c>
      <c r="I1117" s="150" t="str">
        <f t="shared" si="36"/>
        <v/>
      </c>
      <c r="J1117" s="113"/>
      <c r="K1117" s="18"/>
      <c r="L1117" s="18"/>
      <c r="Z1117" s="152"/>
    </row>
    <row r="1118" spans="1:26" x14ac:dyDescent="0.25">
      <c r="A1118" s="26"/>
      <c r="B1118" s="27"/>
      <c r="C1118" s="28"/>
      <c r="D1118" s="28"/>
      <c r="E1118" s="28"/>
      <c r="F1118" s="28"/>
      <c r="G1118" s="29"/>
      <c r="H1118" s="39" t="str">
        <f t="shared" si="35"/>
        <v/>
      </c>
      <c r="I1118" s="150" t="str">
        <f t="shared" si="36"/>
        <v/>
      </c>
      <c r="J1118" s="113"/>
      <c r="K1118" s="18"/>
      <c r="L1118" s="18"/>
      <c r="Z1118" s="152"/>
    </row>
    <row r="1119" spans="1:26" x14ac:dyDescent="0.25">
      <c r="A1119" s="26"/>
      <c r="B1119" s="27"/>
      <c r="C1119" s="28"/>
      <c r="D1119" s="28"/>
      <c r="E1119" s="28"/>
      <c r="F1119" s="28"/>
      <c r="G1119" s="29"/>
      <c r="H1119" s="39" t="str">
        <f t="shared" si="35"/>
        <v/>
      </c>
      <c r="I1119" s="150" t="str">
        <f t="shared" si="36"/>
        <v/>
      </c>
      <c r="J1119" s="113"/>
      <c r="K1119" s="18"/>
      <c r="L1119" s="18"/>
      <c r="Z1119" s="152"/>
    </row>
    <row r="1120" spans="1:26" x14ac:dyDescent="0.25">
      <c r="A1120" s="26"/>
      <c r="B1120" s="27"/>
      <c r="C1120" s="28"/>
      <c r="D1120" s="28"/>
      <c r="E1120" s="28"/>
      <c r="F1120" s="28"/>
      <c r="G1120" s="29"/>
      <c r="H1120" s="39" t="str">
        <f t="shared" si="35"/>
        <v/>
      </c>
      <c r="I1120" s="150" t="str">
        <f t="shared" si="36"/>
        <v/>
      </c>
      <c r="J1120" s="113"/>
      <c r="K1120" s="18"/>
      <c r="L1120" s="18"/>
      <c r="Z1120" s="152"/>
    </row>
    <row r="1121" spans="1:26" x14ac:dyDescent="0.25">
      <c r="A1121" s="26"/>
      <c r="B1121" s="27"/>
      <c r="C1121" s="28"/>
      <c r="D1121" s="28"/>
      <c r="E1121" s="28"/>
      <c r="F1121" s="28"/>
      <c r="G1121" s="29"/>
      <c r="H1121" s="39" t="str">
        <f t="shared" si="35"/>
        <v/>
      </c>
      <c r="I1121" s="150" t="str">
        <f t="shared" si="36"/>
        <v/>
      </c>
      <c r="J1121" s="113"/>
      <c r="K1121" s="18"/>
      <c r="L1121" s="18"/>
      <c r="Z1121" s="152"/>
    </row>
    <row r="1122" spans="1:26" x14ac:dyDescent="0.25">
      <c r="A1122" s="26"/>
      <c r="B1122" s="27"/>
      <c r="C1122" s="28"/>
      <c r="D1122" s="28"/>
      <c r="E1122" s="28"/>
      <c r="F1122" s="28"/>
      <c r="G1122" s="29"/>
      <c r="H1122" s="39" t="str">
        <f t="shared" si="35"/>
        <v/>
      </c>
      <c r="I1122" s="150" t="str">
        <f t="shared" si="36"/>
        <v/>
      </c>
      <c r="J1122" s="113"/>
      <c r="K1122" s="18"/>
      <c r="L1122" s="18"/>
      <c r="Z1122" s="152"/>
    </row>
    <row r="1123" spans="1:26" x14ac:dyDescent="0.25">
      <c r="A1123" s="26"/>
      <c r="B1123" s="27"/>
      <c r="C1123" s="28"/>
      <c r="D1123" s="28"/>
      <c r="E1123" s="28"/>
      <c r="F1123" s="28"/>
      <c r="G1123" s="29"/>
      <c r="H1123" s="39" t="str">
        <f t="shared" si="35"/>
        <v/>
      </c>
      <c r="I1123" s="150" t="str">
        <f t="shared" si="36"/>
        <v/>
      </c>
      <c r="J1123" s="113"/>
      <c r="K1123" s="18"/>
      <c r="L1123" s="18"/>
      <c r="Z1123" s="152"/>
    </row>
    <row r="1124" spans="1:26" x14ac:dyDescent="0.25">
      <c r="A1124" s="26"/>
      <c r="B1124" s="27"/>
      <c r="C1124" s="28"/>
      <c r="D1124" s="28"/>
      <c r="E1124" s="28"/>
      <c r="F1124" s="28"/>
      <c r="G1124" s="29"/>
      <c r="H1124" s="39" t="str">
        <f t="shared" si="35"/>
        <v/>
      </c>
      <c r="I1124" s="150" t="str">
        <f t="shared" si="36"/>
        <v/>
      </c>
      <c r="J1124" s="113"/>
      <c r="K1124" s="18"/>
      <c r="L1124" s="18"/>
      <c r="Z1124" s="152"/>
    </row>
    <row r="1125" spans="1:26" x14ac:dyDescent="0.25">
      <c r="A1125" s="26"/>
      <c r="B1125" s="27"/>
      <c r="C1125" s="28"/>
      <c r="D1125" s="28"/>
      <c r="E1125" s="28"/>
      <c r="F1125" s="28"/>
      <c r="G1125" s="29"/>
      <c r="H1125" s="39" t="str">
        <f t="shared" si="35"/>
        <v/>
      </c>
      <c r="I1125" s="150" t="str">
        <f t="shared" si="36"/>
        <v/>
      </c>
      <c r="J1125" s="113"/>
      <c r="K1125" s="18"/>
      <c r="L1125" s="18"/>
      <c r="Z1125" s="152"/>
    </row>
    <row r="1126" spans="1:26" x14ac:dyDescent="0.25">
      <c r="A1126" s="26"/>
      <c r="B1126" s="27"/>
      <c r="C1126" s="28"/>
      <c r="D1126" s="28"/>
      <c r="E1126" s="28"/>
      <c r="F1126" s="28"/>
      <c r="G1126" s="29"/>
      <c r="H1126" s="39" t="str">
        <f t="shared" si="35"/>
        <v/>
      </c>
      <c r="I1126" s="150" t="str">
        <f t="shared" si="36"/>
        <v/>
      </c>
      <c r="J1126" s="113"/>
      <c r="K1126" s="18"/>
      <c r="L1126" s="18"/>
      <c r="Z1126" s="152"/>
    </row>
    <row r="1127" spans="1:26" x14ac:dyDescent="0.25">
      <c r="A1127" s="26"/>
      <c r="B1127" s="27"/>
      <c r="C1127" s="28"/>
      <c r="D1127" s="28"/>
      <c r="E1127" s="28"/>
      <c r="F1127" s="28"/>
      <c r="G1127" s="29"/>
      <c r="H1127" s="39" t="str">
        <f t="shared" si="35"/>
        <v/>
      </c>
      <c r="I1127" s="150" t="str">
        <f t="shared" si="36"/>
        <v/>
      </c>
      <c r="J1127" s="113"/>
      <c r="K1127" s="18"/>
      <c r="L1127" s="18"/>
      <c r="Z1127" s="152"/>
    </row>
    <row r="1128" spans="1:26" x14ac:dyDescent="0.25">
      <c r="A1128" s="26"/>
      <c r="B1128" s="27"/>
      <c r="C1128" s="28"/>
      <c r="D1128" s="28"/>
      <c r="E1128" s="28"/>
      <c r="F1128" s="28"/>
      <c r="G1128" s="29"/>
      <c r="H1128" s="39" t="str">
        <f t="shared" si="35"/>
        <v/>
      </c>
      <c r="I1128" s="150" t="str">
        <f t="shared" si="36"/>
        <v/>
      </c>
      <c r="J1128" s="113"/>
      <c r="K1128" s="18"/>
      <c r="L1128" s="18"/>
      <c r="Z1128" s="152"/>
    </row>
    <row r="1129" spans="1:26" x14ac:dyDescent="0.25">
      <c r="A1129" s="26"/>
      <c r="B1129" s="27"/>
      <c r="C1129" s="28"/>
      <c r="D1129" s="28"/>
      <c r="E1129" s="28"/>
      <c r="F1129" s="28"/>
      <c r="G1129" s="29"/>
      <c r="H1129" s="39" t="str">
        <f t="shared" si="35"/>
        <v/>
      </c>
      <c r="I1129" s="150" t="str">
        <f t="shared" si="36"/>
        <v/>
      </c>
      <c r="J1129" s="113"/>
      <c r="K1129" s="18"/>
      <c r="L1129" s="18"/>
      <c r="Z1129" s="152"/>
    </row>
    <row r="1130" spans="1:26" x14ac:dyDescent="0.25">
      <c r="A1130" s="26"/>
      <c r="B1130" s="27"/>
      <c r="C1130" s="28"/>
      <c r="D1130" s="28"/>
      <c r="E1130" s="28"/>
      <c r="F1130" s="28"/>
      <c r="G1130" s="29"/>
      <c r="H1130" s="39" t="str">
        <f t="shared" si="35"/>
        <v/>
      </c>
      <c r="I1130" s="150" t="str">
        <f t="shared" si="36"/>
        <v/>
      </c>
      <c r="J1130" s="113"/>
      <c r="K1130" s="18"/>
      <c r="L1130" s="18"/>
      <c r="Z1130" s="152"/>
    </row>
    <row r="1131" spans="1:26" x14ac:dyDescent="0.25">
      <c r="A1131" s="26"/>
      <c r="B1131" s="27"/>
      <c r="C1131" s="28"/>
      <c r="D1131" s="28"/>
      <c r="E1131" s="28"/>
      <c r="F1131" s="28"/>
      <c r="G1131" s="29"/>
      <c r="H1131" s="39" t="str">
        <f t="shared" si="35"/>
        <v/>
      </c>
      <c r="I1131" s="150" t="str">
        <f t="shared" si="36"/>
        <v/>
      </c>
      <c r="J1131" s="113"/>
      <c r="K1131" s="18"/>
      <c r="L1131" s="18"/>
      <c r="Z1131" s="152"/>
    </row>
    <row r="1132" spans="1:26" x14ac:dyDescent="0.25">
      <c r="A1132" s="26"/>
      <c r="B1132" s="27"/>
      <c r="C1132" s="28"/>
      <c r="D1132" s="28"/>
      <c r="E1132" s="28"/>
      <c r="F1132" s="28"/>
      <c r="G1132" s="29"/>
      <c r="H1132" s="39" t="str">
        <f t="shared" si="35"/>
        <v/>
      </c>
      <c r="I1132" s="150" t="str">
        <f t="shared" si="36"/>
        <v/>
      </c>
      <c r="J1132" s="113"/>
      <c r="K1132" s="18"/>
      <c r="L1132" s="18"/>
      <c r="Z1132" s="152"/>
    </row>
    <row r="1133" spans="1:26" x14ac:dyDescent="0.25">
      <c r="A1133" s="26"/>
      <c r="B1133" s="27"/>
      <c r="C1133" s="28"/>
      <c r="D1133" s="28"/>
      <c r="E1133" s="28"/>
      <c r="F1133" s="28"/>
      <c r="G1133" s="29"/>
      <c r="H1133" s="39" t="str">
        <f t="shared" si="35"/>
        <v/>
      </c>
      <c r="I1133" s="150" t="str">
        <f t="shared" si="36"/>
        <v/>
      </c>
      <c r="J1133" s="113"/>
      <c r="K1133" s="18"/>
      <c r="L1133" s="18"/>
      <c r="Z1133" s="152"/>
    </row>
    <row r="1134" spans="1:26" x14ac:dyDescent="0.25">
      <c r="A1134" s="26"/>
      <c r="B1134" s="27"/>
      <c r="C1134" s="28"/>
      <c r="D1134" s="28"/>
      <c r="E1134" s="28"/>
      <c r="F1134" s="28"/>
      <c r="G1134" s="29"/>
      <c r="H1134" s="39" t="str">
        <f t="shared" si="35"/>
        <v/>
      </c>
      <c r="I1134" s="150" t="str">
        <f t="shared" si="36"/>
        <v/>
      </c>
      <c r="J1134" s="113"/>
      <c r="K1134" s="18"/>
      <c r="L1134" s="18"/>
      <c r="Z1134" s="152"/>
    </row>
    <row r="1135" spans="1:26" x14ac:dyDescent="0.25">
      <c r="A1135" s="26"/>
      <c r="B1135" s="27"/>
      <c r="C1135" s="28"/>
      <c r="D1135" s="28"/>
      <c r="E1135" s="28"/>
      <c r="F1135" s="28"/>
      <c r="G1135" s="29"/>
      <c r="H1135" s="39" t="str">
        <f t="shared" si="35"/>
        <v/>
      </c>
      <c r="I1135" s="150" t="str">
        <f t="shared" si="36"/>
        <v/>
      </c>
      <c r="J1135" s="113"/>
      <c r="K1135" s="18"/>
      <c r="L1135" s="18"/>
      <c r="Z1135" s="152"/>
    </row>
    <row r="1136" spans="1:26" x14ac:dyDescent="0.25">
      <c r="A1136" s="26"/>
      <c r="B1136" s="27"/>
      <c r="C1136" s="28"/>
      <c r="D1136" s="28"/>
      <c r="E1136" s="28"/>
      <c r="F1136" s="28"/>
      <c r="G1136" s="29"/>
      <c r="H1136" s="39" t="str">
        <f t="shared" si="35"/>
        <v/>
      </c>
      <c r="I1136" s="150" t="str">
        <f t="shared" si="36"/>
        <v/>
      </c>
      <c r="J1136" s="113"/>
      <c r="K1136" s="18"/>
      <c r="L1136" s="18"/>
      <c r="Z1136" s="152"/>
    </row>
    <row r="1137" spans="1:26" x14ac:dyDescent="0.25">
      <c r="A1137" s="26"/>
      <c r="B1137" s="27"/>
      <c r="C1137" s="28"/>
      <c r="D1137" s="28"/>
      <c r="E1137" s="28"/>
      <c r="F1137" s="28"/>
      <c r="G1137" s="29"/>
      <c r="H1137" s="39" t="str">
        <f t="shared" si="35"/>
        <v/>
      </c>
      <c r="I1137" s="150" t="str">
        <f t="shared" si="36"/>
        <v/>
      </c>
      <c r="J1137" s="113"/>
      <c r="K1137" s="18"/>
      <c r="L1137" s="18"/>
      <c r="Z1137" s="152"/>
    </row>
    <row r="1138" spans="1:26" x14ac:dyDescent="0.25">
      <c r="A1138" s="26"/>
      <c r="B1138" s="27"/>
      <c r="C1138" s="28"/>
      <c r="D1138" s="28"/>
      <c r="E1138" s="28"/>
      <c r="F1138" s="28"/>
      <c r="G1138" s="29"/>
      <c r="H1138" s="39" t="str">
        <f t="shared" si="35"/>
        <v/>
      </c>
      <c r="I1138" s="150" t="str">
        <f t="shared" si="36"/>
        <v/>
      </c>
      <c r="J1138" s="113"/>
      <c r="K1138" s="18"/>
      <c r="L1138" s="18"/>
      <c r="Z1138" s="152"/>
    </row>
    <row r="1139" spans="1:26" x14ac:dyDescent="0.25">
      <c r="A1139" s="26"/>
      <c r="B1139" s="27"/>
      <c r="C1139" s="28"/>
      <c r="D1139" s="28"/>
      <c r="E1139" s="28"/>
      <c r="F1139" s="28"/>
      <c r="G1139" s="29"/>
      <c r="H1139" s="39" t="str">
        <f t="shared" si="35"/>
        <v/>
      </c>
      <c r="I1139" s="150" t="str">
        <f t="shared" si="36"/>
        <v/>
      </c>
      <c r="J1139" s="113"/>
      <c r="K1139" s="18"/>
      <c r="L1139" s="18"/>
      <c r="Z1139" s="152"/>
    </row>
    <row r="1140" spans="1:26" x14ac:dyDescent="0.25">
      <c r="A1140" s="26"/>
      <c r="B1140" s="27"/>
      <c r="C1140" s="28"/>
      <c r="D1140" s="28"/>
      <c r="E1140" s="28"/>
      <c r="F1140" s="28"/>
      <c r="G1140" s="29"/>
      <c r="H1140" s="39" t="str">
        <f t="shared" si="35"/>
        <v/>
      </c>
      <c r="I1140" s="150" t="str">
        <f t="shared" si="36"/>
        <v/>
      </c>
      <c r="J1140" s="113"/>
      <c r="K1140" s="18"/>
      <c r="L1140" s="18"/>
      <c r="Z1140" s="152"/>
    </row>
    <row r="1141" spans="1:26" x14ac:dyDescent="0.25">
      <c r="A1141" s="26"/>
      <c r="B1141" s="27"/>
      <c r="C1141" s="28"/>
      <c r="D1141" s="28"/>
      <c r="E1141" s="28"/>
      <c r="F1141" s="28"/>
      <c r="G1141" s="29"/>
      <c r="H1141" s="39" t="str">
        <f t="shared" si="35"/>
        <v/>
      </c>
      <c r="I1141" s="150" t="str">
        <f t="shared" si="36"/>
        <v/>
      </c>
      <c r="J1141" s="113"/>
      <c r="K1141" s="18"/>
      <c r="L1141" s="18"/>
      <c r="Z1141" s="152"/>
    </row>
    <row r="1142" spans="1:26" x14ac:dyDescent="0.25">
      <c r="A1142" s="26"/>
      <c r="B1142" s="27"/>
      <c r="C1142" s="28"/>
      <c r="D1142" s="28"/>
      <c r="E1142" s="28"/>
      <c r="F1142" s="28"/>
      <c r="G1142" s="29"/>
      <c r="H1142" s="39" t="str">
        <f t="shared" si="35"/>
        <v/>
      </c>
      <c r="I1142" s="150" t="str">
        <f t="shared" si="36"/>
        <v/>
      </c>
      <c r="J1142" s="113"/>
      <c r="K1142" s="18"/>
      <c r="L1142" s="18"/>
      <c r="Z1142" s="152"/>
    </row>
    <row r="1143" spans="1:26" x14ac:dyDescent="0.25">
      <c r="A1143" s="26"/>
      <c r="B1143" s="27"/>
      <c r="C1143" s="28"/>
      <c r="D1143" s="28"/>
      <c r="E1143" s="28"/>
      <c r="F1143" s="28"/>
      <c r="G1143" s="29"/>
      <c r="H1143" s="39" t="str">
        <f t="shared" si="35"/>
        <v/>
      </c>
      <c r="I1143" s="150" t="str">
        <f t="shared" si="36"/>
        <v/>
      </c>
      <c r="J1143" s="113"/>
      <c r="K1143" s="18"/>
      <c r="L1143" s="18"/>
      <c r="Z1143" s="152"/>
    </row>
    <row r="1144" spans="1:26" x14ac:dyDescent="0.25">
      <c r="A1144" s="26"/>
      <c r="B1144" s="27"/>
      <c r="C1144" s="28"/>
      <c r="D1144" s="28"/>
      <c r="E1144" s="28"/>
      <c r="F1144" s="28"/>
      <c r="G1144" s="29"/>
      <c r="H1144" s="39" t="str">
        <f t="shared" si="35"/>
        <v/>
      </c>
      <c r="I1144" s="150" t="str">
        <f t="shared" si="36"/>
        <v/>
      </c>
      <c r="J1144" s="113"/>
      <c r="K1144" s="18"/>
      <c r="L1144" s="18"/>
      <c r="Z1144" s="152"/>
    </row>
    <row r="1145" spans="1:26" x14ac:dyDescent="0.25">
      <c r="A1145" s="26"/>
      <c r="B1145" s="27"/>
      <c r="C1145" s="28"/>
      <c r="D1145" s="28"/>
      <c r="E1145" s="28"/>
      <c r="F1145" s="28"/>
      <c r="G1145" s="29"/>
      <c r="H1145" s="39" t="str">
        <f t="shared" si="35"/>
        <v/>
      </c>
      <c r="I1145" s="150" t="str">
        <f t="shared" si="36"/>
        <v/>
      </c>
      <c r="J1145" s="113"/>
      <c r="K1145" s="18"/>
      <c r="L1145" s="18"/>
      <c r="Z1145" s="152"/>
    </row>
    <row r="1146" spans="1:26" x14ac:dyDescent="0.25">
      <c r="A1146" s="26"/>
      <c r="B1146" s="27"/>
      <c r="C1146" s="28"/>
      <c r="D1146" s="28"/>
      <c r="E1146" s="28"/>
      <c r="F1146" s="28"/>
      <c r="G1146" s="29"/>
      <c r="H1146" s="39" t="str">
        <f t="shared" si="35"/>
        <v/>
      </c>
      <c r="I1146" s="150" t="str">
        <f t="shared" si="36"/>
        <v/>
      </c>
      <c r="J1146" s="113"/>
      <c r="K1146" s="18"/>
      <c r="L1146" s="18"/>
      <c r="Z1146" s="152"/>
    </row>
    <row r="1147" spans="1:26" x14ac:dyDescent="0.25">
      <c r="A1147" s="26"/>
      <c r="B1147" s="27"/>
      <c r="C1147" s="28"/>
      <c r="D1147" s="28"/>
      <c r="E1147" s="28"/>
      <c r="F1147" s="28"/>
      <c r="G1147" s="29"/>
      <c r="H1147" s="39" t="str">
        <f t="shared" si="35"/>
        <v/>
      </c>
      <c r="I1147" s="150" t="str">
        <f t="shared" si="36"/>
        <v/>
      </c>
      <c r="J1147" s="113"/>
      <c r="K1147" s="18"/>
      <c r="L1147" s="18"/>
      <c r="Z1147" s="152"/>
    </row>
    <row r="1148" spans="1:26" x14ac:dyDescent="0.25">
      <c r="A1148" s="26"/>
      <c r="B1148" s="27"/>
      <c r="C1148" s="28"/>
      <c r="D1148" s="28"/>
      <c r="E1148" s="28"/>
      <c r="F1148" s="28"/>
      <c r="G1148" s="29"/>
      <c r="H1148" s="39" t="str">
        <f t="shared" si="35"/>
        <v/>
      </c>
      <c r="I1148" s="150" t="str">
        <f t="shared" si="36"/>
        <v/>
      </c>
      <c r="J1148" s="113"/>
      <c r="K1148" s="18"/>
      <c r="L1148" s="18"/>
      <c r="Z1148" s="152"/>
    </row>
    <row r="1149" spans="1:26" x14ac:dyDescent="0.25">
      <c r="A1149" s="26"/>
      <c r="B1149" s="27"/>
      <c r="C1149" s="28"/>
      <c r="D1149" s="28"/>
      <c r="E1149" s="28"/>
      <c r="F1149" s="28"/>
      <c r="G1149" s="29"/>
      <c r="H1149" s="39" t="str">
        <f t="shared" si="35"/>
        <v/>
      </c>
      <c r="I1149" s="150" t="str">
        <f t="shared" si="36"/>
        <v/>
      </c>
      <c r="J1149" s="113"/>
      <c r="K1149" s="18"/>
      <c r="L1149" s="18"/>
      <c r="Z1149" s="152"/>
    </row>
    <row r="1150" spans="1:26" x14ac:dyDescent="0.25">
      <c r="A1150" s="26"/>
      <c r="B1150" s="27"/>
      <c r="C1150" s="28"/>
      <c r="D1150" s="28"/>
      <c r="E1150" s="28"/>
      <c r="F1150" s="28"/>
      <c r="G1150" s="29"/>
      <c r="H1150" s="39" t="str">
        <f t="shared" si="35"/>
        <v/>
      </c>
      <c r="I1150" s="150" t="str">
        <f t="shared" si="36"/>
        <v/>
      </c>
      <c r="J1150" s="113"/>
      <c r="K1150" s="18"/>
      <c r="L1150" s="18"/>
      <c r="Z1150" s="152"/>
    </row>
    <row r="1151" spans="1:26" x14ac:dyDescent="0.25">
      <c r="A1151" s="26"/>
      <c r="B1151" s="27"/>
      <c r="C1151" s="28"/>
      <c r="D1151" s="28"/>
      <c r="E1151" s="28"/>
      <c r="F1151" s="28"/>
      <c r="G1151" s="29"/>
      <c r="H1151" s="39" t="str">
        <f t="shared" si="35"/>
        <v/>
      </c>
      <c r="I1151" s="150" t="str">
        <f t="shared" si="36"/>
        <v/>
      </c>
      <c r="J1151" s="113"/>
      <c r="K1151" s="18"/>
      <c r="L1151" s="18"/>
      <c r="Z1151" s="152"/>
    </row>
    <row r="1152" spans="1:26" x14ac:dyDescent="0.25">
      <c r="A1152" s="26"/>
      <c r="B1152" s="27"/>
      <c r="C1152" s="28"/>
      <c r="D1152" s="28"/>
      <c r="E1152" s="28"/>
      <c r="F1152" s="28"/>
      <c r="G1152" s="29"/>
      <c r="H1152" s="39" t="str">
        <f t="shared" si="35"/>
        <v/>
      </c>
      <c r="I1152" s="150" t="str">
        <f t="shared" si="36"/>
        <v/>
      </c>
      <c r="J1152" s="113"/>
      <c r="K1152" s="18"/>
      <c r="L1152" s="18"/>
      <c r="Z1152" s="152"/>
    </row>
    <row r="1153" spans="1:26" x14ac:dyDescent="0.25">
      <c r="A1153" s="26"/>
      <c r="B1153" s="27"/>
      <c r="C1153" s="28"/>
      <c r="D1153" s="28"/>
      <c r="E1153" s="28"/>
      <c r="F1153" s="28"/>
      <c r="G1153" s="29"/>
      <c r="H1153" s="39" t="str">
        <f t="shared" si="35"/>
        <v/>
      </c>
      <c r="I1153" s="150" t="str">
        <f t="shared" si="36"/>
        <v/>
      </c>
      <c r="J1153" s="113"/>
      <c r="K1153" s="18"/>
      <c r="L1153" s="18"/>
      <c r="Z1153" s="152"/>
    </row>
    <row r="1154" spans="1:26" x14ac:dyDescent="0.25">
      <c r="A1154" s="26"/>
      <c r="B1154" s="27"/>
      <c r="C1154" s="28"/>
      <c r="D1154" s="28"/>
      <c r="E1154" s="28"/>
      <c r="F1154" s="28"/>
      <c r="G1154" s="29"/>
      <c r="H1154" s="39" t="str">
        <f t="shared" si="35"/>
        <v/>
      </c>
      <c r="I1154" s="150" t="str">
        <f t="shared" si="36"/>
        <v/>
      </c>
      <c r="J1154" s="113"/>
      <c r="K1154" s="18"/>
      <c r="L1154" s="18"/>
      <c r="Z1154" s="152"/>
    </row>
    <row r="1155" spans="1:26" x14ac:dyDescent="0.25">
      <c r="A1155" s="26"/>
      <c r="B1155" s="27"/>
      <c r="C1155" s="28"/>
      <c r="D1155" s="28"/>
      <c r="E1155" s="28"/>
      <c r="F1155" s="28"/>
      <c r="G1155" s="29"/>
      <c r="H1155" s="39" t="str">
        <f t="shared" si="35"/>
        <v/>
      </c>
      <c r="I1155" s="150" t="str">
        <f t="shared" si="36"/>
        <v/>
      </c>
      <c r="J1155" s="113"/>
      <c r="K1155" s="18"/>
      <c r="L1155" s="18"/>
      <c r="Z1155" s="152"/>
    </row>
    <row r="1156" spans="1:26" x14ac:dyDescent="0.25">
      <c r="A1156" s="26"/>
      <c r="B1156" s="27"/>
      <c r="C1156" s="28"/>
      <c r="D1156" s="28"/>
      <c r="E1156" s="28"/>
      <c r="F1156" s="28"/>
      <c r="G1156" s="29"/>
      <c r="H1156" s="39" t="str">
        <f t="shared" ref="H1156:H1219" si="37">IF(A1156&gt;0,MATCH(A1156-1,FYrMonths)+1,"")</f>
        <v/>
      </c>
      <c r="I1156" s="150" t="str">
        <f t="shared" si="36"/>
        <v/>
      </c>
      <c r="J1156" s="113"/>
      <c r="K1156" s="18"/>
      <c r="L1156" s="18"/>
      <c r="Z1156" s="152"/>
    </row>
    <row r="1157" spans="1:26" x14ac:dyDescent="0.25">
      <c r="A1157" s="26"/>
      <c r="B1157" s="27"/>
      <c r="C1157" s="28"/>
      <c r="D1157" s="28"/>
      <c r="E1157" s="28"/>
      <c r="F1157" s="28"/>
      <c r="G1157" s="29"/>
      <c r="H1157" s="39" t="str">
        <f t="shared" si="37"/>
        <v/>
      </c>
      <c r="I1157" s="150" t="str">
        <f t="shared" ref="I1157:I1220" si="38">IF(G1157="","",I1156+G1157)</f>
        <v/>
      </c>
      <c r="J1157" s="113"/>
      <c r="K1157" s="18"/>
      <c r="L1157" s="18"/>
      <c r="Z1157" s="152"/>
    </row>
    <row r="1158" spans="1:26" x14ac:dyDescent="0.25">
      <c r="A1158" s="26"/>
      <c r="B1158" s="27"/>
      <c r="C1158" s="28"/>
      <c r="D1158" s="28"/>
      <c r="E1158" s="28"/>
      <c r="F1158" s="28"/>
      <c r="G1158" s="29"/>
      <c r="H1158" s="39" t="str">
        <f t="shared" si="37"/>
        <v/>
      </c>
      <c r="I1158" s="150" t="str">
        <f t="shared" si="38"/>
        <v/>
      </c>
      <c r="J1158" s="113"/>
      <c r="K1158" s="18"/>
      <c r="L1158" s="18"/>
      <c r="Z1158" s="152"/>
    </row>
    <row r="1159" spans="1:26" x14ac:dyDescent="0.25">
      <c r="A1159" s="26"/>
      <c r="B1159" s="27"/>
      <c r="C1159" s="28"/>
      <c r="D1159" s="28"/>
      <c r="E1159" s="28"/>
      <c r="F1159" s="28"/>
      <c r="G1159" s="29"/>
      <c r="H1159" s="39" t="str">
        <f t="shared" si="37"/>
        <v/>
      </c>
      <c r="I1159" s="150" t="str">
        <f t="shared" si="38"/>
        <v/>
      </c>
      <c r="J1159" s="113"/>
      <c r="K1159" s="18"/>
      <c r="L1159" s="18"/>
      <c r="Z1159" s="152"/>
    </row>
    <row r="1160" spans="1:26" x14ac:dyDescent="0.25">
      <c r="A1160" s="26"/>
      <c r="B1160" s="27"/>
      <c r="C1160" s="28"/>
      <c r="D1160" s="28"/>
      <c r="E1160" s="28"/>
      <c r="F1160" s="28"/>
      <c r="G1160" s="29"/>
      <c r="H1160" s="39" t="str">
        <f t="shared" si="37"/>
        <v/>
      </c>
      <c r="I1160" s="150" t="str">
        <f t="shared" si="38"/>
        <v/>
      </c>
      <c r="J1160" s="113"/>
      <c r="K1160" s="18"/>
      <c r="L1160" s="18"/>
      <c r="Z1160" s="152"/>
    </row>
    <row r="1161" spans="1:26" x14ac:dyDescent="0.25">
      <c r="A1161" s="26"/>
      <c r="B1161" s="27"/>
      <c r="C1161" s="28"/>
      <c r="D1161" s="28"/>
      <c r="E1161" s="28"/>
      <c r="F1161" s="28"/>
      <c r="G1161" s="29"/>
      <c r="H1161" s="39" t="str">
        <f t="shared" si="37"/>
        <v/>
      </c>
      <c r="I1161" s="150" t="str">
        <f t="shared" si="38"/>
        <v/>
      </c>
      <c r="J1161" s="113"/>
      <c r="K1161" s="18"/>
      <c r="L1161" s="18"/>
      <c r="Z1161" s="152"/>
    </row>
    <row r="1162" spans="1:26" x14ac:dyDescent="0.25">
      <c r="A1162" s="26"/>
      <c r="B1162" s="27"/>
      <c r="C1162" s="28"/>
      <c r="D1162" s="28"/>
      <c r="E1162" s="28"/>
      <c r="F1162" s="28"/>
      <c r="G1162" s="29"/>
      <c r="H1162" s="39" t="str">
        <f t="shared" si="37"/>
        <v/>
      </c>
      <c r="I1162" s="150" t="str">
        <f t="shared" si="38"/>
        <v/>
      </c>
      <c r="J1162" s="113"/>
      <c r="K1162" s="18"/>
      <c r="L1162" s="18"/>
      <c r="Z1162" s="152"/>
    </row>
    <row r="1163" spans="1:26" x14ac:dyDescent="0.25">
      <c r="A1163" s="26"/>
      <c r="B1163" s="27"/>
      <c r="C1163" s="28"/>
      <c r="D1163" s="28"/>
      <c r="E1163" s="28"/>
      <c r="F1163" s="28"/>
      <c r="G1163" s="29"/>
      <c r="H1163" s="39" t="str">
        <f t="shared" si="37"/>
        <v/>
      </c>
      <c r="I1163" s="150" t="str">
        <f t="shared" si="38"/>
        <v/>
      </c>
      <c r="J1163" s="113"/>
      <c r="K1163" s="18"/>
      <c r="L1163" s="18"/>
      <c r="Z1163" s="152"/>
    </row>
    <row r="1164" spans="1:26" x14ac:dyDescent="0.25">
      <c r="A1164" s="26"/>
      <c r="B1164" s="27"/>
      <c r="C1164" s="28"/>
      <c r="D1164" s="28"/>
      <c r="E1164" s="28"/>
      <c r="F1164" s="28"/>
      <c r="G1164" s="29"/>
      <c r="H1164" s="39" t="str">
        <f t="shared" si="37"/>
        <v/>
      </c>
      <c r="I1164" s="150" t="str">
        <f t="shared" si="38"/>
        <v/>
      </c>
      <c r="J1164" s="113"/>
      <c r="K1164" s="18"/>
      <c r="L1164" s="18"/>
      <c r="Z1164" s="152"/>
    </row>
    <row r="1165" spans="1:26" x14ac:dyDescent="0.25">
      <c r="A1165" s="26"/>
      <c r="B1165" s="27"/>
      <c r="C1165" s="28"/>
      <c r="D1165" s="28"/>
      <c r="E1165" s="28"/>
      <c r="F1165" s="28"/>
      <c r="G1165" s="29"/>
      <c r="H1165" s="39" t="str">
        <f t="shared" si="37"/>
        <v/>
      </c>
      <c r="I1165" s="150" t="str">
        <f t="shared" si="38"/>
        <v/>
      </c>
      <c r="J1165" s="113"/>
      <c r="K1165" s="18"/>
      <c r="L1165" s="18"/>
      <c r="Z1165" s="152"/>
    </row>
    <row r="1166" spans="1:26" x14ac:dyDescent="0.25">
      <c r="A1166" s="26"/>
      <c r="B1166" s="27"/>
      <c r="C1166" s="28"/>
      <c r="D1166" s="28"/>
      <c r="E1166" s="28"/>
      <c r="F1166" s="28"/>
      <c r="G1166" s="29"/>
      <c r="H1166" s="39" t="str">
        <f t="shared" si="37"/>
        <v/>
      </c>
      <c r="I1166" s="150" t="str">
        <f t="shared" si="38"/>
        <v/>
      </c>
      <c r="J1166" s="113"/>
      <c r="K1166" s="18"/>
      <c r="L1166" s="18"/>
      <c r="Z1166" s="152"/>
    </row>
    <row r="1167" spans="1:26" x14ac:dyDescent="0.25">
      <c r="A1167" s="26"/>
      <c r="B1167" s="27"/>
      <c r="C1167" s="28"/>
      <c r="D1167" s="28"/>
      <c r="E1167" s="28"/>
      <c r="F1167" s="28"/>
      <c r="G1167" s="29"/>
      <c r="H1167" s="39" t="str">
        <f t="shared" si="37"/>
        <v/>
      </c>
      <c r="I1167" s="150" t="str">
        <f t="shared" si="38"/>
        <v/>
      </c>
      <c r="J1167" s="113"/>
      <c r="K1167" s="18"/>
      <c r="L1167" s="18"/>
      <c r="Z1167" s="152"/>
    </row>
    <row r="1168" spans="1:26" x14ac:dyDescent="0.25">
      <c r="A1168" s="26"/>
      <c r="B1168" s="27"/>
      <c r="C1168" s="28"/>
      <c r="D1168" s="28"/>
      <c r="E1168" s="28"/>
      <c r="F1168" s="28"/>
      <c r="G1168" s="29"/>
      <c r="H1168" s="39" t="str">
        <f t="shared" si="37"/>
        <v/>
      </c>
      <c r="I1168" s="150" t="str">
        <f t="shared" si="38"/>
        <v/>
      </c>
      <c r="J1168" s="113"/>
      <c r="K1168" s="18"/>
      <c r="L1168" s="18"/>
      <c r="Z1168" s="152"/>
    </row>
    <row r="1169" spans="1:26" x14ac:dyDescent="0.25">
      <c r="A1169" s="26"/>
      <c r="B1169" s="27"/>
      <c r="C1169" s="28"/>
      <c r="D1169" s="28"/>
      <c r="E1169" s="28"/>
      <c r="F1169" s="28"/>
      <c r="G1169" s="29"/>
      <c r="H1169" s="39" t="str">
        <f t="shared" si="37"/>
        <v/>
      </c>
      <c r="I1169" s="150" t="str">
        <f t="shared" si="38"/>
        <v/>
      </c>
      <c r="J1169" s="113"/>
      <c r="K1169" s="18"/>
      <c r="L1169" s="18"/>
      <c r="Z1169" s="152"/>
    </row>
    <row r="1170" spans="1:26" x14ac:dyDescent="0.25">
      <c r="A1170" s="26"/>
      <c r="B1170" s="27"/>
      <c r="C1170" s="28"/>
      <c r="D1170" s="28"/>
      <c r="E1170" s="28"/>
      <c r="F1170" s="28"/>
      <c r="G1170" s="29"/>
      <c r="H1170" s="39" t="str">
        <f t="shared" si="37"/>
        <v/>
      </c>
      <c r="I1170" s="150" t="str">
        <f t="shared" si="38"/>
        <v/>
      </c>
      <c r="J1170" s="113"/>
      <c r="K1170" s="18"/>
      <c r="L1170" s="18"/>
      <c r="Z1170" s="152"/>
    </row>
    <row r="1171" spans="1:26" x14ac:dyDescent="0.25">
      <c r="A1171" s="26"/>
      <c r="B1171" s="27"/>
      <c r="C1171" s="28"/>
      <c r="D1171" s="28"/>
      <c r="E1171" s="28"/>
      <c r="F1171" s="28"/>
      <c r="G1171" s="29"/>
      <c r="H1171" s="39" t="str">
        <f t="shared" si="37"/>
        <v/>
      </c>
      <c r="I1171" s="150" t="str">
        <f t="shared" si="38"/>
        <v/>
      </c>
      <c r="J1171" s="113"/>
      <c r="K1171" s="18"/>
      <c r="L1171" s="18"/>
      <c r="Z1171" s="152"/>
    </row>
    <row r="1172" spans="1:26" x14ac:dyDescent="0.25">
      <c r="A1172" s="26"/>
      <c r="B1172" s="27"/>
      <c r="C1172" s="28"/>
      <c r="D1172" s="28"/>
      <c r="E1172" s="28"/>
      <c r="F1172" s="28"/>
      <c r="G1172" s="29"/>
      <c r="H1172" s="39" t="str">
        <f t="shared" si="37"/>
        <v/>
      </c>
      <c r="I1172" s="150" t="str">
        <f t="shared" si="38"/>
        <v/>
      </c>
      <c r="J1172" s="113"/>
      <c r="K1172" s="18"/>
      <c r="L1172" s="18"/>
      <c r="Z1172" s="152"/>
    </row>
    <row r="1173" spans="1:26" x14ac:dyDescent="0.25">
      <c r="A1173" s="26"/>
      <c r="B1173" s="27"/>
      <c r="C1173" s="28"/>
      <c r="D1173" s="28"/>
      <c r="E1173" s="28"/>
      <c r="F1173" s="28"/>
      <c r="G1173" s="29"/>
      <c r="H1173" s="39" t="str">
        <f t="shared" si="37"/>
        <v/>
      </c>
      <c r="I1173" s="150" t="str">
        <f t="shared" si="38"/>
        <v/>
      </c>
      <c r="J1173" s="113"/>
      <c r="K1173" s="18"/>
      <c r="L1173" s="18"/>
      <c r="Z1173" s="152"/>
    </row>
    <row r="1174" spans="1:26" x14ac:dyDescent="0.25">
      <c r="A1174" s="26"/>
      <c r="B1174" s="27"/>
      <c r="C1174" s="28"/>
      <c r="D1174" s="28"/>
      <c r="E1174" s="28"/>
      <c r="F1174" s="28"/>
      <c r="G1174" s="29"/>
      <c r="H1174" s="39" t="str">
        <f t="shared" si="37"/>
        <v/>
      </c>
      <c r="I1174" s="150" t="str">
        <f t="shared" si="38"/>
        <v/>
      </c>
      <c r="J1174" s="113"/>
      <c r="K1174" s="18"/>
      <c r="L1174" s="18"/>
      <c r="Z1174" s="152"/>
    </row>
    <row r="1175" spans="1:26" x14ac:dyDescent="0.25">
      <c r="A1175" s="26"/>
      <c r="B1175" s="27"/>
      <c r="C1175" s="28"/>
      <c r="D1175" s="28"/>
      <c r="E1175" s="28"/>
      <c r="F1175" s="28"/>
      <c r="G1175" s="29"/>
      <c r="H1175" s="39" t="str">
        <f t="shared" si="37"/>
        <v/>
      </c>
      <c r="I1175" s="150" t="str">
        <f t="shared" si="38"/>
        <v/>
      </c>
      <c r="J1175" s="113"/>
      <c r="K1175" s="18"/>
      <c r="L1175" s="18"/>
      <c r="Z1175" s="152"/>
    </row>
    <row r="1176" spans="1:26" x14ac:dyDescent="0.25">
      <c r="A1176" s="26"/>
      <c r="B1176" s="27"/>
      <c r="C1176" s="28"/>
      <c r="D1176" s="28"/>
      <c r="E1176" s="28"/>
      <c r="F1176" s="28"/>
      <c r="G1176" s="29"/>
      <c r="H1176" s="39" t="str">
        <f t="shared" si="37"/>
        <v/>
      </c>
      <c r="I1176" s="150" t="str">
        <f t="shared" si="38"/>
        <v/>
      </c>
      <c r="J1176" s="113"/>
      <c r="K1176" s="18"/>
      <c r="L1176" s="18"/>
      <c r="Z1176" s="152"/>
    </row>
    <row r="1177" spans="1:26" x14ac:dyDescent="0.25">
      <c r="A1177" s="26"/>
      <c r="B1177" s="27"/>
      <c r="C1177" s="28"/>
      <c r="D1177" s="28"/>
      <c r="E1177" s="28"/>
      <c r="F1177" s="28"/>
      <c r="G1177" s="29"/>
      <c r="H1177" s="39" t="str">
        <f t="shared" si="37"/>
        <v/>
      </c>
      <c r="I1177" s="150" t="str">
        <f t="shared" si="38"/>
        <v/>
      </c>
      <c r="J1177" s="113"/>
      <c r="K1177" s="18"/>
      <c r="L1177" s="18"/>
      <c r="Z1177" s="152"/>
    </row>
    <row r="1178" spans="1:26" x14ac:dyDescent="0.25">
      <c r="A1178" s="26"/>
      <c r="B1178" s="27"/>
      <c r="C1178" s="28"/>
      <c r="D1178" s="28"/>
      <c r="E1178" s="28"/>
      <c r="F1178" s="28"/>
      <c r="G1178" s="29"/>
      <c r="H1178" s="39" t="str">
        <f t="shared" si="37"/>
        <v/>
      </c>
      <c r="I1178" s="150" t="str">
        <f t="shared" si="38"/>
        <v/>
      </c>
      <c r="J1178" s="113"/>
      <c r="K1178" s="18"/>
      <c r="L1178" s="18"/>
      <c r="Z1178" s="152"/>
    </row>
    <row r="1179" spans="1:26" x14ac:dyDescent="0.25">
      <c r="A1179" s="26"/>
      <c r="B1179" s="27"/>
      <c r="C1179" s="28"/>
      <c r="D1179" s="28"/>
      <c r="E1179" s="28"/>
      <c r="F1179" s="28"/>
      <c r="G1179" s="29"/>
      <c r="H1179" s="39" t="str">
        <f t="shared" si="37"/>
        <v/>
      </c>
      <c r="I1179" s="150" t="str">
        <f t="shared" si="38"/>
        <v/>
      </c>
      <c r="J1179" s="113"/>
      <c r="K1179" s="18"/>
      <c r="L1179" s="18"/>
      <c r="Z1179" s="152"/>
    </row>
    <row r="1180" spans="1:26" x14ac:dyDescent="0.25">
      <c r="A1180" s="26"/>
      <c r="B1180" s="27"/>
      <c r="C1180" s="28"/>
      <c r="D1180" s="28"/>
      <c r="E1180" s="28"/>
      <c r="F1180" s="28"/>
      <c r="G1180" s="29"/>
      <c r="H1180" s="39" t="str">
        <f t="shared" si="37"/>
        <v/>
      </c>
      <c r="I1180" s="150" t="str">
        <f t="shared" si="38"/>
        <v/>
      </c>
      <c r="J1180" s="113"/>
      <c r="K1180" s="18"/>
      <c r="L1180" s="18"/>
      <c r="Z1180" s="152"/>
    </row>
    <row r="1181" spans="1:26" x14ac:dyDescent="0.25">
      <c r="A1181" s="26"/>
      <c r="B1181" s="27"/>
      <c r="C1181" s="28"/>
      <c r="D1181" s="28"/>
      <c r="E1181" s="28"/>
      <c r="F1181" s="28"/>
      <c r="G1181" s="29"/>
      <c r="H1181" s="39" t="str">
        <f t="shared" si="37"/>
        <v/>
      </c>
      <c r="I1181" s="150" t="str">
        <f t="shared" si="38"/>
        <v/>
      </c>
      <c r="J1181" s="113"/>
      <c r="K1181" s="18"/>
      <c r="L1181" s="18"/>
      <c r="Z1181" s="152"/>
    </row>
    <row r="1182" spans="1:26" x14ac:dyDescent="0.25">
      <c r="A1182" s="26"/>
      <c r="B1182" s="27"/>
      <c r="C1182" s="28"/>
      <c r="D1182" s="28"/>
      <c r="E1182" s="28"/>
      <c r="F1182" s="28"/>
      <c r="G1182" s="29"/>
      <c r="H1182" s="39" t="str">
        <f t="shared" si="37"/>
        <v/>
      </c>
      <c r="I1182" s="150" t="str">
        <f t="shared" si="38"/>
        <v/>
      </c>
      <c r="J1182" s="113"/>
      <c r="K1182" s="18"/>
      <c r="L1182" s="18"/>
      <c r="Z1182" s="152"/>
    </row>
    <row r="1183" spans="1:26" x14ac:dyDescent="0.25">
      <c r="A1183" s="26"/>
      <c r="B1183" s="27"/>
      <c r="C1183" s="28"/>
      <c r="D1183" s="28"/>
      <c r="E1183" s="28"/>
      <c r="F1183" s="28"/>
      <c r="G1183" s="29"/>
      <c r="H1183" s="39" t="str">
        <f t="shared" si="37"/>
        <v/>
      </c>
      <c r="I1183" s="150" t="str">
        <f t="shared" si="38"/>
        <v/>
      </c>
      <c r="J1183" s="113"/>
      <c r="K1183" s="18"/>
      <c r="L1183" s="18"/>
      <c r="Z1183" s="152"/>
    </row>
    <row r="1184" spans="1:26" x14ac:dyDescent="0.25">
      <c r="A1184" s="26"/>
      <c r="B1184" s="27"/>
      <c r="C1184" s="28"/>
      <c r="D1184" s="28"/>
      <c r="E1184" s="28"/>
      <c r="F1184" s="28"/>
      <c r="G1184" s="29"/>
      <c r="H1184" s="39" t="str">
        <f t="shared" si="37"/>
        <v/>
      </c>
      <c r="I1184" s="150" t="str">
        <f t="shared" si="38"/>
        <v/>
      </c>
      <c r="J1184" s="113"/>
      <c r="K1184" s="18"/>
      <c r="L1184" s="18"/>
      <c r="Z1184" s="152"/>
    </row>
    <row r="1185" spans="1:26" x14ac:dyDescent="0.25">
      <c r="A1185" s="26"/>
      <c r="B1185" s="27"/>
      <c r="C1185" s="28"/>
      <c r="D1185" s="28"/>
      <c r="E1185" s="28"/>
      <c r="F1185" s="28"/>
      <c r="G1185" s="29"/>
      <c r="H1185" s="39" t="str">
        <f t="shared" si="37"/>
        <v/>
      </c>
      <c r="I1185" s="150" t="str">
        <f t="shared" si="38"/>
        <v/>
      </c>
      <c r="J1185" s="113"/>
      <c r="K1185" s="18"/>
      <c r="L1185" s="18"/>
      <c r="Z1185" s="152"/>
    </row>
    <row r="1186" spans="1:26" x14ac:dyDescent="0.25">
      <c r="A1186" s="26"/>
      <c r="B1186" s="27"/>
      <c r="C1186" s="28"/>
      <c r="D1186" s="28"/>
      <c r="E1186" s="28"/>
      <c r="F1186" s="28"/>
      <c r="G1186" s="29"/>
      <c r="H1186" s="39" t="str">
        <f t="shared" si="37"/>
        <v/>
      </c>
      <c r="I1186" s="150" t="str">
        <f t="shared" si="38"/>
        <v/>
      </c>
      <c r="J1186" s="113"/>
      <c r="K1186" s="18"/>
      <c r="L1186" s="18"/>
      <c r="Z1186" s="152"/>
    </row>
    <row r="1187" spans="1:26" x14ac:dyDescent="0.25">
      <c r="A1187" s="26"/>
      <c r="B1187" s="27"/>
      <c r="C1187" s="28"/>
      <c r="D1187" s="28"/>
      <c r="E1187" s="28"/>
      <c r="F1187" s="28"/>
      <c r="G1187" s="29"/>
      <c r="H1187" s="39" t="str">
        <f t="shared" si="37"/>
        <v/>
      </c>
      <c r="I1187" s="150" t="str">
        <f t="shared" si="38"/>
        <v/>
      </c>
      <c r="J1187" s="113"/>
      <c r="K1187" s="18"/>
      <c r="L1187" s="18"/>
      <c r="Z1187" s="152"/>
    </row>
    <row r="1188" spans="1:26" x14ac:dyDescent="0.25">
      <c r="A1188" s="26"/>
      <c r="B1188" s="27"/>
      <c r="C1188" s="28"/>
      <c r="D1188" s="28"/>
      <c r="E1188" s="28"/>
      <c r="F1188" s="28"/>
      <c r="G1188" s="29"/>
      <c r="H1188" s="39" t="str">
        <f t="shared" si="37"/>
        <v/>
      </c>
      <c r="I1188" s="150" t="str">
        <f t="shared" si="38"/>
        <v/>
      </c>
      <c r="J1188" s="113"/>
      <c r="K1188" s="18"/>
      <c r="L1188" s="18"/>
      <c r="Z1188" s="152"/>
    </row>
    <row r="1189" spans="1:26" x14ac:dyDescent="0.25">
      <c r="A1189" s="26"/>
      <c r="B1189" s="27"/>
      <c r="C1189" s="28"/>
      <c r="D1189" s="28"/>
      <c r="E1189" s="28"/>
      <c r="F1189" s="28"/>
      <c r="G1189" s="29"/>
      <c r="H1189" s="39" t="str">
        <f t="shared" si="37"/>
        <v/>
      </c>
      <c r="I1189" s="150" t="str">
        <f t="shared" si="38"/>
        <v/>
      </c>
      <c r="J1189" s="113"/>
      <c r="K1189" s="18"/>
      <c r="L1189" s="18"/>
      <c r="Z1189" s="152"/>
    </row>
    <row r="1190" spans="1:26" x14ac:dyDescent="0.25">
      <c r="A1190" s="26"/>
      <c r="B1190" s="27"/>
      <c r="C1190" s="28"/>
      <c r="D1190" s="28"/>
      <c r="E1190" s="28"/>
      <c r="F1190" s="28"/>
      <c r="G1190" s="29"/>
      <c r="H1190" s="39" t="str">
        <f t="shared" si="37"/>
        <v/>
      </c>
      <c r="I1190" s="150" t="str">
        <f t="shared" si="38"/>
        <v/>
      </c>
      <c r="J1190" s="113"/>
      <c r="K1190" s="18"/>
      <c r="L1190" s="18"/>
      <c r="Z1190" s="152"/>
    </row>
    <row r="1191" spans="1:26" x14ac:dyDescent="0.25">
      <c r="A1191" s="26"/>
      <c r="B1191" s="27"/>
      <c r="C1191" s="28"/>
      <c r="D1191" s="28"/>
      <c r="E1191" s="28"/>
      <c r="F1191" s="28"/>
      <c r="G1191" s="29"/>
      <c r="H1191" s="39" t="str">
        <f t="shared" si="37"/>
        <v/>
      </c>
      <c r="I1191" s="150" t="str">
        <f t="shared" si="38"/>
        <v/>
      </c>
      <c r="J1191" s="113"/>
      <c r="K1191" s="18"/>
      <c r="L1191" s="18"/>
      <c r="Z1191" s="152"/>
    </row>
    <row r="1192" spans="1:26" x14ac:dyDescent="0.25">
      <c r="A1192" s="26"/>
      <c r="B1192" s="27"/>
      <c r="C1192" s="28"/>
      <c r="D1192" s="28"/>
      <c r="E1192" s="28"/>
      <c r="F1192" s="28"/>
      <c r="G1192" s="29"/>
      <c r="H1192" s="39" t="str">
        <f t="shared" si="37"/>
        <v/>
      </c>
      <c r="I1192" s="150" t="str">
        <f t="shared" si="38"/>
        <v/>
      </c>
      <c r="J1192" s="113"/>
      <c r="K1192" s="18"/>
      <c r="L1192" s="18"/>
      <c r="Z1192" s="152"/>
    </row>
    <row r="1193" spans="1:26" x14ac:dyDescent="0.25">
      <c r="A1193" s="26"/>
      <c r="B1193" s="27"/>
      <c r="C1193" s="28"/>
      <c r="D1193" s="28"/>
      <c r="E1193" s="28"/>
      <c r="F1193" s="28"/>
      <c r="G1193" s="29"/>
      <c r="H1193" s="39" t="str">
        <f t="shared" si="37"/>
        <v/>
      </c>
      <c r="I1193" s="150" t="str">
        <f t="shared" si="38"/>
        <v/>
      </c>
      <c r="J1193" s="113"/>
      <c r="K1193" s="18"/>
      <c r="L1193" s="18"/>
      <c r="Z1193" s="152"/>
    </row>
    <row r="1194" spans="1:26" x14ac:dyDescent="0.25">
      <c r="A1194" s="26"/>
      <c r="B1194" s="27"/>
      <c r="C1194" s="28"/>
      <c r="D1194" s="28"/>
      <c r="E1194" s="28"/>
      <c r="F1194" s="28"/>
      <c r="G1194" s="29"/>
      <c r="H1194" s="39" t="str">
        <f t="shared" si="37"/>
        <v/>
      </c>
      <c r="I1194" s="150" t="str">
        <f t="shared" si="38"/>
        <v/>
      </c>
      <c r="J1194" s="113"/>
      <c r="K1194" s="18"/>
      <c r="L1194" s="18"/>
      <c r="Z1194" s="152"/>
    </row>
    <row r="1195" spans="1:26" x14ac:dyDescent="0.25">
      <c r="A1195" s="26"/>
      <c r="B1195" s="27"/>
      <c r="C1195" s="28"/>
      <c r="D1195" s="28"/>
      <c r="E1195" s="28"/>
      <c r="F1195" s="28"/>
      <c r="G1195" s="29"/>
      <c r="H1195" s="39" t="str">
        <f t="shared" si="37"/>
        <v/>
      </c>
      <c r="I1195" s="150" t="str">
        <f t="shared" si="38"/>
        <v/>
      </c>
      <c r="J1195" s="113"/>
      <c r="K1195" s="18"/>
      <c r="L1195" s="18"/>
      <c r="Z1195" s="152"/>
    </row>
    <row r="1196" spans="1:26" x14ac:dyDescent="0.25">
      <c r="A1196" s="26"/>
      <c r="B1196" s="27"/>
      <c r="C1196" s="28"/>
      <c r="D1196" s="28"/>
      <c r="E1196" s="28"/>
      <c r="F1196" s="28"/>
      <c r="G1196" s="29"/>
      <c r="H1196" s="39" t="str">
        <f t="shared" si="37"/>
        <v/>
      </c>
      <c r="I1196" s="150" t="str">
        <f t="shared" si="38"/>
        <v/>
      </c>
      <c r="J1196" s="113"/>
      <c r="K1196" s="18"/>
      <c r="L1196" s="18"/>
      <c r="Z1196" s="152"/>
    </row>
    <row r="1197" spans="1:26" x14ac:dyDescent="0.25">
      <c r="A1197" s="26"/>
      <c r="B1197" s="27"/>
      <c r="C1197" s="28"/>
      <c r="D1197" s="28"/>
      <c r="E1197" s="28"/>
      <c r="F1197" s="28"/>
      <c r="G1197" s="29"/>
      <c r="H1197" s="39" t="str">
        <f t="shared" si="37"/>
        <v/>
      </c>
      <c r="I1197" s="150" t="str">
        <f t="shared" si="38"/>
        <v/>
      </c>
      <c r="J1197" s="113"/>
      <c r="K1197" s="18"/>
      <c r="L1197" s="18"/>
      <c r="Z1197" s="152"/>
    </row>
    <row r="1198" spans="1:26" x14ac:dyDescent="0.25">
      <c r="A1198" s="26"/>
      <c r="B1198" s="27"/>
      <c r="C1198" s="28"/>
      <c r="D1198" s="28"/>
      <c r="E1198" s="28"/>
      <c r="F1198" s="28"/>
      <c r="G1198" s="29"/>
      <c r="H1198" s="39" t="str">
        <f t="shared" si="37"/>
        <v/>
      </c>
      <c r="I1198" s="150" t="str">
        <f t="shared" si="38"/>
        <v/>
      </c>
      <c r="J1198" s="113"/>
      <c r="K1198" s="18"/>
      <c r="L1198" s="18"/>
      <c r="Z1198" s="152"/>
    </row>
    <row r="1199" spans="1:26" x14ac:dyDescent="0.25">
      <c r="A1199" s="26"/>
      <c r="B1199" s="27"/>
      <c r="C1199" s="28"/>
      <c r="D1199" s="28"/>
      <c r="E1199" s="28"/>
      <c r="F1199" s="28"/>
      <c r="G1199" s="29"/>
      <c r="H1199" s="39" t="str">
        <f t="shared" si="37"/>
        <v/>
      </c>
      <c r="I1199" s="150" t="str">
        <f t="shared" si="38"/>
        <v/>
      </c>
      <c r="J1199" s="113"/>
      <c r="K1199" s="18"/>
      <c r="L1199" s="18"/>
      <c r="Z1199" s="152"/>
    </row>
    <row r="1200" spans="1:26" x14ac:dyDescent="0.25">
      <c r="A1200" s="26"/>
      <c r="B1200" s="27"/>
      <c r="C1200" s="28"/>
      <c r="D1200" s="28"/>
      <c r="E1200" s="28"/>
      <c r="F1200" s="28"/>
      <c r="G1200" s="29"/>
      <c r="H1200" s="39" t="str">
        <f t="shared" si="37"/>
        <v/>
      </c>
      <c r="I1200" s="150" t="str">
        <f t="shared" si="38"/>
        <v/>
      </c>
      <c r="J1200" s="113"/>
      <c r="K1200" s="18"/>
      <c r="L1200" s="18"/>
      <c r="Z1200" s="152"/>
    </row>
    <row r="1201" spans="1:26" x14ac:dyDescent="0.25">
      <c r="A1201" s="26"/>
      <c r="B1201" s="27"/>
      <c r="C1201" s="28"/>
      <c r="D1201" s="28"/>
      <c r="E1201" s="28"/>
      <c r="F1201" s="28"/>
      <c r="G1201" s="29"/>
      <c r="H1201" s="39" t="str">
        <f t="shared" si="37"/>
        <v/>
      </c>
      <c r="I1201" s="150" t="str">
        <f t="shared" si="38"/>
        <v/>
      </c>
      <c r="J1201" s="113"/>
      <c r="K1201" s="18"/>
      <c r="L1201" s="18"/>
      <c r="Z1201" s="152"/>
    </row>
    <row r="1202" spans="1:26" x14ac:dyDescent="0.25">
      <c r="A1202" s="26"/>
      <c r="B1202" s="27"/>
      <c r="C1202" s="28"/>
      <c r="D1202" s="28"/>
      <c r="E1202" s="28"/>
      <c r="F1202" s="28"/>
      <c r="G1202" s="29"/>
      <c r="H1202" s="39" t="str">
        <f t="shared" si="37"/>
        <v/>
      </c>
      <c r="I1202" s="150" t="str">
        <f t="shared" si="38"/>
        <v/>
      </c>
      <c r="J1202" s="113"/>
      <c r="K1202" s="18"/>
      <c r="L1202" s="18"/>
      <c r="Z1202" s="152"/>
    </row>
    <row r="1203" spans="1:26" x14ac:dyDescent="0.25">
      <c r="A1203" s="26"/>
      <c r="B1203" s="27"/>
      <c r="C1203" s="28"/>
      <c r="D1203" s="28"/>
      <c r="E1203" s="28"/>
      <c r="F1203" s="28"/>
      <c r="G1203" s="29"/>
      <c r="H1203" s="39" t="str">
        <f t="shared" si="37"/>
        <v/>
      </c>
      <c r="I1203" s="150" t="str">
        <f t="shared" si="38"/>
        <v/>
      </c>
      <c r="J1203" s="113"/>
      <c r="K1203" s="18"/>
      <c r="L1203" s="18"/>
      <c r="Z1203" s="152"/>
    </row>
    <row r="1204" spans="1:26" x14ac:dyDescent="0.25">
      <c r="A1204" s="26"/>
      <c r="B1204" s="27"/>
      <c r="C1204" s="28"/>
      <c r="D1204" s="28"/>
      <c r="E1204" s="28"/>
      <c r="F1204" s="28"/>
      <c r="G1204" s="29"/>
      <c r="H1204" s="39" t="str">
        <f t="shared" si="37"/>
        <v/>
      </c>
      <c r="I1204" s="150" t="str">
        <f t="shared" si="38"/>
        <v/>
      </c>
      <c r="J1204" s="113"/>
      <c r="K1204" s="18"/>
      <c r="L1204" s="18"/>
      <c r="Z1204" s="152"/>
    </row>
    <row r="1205" spans="1:26" x14ac:dyDescent="0.25">
      <c r="A1205" s="26"/>
      <c r="B1205" s="27"/>
      <c r="C1205" s="28"/>
      <c r="D1205" s="28"/>
      <c r="E1205" s="28"/>
      <c r="F1205" s="28"/>
      <c r="G1205" s="29"/>
      <c r="H1205" s="39" t="str">
        <f t="shared" si="37"/>
        <v/>
      </c>
      <c r="I1205" s="150" t="str">
        <f t="shared" si="38"/>
        <v/>
      </c>
      <c r="J1205" s="113"/>
      <c r="K1205" s="18"/>
      <c r="L1205" s="18"/>
      <c r="Z1205" s="152"/>
    </row>
    <row r="1206" spans="1:26" x14ac:dyDescent="0.25">
      <c r="A1206" s="26"/>
      <c r="B1206" s="27"/>
      <c r="C1206" s="28"/>
      <c r="D1206" s="28"/>
      <c r="E1206" s="28"/>
      <c r="F1206" s="28"/>
      <c r="G1206" s="29"/>
      <c r="H1206" s="39" t="str">
        <f t="shared" si="37"/>
        <v/>
      </c>
      <c r="I1206" s="150" t="str">
        <f t="shared" si="38"/>
        <v/>
      </c>
      <c r="J1206" s="113"/>
      <c r="K1206" s="18"/>
      <c r="L1206" s="18"/>
      <c r="Z1206" s="152"/>
    </row>
    <row r="1207" spans="1:26" x14ac:dyDescent="0.25">
      <c r="A1207" s="26"/>
      <c r="B1207" s="27"/>
      <c r="C1207" s="28"/>
      <c r="D1207" s="28"/>
      <c r="E1207" s="28"/>
      <c r="F1207" s="28"/>
      <c r="G1207" s="29"/>
      <c r="H1207" s="39" t="str">
        <f t="shared" si="37"/>
        <v/>
      </c>
      <c r="I1207" s="150" t="str">
        <f t="shared" si="38"/>
        <v/>
      </c>
      <c r="J1207" s="113"/>
      <c r="K1207" s="18"/>
      <c r="L1207" s="18"/>
      <c r="Z1207" s="152"/>
    </row>
    <row r="1208" spans="1:26" x14ac:dyDescent="0.25">
      <c r="A1208" s="26"/>
      <c r="B1208" s="27"/>
      <c r="C1208" s="28"/>
      <c r="D1208" s="28"/>
      <c r="E1208" s="28"/>
      <c r="F1208" s="28"/>
      <c r="G1208" s="29"/>
      <c r="H1208" s="39" t="str">
        <f t="shared" si="37"/>
        <v/>
      </c>
      <c r="I1208" s="150" t="str">
        <f t="shared" si="38"/>
        <v/>
      </c>
      <c r="J1208" s="113"/>
      <c r="K1208" s="18"/>
      <c r="L1208" s="18"/>
      <c r="Z1208" s="152"/>
    </row>
    <row r="1209" spans="1:26" x14ac:dyDescent="0.25">
      <c r="A1209" s="26"/>
      <c r="B1209" s="27"/>
      <c r="C1209" s="28"/>
      <c r="D1209" s="28"/>
      <c r="E1209" s="28"/>
      <c r="F1209" s="28"/>
      <c r="G1209" s="29"/>
      <c r="H1209" s="39" t="str">
        <f t="shared" si="37"/>
        <v/>
      </c>
      <c r="I1209" s="150" t="str">
        <f t="shared" si="38"/>
        <v/>
      </c>
      <c r="J1209" s="113"/>
      <c r="K1209" s="18"/>
      <c r="L1209" s="18"/>
      <c r="Z1209" s="152"/>
    </row>
    <row r="1210" spans="1:26" x14ac:dyDescent="0.25">
      <c r="A1210" s="26"/>
      <c r="B1210" s="27"/>
      <c r="C1210" s="28"/>
      <c r="D1210" s="28"/>
      <c r="E1210" s="28"/>
      <c r="F1210" s="28"/>
      <c r="G1210" s="29"/>
      <c r="H1210" s="39" t="str">
        <f t="shared" si="37"/>
        <v/>
      </c>
      <c r="I1210" s="150" t="str">
        <f t="shared" si="38"/>
        <v/>
      </c>
      <c r="J1210" s="113"/>
      <c r="K1210" s="18"/>
      <c r="L1210" s="18"/>
      <c r="Z1210" s="152"/>
    </row>
    <row r="1211" spans="1:26" x14ac:dyDescent="0.25">
      <c r="A1211" s="26"/>
      <c r="B1211" s="27"/>
      <c r="C1211" s="28"/>
      <c r="D1211" s="28"/>
      <c r="E1211" s="28"/>
      <c r="F1211" s="28"/>
      <c r="G1211" s="29"/>
      <c r="H1211" s="39" t="str">
        <f t="shared" si="37"/>
        <v/>
      </c>
      <c r="I1211" s="150" t="str">
        <f t="shared" si="38"/>
        <v/>
      </c>
      <c r="J1211" s="113"/>
      <c r="K1211" s="18"/>
      <c r="L1211" s="18"/>
      <c r="Z1211" s="152"/>
    </row>
    <row r="1212" spans="1:26" x14ac:dyDescent="0.25">
      <c r="A1212" s="26"/>
      <c r="B1212" s="27"/>
      <c r="C1212" s="28"/>
      <c r="D1212" s="28"/>
      <c r="E1212" s="28"/>
      <c r="F1212" s="28"/>
      <c r="G1212" s="29"/>
      <c r="H1212" s="39" t="str">
        <f t="shared" si="37"/>
        <v/>
      </c>
      <c r="I1212" s="150" t="str">
        <f t="shared" si="38"/>
        <v/>
      </c>
      <c r="J1212" s="113"/>
      <c r="K1212" s="18"/>
      <c r="L1212" s="18"/>
      <c r="Z1212" s="152"/>
    </row>
    <row r="1213" spans="1:26" x14ac:dyDescent="0.25">
      <c r="A1213" s="26"/>
      <c r="B1213" s="27"/>
      <c r="C1213" s="28"/>
      <c r="D1213" s="28"/>
      <c r="E1213" s="28"/>
      <c r="F1213" s="28"/>
      <c r="G1213" s="29"/>
      <c r="H1213" s="39" t="str">
        <f t="shared" si="37"/>
        <v/>
      </c>
      <c r="I1213" s="150" t="str">
        <f t="shared" si="38"/>
        <v/>
      </c>
      <c r="J1213" s="113"/>
      <c r="K1213" s="18"/>
      <c r="L1213" s="18"/>
      <c r="Z1213" s="152"/>
    </row>
    <row r="1214" spans="1:26" x14ac:dyDescent="0.25">
      <c r="A1214" s="26"/>
      <c r="B1214" s="27"/>
      <c r="C1214" s="28"/>
      <c r="D1214" s="28"/>
      <c r="E1214" s="28"/>
      <c r="F1214" s="28"/>
      <c r="G1214" s="29"/>
      <c r="H1214" s="39" t="str">
        <f t="shared" si="37"/>
        <v/>
      </c>
      <c r="I1214" s="150" t="str">
        <f t="shared" si="38"/>
        <v/>
      </c>
      <c r="J1214" s="113"/>
      <c r="K1214" s="18"/>
      <c r="L1214" s="18"/>
      <c r="Z1214" s="152"/>
    </row>
    <row r="1215" spans="1:26" x14ac:dyDescent="0.25">
      <c r="A1215" s="26"/>
      <c r="B1215" s="27"/>
      <c r="C1215" s="28"/>
      <c r="D1215" s="28"/>
      <c r="E1215" s="28"/>
      <c r="F1215" s="28"/>
      <c r="G1215" s="29"/>
      <c r="H1215" s="39" t="str">
        <f t="shared" si="37"/>
        <v/>
      </c>
      <c r="I1215" s="150" t="str">
        <f t="shared" si="38"/>
        <v/>
      </c>
      <c r="J1215" s="113"/>
      <c r="K1215" s="18"/>
      <c r="L1215" s="18"/>
      <c r="Z1215" s="152"/>
    </row>
    <row r="1216" spans="1:26" x14ac:dyDescent="0.25">
      <c r="A1216" s="26"/>
      <c r="B1216" s="27"/>
      <c r="C1216" s="28"/>
      <c r="D1216" s="28"/>
      <c r="E1216" s="28"/>
      <c r="F1216" s="28"/>
      <c r="G1216" s="29"/>
      <c r="H1216" s="39" t="str">
        <f t="shared" si="37"/>
        <v/>
      </c>
      <c r="I1216" s="150" t="str">
        <f t="shared" si="38"/>
        <v/>
      </c>
      <c r="J1216" s="113"/>
      <c r="K1216" s="18"/>
      <c r="L1216" s="18"/>
      <c r="Z1216" s="152"/>
    </row>
    <row r="1217" spans="1:26" x14ac:dyDescent="0.25">
      <c r="A1217" s="26"/>
      <c r="B1217" s="27"/>
      <c r="C1217" s="28"/>
      <c r="D1217" s="28"/>
      <c r="E1217" s="28"/>
      <c r="F1217" s="28"/>
      <c r="G1217" s="29"/>
      <c r="H1217" s="39" t="str">
        <f t="shared" si="37"/>
        <v/>
      </c>
      <c r="I1217" s="150" t="str">
        <f t="shared" si="38"/>
        <v/>
      </c>
      <c r="J1217" s="113"/>
      <c r="K1217" s="18"/>
      <c r="L1217" s="18"/>
      <c r="Z1217" s="152"/>
    </row>
    <row r="1218" spans="1:26" x14ac:dyDescent="0.25">
      <c r="A1218" s="26"/>
      <c r="B1218" s="27"/>
      <c r="C1218" s="28"/>
      <c r="D1218" s="28"/>
      <c r="E1218" s="28"/>
      <c r="F1218" s="28"/>
      <c r="G1218" s="29"/>
      <c r="H1218" s="39" t="str">
        <f t="shared" si="37"/>
        <v/>
      </c>
      <c r="I1218" s="150" t="str">
        <f t="shared" si="38"/>
        <v/>
      </c>
      <c r="J1218" s="113"/>
      <c r="K1218" s="18"/>
      <c r="L1218" s="18"/>
      <c r="Z1218" s="152"/>
    </row>
    <row r="1219" spans="1:26" x14ac:dyDescent="0.25">
      <c r="A1219" s="26"/>
      <c r="B1219" s="27"/>
      <c r="C1219" s="28"/>
      <c r="D1219" s="28"/>
      <c r="E1219" s="28"/>
      <c r="F1219" s="28"/>
      <c r="G1219" s="29"/>
      <c r="H1219" s="39" t="str">
        <f t="shared" si="37"/>
        <v/>
      </c>
      <c r="I1219" s="150" t="str">
        <f t="shared" si="38"/>
        <v/>
      </c>
      <c r="J1219" s="113"/>
      <c r="K1219" s="18"/>
      <c r="L1219" s="18"/>
      <c r="Z1219" s="152"/>
    </row>
    <row r="1220" spans="1:26" x14ac:dyDescent="0.25">
      <c r="A1220" s="26"/>
      <c r="B1220" s="27"/>
      <c r="C1220" s="28"/>
      <c r="D1220" s="28"/>
      <c r="E1220" s="28"/>
      <c r="F1220" s="28"/>
      <c r="G1220" s="29"/>
      <c r="H1220" s="39" t="str">
        <f t="shared" ref="H1220:H1283" si="39">IF(A1220&gt;0,MATCH(A1220-1,FYrMonths)+1,"")</f>
        <v/>
      </c>
      <c r="I1220" s="150" t="str">
        <f t="shared" si="38"/>
        <v/>
      </c>
      <c r="J1220" s="113"/>
      <c r="K1220" s="18"/>
      <c r="L1220" s="18"/>
      <c r="Z1220" s="152"/>
    </row>
    <row r="1221" spans="1:26" x14ac:dyDescent="0.25">
      <c r="A1221" s="26"/>
      <c r="B1221" s="27"/>
      <c r="C1221" s="28"/>
      <c r="D1221" s="28"/>
      <c r="E1221" s="28"/>
      <c r="F1221" s="28"/>
      <c r="G1221" s="29"/>
      <c r="H1221" s="39" t="str">
        <f t="shared" si="39"/>
        <v/>
      </c>
      <c r="I1221" s="150" t="str">
        <f t="shared" ref="I1221:I1284" si="40">IF(G1221="","",I1220+G1221)</f>
        <v/>
      </c>
      <c r="J1221" s="113"/>
      <c r="K1221" s="18"/>
      <c r="L1221" s="18"/>
      <c r="Z1221" s="152"/>
    </row>
    <row r="1222" spans="1:26" x14ac:dyDescent="0.25">
      <c r="A1222" s="26"/>
      <c r="B1222" s="27"/>
      <c r="C1222" s="28"/>
      <c r="D1222" s="28"/>
      <c r="E1222" s="28"/>
      <c r="F1222" s="28"/>
      <c r="G1222" s="29"/>
      <c r="H1222" s="39" t="str">
        <f t="shared" si="39"/>
        <v/>
      </c>
      <c r="I1222" s="150" t="str">
        <f t="shared" si="40"/>
        <v/>
      </c>
      <c r="J1222" s="113"/>
      <c r="K1222" s="18"/>
      <c r="L1222" s="18"/>
      <c r="Z1222" s="152"/>
    </row>
    <row r="1223" spans="1:26" x14ac:dyDescent="0.25">
      <c r="A1223" s="26"/>
      <c r="B1223" s="27"/>
      <c r="C1223" s="28"/>
      <c r="D1223" s="28"/>
      <c r="E1223" s="28"/>
      <c r="F1223" s="28"/>
      <c r="G1223" s="29"/>
      <c r="H1223" s="39" t="str">
        <f t="shared" si="39"/>
        <v/>
      </c>
      <c r="I1223" s="150" t="str">
        <f t="shared" si="40"/>
        <v/>
      </c>
      <c r="J1223" s="113"/>
      <c r="K1223" s="18"/>
      <c r="L1223" s="18"/>
      <c r="Z1223" s="152"/>
    </row>
    <row r="1224" spans="1:26" x14ac:dyDescent="0.25">
      <c r="A1224" s="26"/>
      <c r="B1224" s="27"/>
      <c r="C1224" s="28"/>
      <c r="D1224" s="28"/>
      <c r="E1224" s="28"/>
      <c r="F1224" s="28"/>
      <c r="G1224" s="29"/>
      <c r="H1224" s="39" t="str">
        <f t="shared" si="39"/>
        <v/>
      </c>
      <c r="I1224" s="150" t="str">
        <f t="shared" si="40"/>
        <v/>
      </c>
      <c r="J1224" s="113"/>
      <c r="K1224" s="18"/>
      <c r="L1224" s="18"/>
      <c r="Z1224" s="152"/>
    </row>
    <row r="1225" spans="1:26" x14ac:dyDescent="0.25">
      <c r="A1225" s="26"/>
      <c r="B1225" s="27"/>
      <c r="C1225" s="28"/>
      <c r="D1225" s="28"/>
      <c r="E1225" s="28"/>
      <c r="F1225" s="28"/>
      <c r="G1225" s="29"/>
      <c r="H1225" s="39" t="str">
        <f t="shared" si="39"/>
        <v/>
      </c>
      <c r="I1225" s="150" t="str">
        <f t="shared" si="40"/>
        <v/>
      </c>
      <c r="J1225" s="113"/>
      <c r="K1225" s="18"/>
      <c r="L1225" s="18"/>
      <c r="Z1225" s="152"/>
    </row>
    <row r="1226" spans="1:26" x14ac:dyDescent="0.25">
      <c r="A1226" s="26"/>
      <c r="B1226" s="27"/>
      <c r="C1226" s="28"/>
      <c r="D1226" s="28"/>
      <c r="E1226" s="28"/>
      <c r="F1226" s="28"/>
      <c r="G1226" s="29"/>
      <c r="H1226" s="39" t="str">
        <f t="shared" si="39"/>
        <v/>
      </c>
      <c r="I1226" s="150" t="str">
        <f t="shared" si="40"/>
        <v/>
      </c>
      <c r="J1226" s="113"/>
      <c r="K1226" s="18"/>
      <c r="L1226" s="18"/>
      <c r="Z1226" s="152"/>
    </row>
    <row r="1227" spans="1:26" x14ac:dyDescent="0.25">
      <c r="A1227" s="26"/>
      <c r="B1227" s="27"/>
      <c r="C1227" s="28"/>
      <c r="D1227" s="28"/>
      <c r="E1227" s="28"/>
      <c r="F1227" s="28"/>
      <c r="G1227" s="29"/>
      <c r="H1227" s="39" t="str">
        <f t="shared" si="39"/>
        <v/>
      </c>
      <c r="I1227" s="150" t="str">
        <f t="shared" si="40"/>
        <v/>
      </c>
      <c r="J1227" s="113"/>
      <c r="K1227" s="18"/>
      <c r="L1227" s="18"/>
      <c r="Z1227" s="152"/>
    </row>
    <row r="1228" spans="1:26" x14ac:dyDescent="0.25">
      <c r="A1228" s="26"/>
      <c r="B1228" s="27"/>
      <c r="C1228" s="28"/>
      <c r="D1228" s="28"/>
      <c r="E1228" s="28"/>
      <c r="F1228" s="28"/>
      <c r="G1228" s="29"/>
      <c r="H1228" s="39" t="str">
        <f t="shared" si="39"/>
        <v/>
      </c>
      <c r="I1228" s="150" t="str">
        <f t="shared" si="40"/>
        <v/>
      </c>
      <c r="J1228" s="113"/>
      <c r="K1228" s="18"/>
      <c r="L1228" s="18"/>
      <c r="Z1228" s="152"/>
    </row>
    <row r="1229" spans="1:26" x14ac:dyDescent="0.25">
      <c r="A1229" s="26"/>
      <c r="B1229" s="27"/>
      <c r="C1229" s="28"/>
      <c r="D1229" s="28"/>
      <c r="E1229" s="28"/>
      <c r="F1229" s="28"/>
      <c r="G1229" s="29"/>
      <c r="H1229" s="39" t="str">
        <f t="shared" si="39"/>
        <v/>
      </c>
      <c r="I1229" s="150" t="str">
        <f t="shared" si="40"/>
        <v/>
      </c>
      <c r="J1229" s="113"/>
      <c r="K1229" s="18"/>
      <c r="L1229" s="18"/>
      <c r="Z1229" s="152"/>
    </row>
    <row r="1230" spans="1:26" x14ac:dyDescent="0.25">
      <c r="A1230" s="26"/>
      <c r="B1230" s="27"/>
      <c r="C1230" s="28"/>
      <c r="D1230" s="28"/>
      <c r="E1230" s="28"/>
      <c r="F1230" s="28"/>
      <c r="G1230" s="29"/>
      <c r="H1230" s="39" t="str">
        <f t="shared" si="39"/>
        <v/>
      </c>
      <c r="I1230" s="150" t="str">
        <f t="shared" si="40"/>
        <v/>
      </c>
      <c r="J1230" s="113"/>
      <c r="K1230" s="18"/>
      <c r="L1230" s="18"/>
      <c r="Z1230" s="152"/>
    </row>
    <row r="1231" spans="1:26" x14ac:dyDescent="0.25">
      <c r="A1231" s="26"/>
      <c r="B1231" s="27"/>
      <c r="C1231" s="28"/>
      <c r="D1231" s="28"/>
      <c r="E1231" s="28"/>
      <c r="F1231" s="28"/>
      <c r="G1231" s="29"/>
      <c r="H1231" s="39" t="str">
        <f t="shared" si="39"/>
        <v/>
      </c>
      <c r="I1231" s="150" t="str">
        <f t="shared" si="40"/>
        <v/>
      </c>
      <c r="J1231" s="113"/>
      <c r="K1231" s="18"/>
      <c r="L1231" s="18"/>
      <c r="Z1231" s="152"/>
    </row>
    <row r="1232" spans="1:26" x14ac:dyDescent="0.25">
      <c r="A1232" s="26"/>
      <c r="B1232" s="27"/>
      <c r="C1232" s="28"/>
      <c r="D1232" s="28"/>
      <c r="E1232" s="28"/>
      <c r="F1232" s="28"/>
      <c r="G1232" s="29"/>
      <c r="H1232" s="39" t="str">
        <f t="shared" si="39"/>
        <v/>
      </c>
      <c r="I1232" s="150" t="str">
        <f t="shared" si="40"/>
        <v/>
      </c>
      <c r="J1232" s="113"/>
      <c r="K1232" s="18"/>
      <c r="L1232" s="18"/>
      <c r="Z1232" s="152"/>
    </row>
    <row r="1233" spans="1:26" x14ac:dyDescent="0.25">
      <c r="A1233" s="26"/>
      <c r="B1233" s="27"/>
      <c r="C1233" s="28"/>
      <c r="D1233" s="28"/>
      <c r="E1233" s="28"/>
      <c r="F1233" s="28"/>
      <c r="G1233" s="29"/>
      <c r="H1233" s="39" t="str">
        <f t="shared" si="39"/>
        <v/>
      </c>
      <c r="I1233" s="150" t="str">
        <f t="shared" si="40"/>
        <v/>
      </c>
      <c r="J1233" s="113"/>
      <c r="K1233" s="18"/>
      <c r="L1233" s="18"/>
      <c r="Z1233" s="152"/>
    </row>
    <row r="1234" spans="1:26" x14ac:dyDescent="0.25">
      <c r="A1234" s="26"/>
      <c r="B1234" s="27"/>
      <c r="C1234" s="28"/>
      <c r="D1234" s="28"/>
      <c r="E1234" s="28"/>
      <c r="F1234" s="28"/>
      <c r="G1234" s="29"/>
      <c r="H1234" s="39" t="str">
        <f t="shared" si="39"/>
        <v/>
      </c>
      <c r="I1234" s="150" t="str">
        <f t="shared" si="40"/>
        <v/>
      </c>
      <c r="J1234" s="113"/>
      <c r="K1234" s="18"/>
      <c r="L1234" s="18"/>
      <c r="Z1234" s="152"/>
    </row>
    <row r="1235" spans="1:26" x14ac:dyDescent="0.25">
      <c r="A1235" s="26"/>
      <c r="B1235" s="27"/>
      <c r="C1235" s="28"/>
      <c r="D1235" s="28"/>
      <c r="E1235" s="28"/>
      <c r="F1235" s="28"/>
      <c r="G1235" s="29"/>
      <c r="H1235" s="39" t="str">
        <f t="shared" si="39"/>
        <v/>
      </c>
      <c r="I1235" s="150" t="str">
        <f t="shared" si="40"/>
        <v/>
      </c>
      <c r="J1235" s="113"/>
      <c r="K1235" s="18"/>
      <c r="L1235" s="18"/>
      <c r="Z1235" s="152"/>
    </row>
    <row r="1236" spans="1:26" x14ac:dyDescent="0.25">
      <c r="A1236" s="26"/>
      <c r="B1236" s="27"/>
      <c r="C1236" s="28"/>
      <c r="D1236" s="28"/>
      <c r="E1236" s="28"/>
      <c r="F1236" s="28"/>
      <c r="G1236" s="29"/>
      <c r="H1236" s="39" t="str">
        <f t="shared" si="39"/>
        <v/>
      </c>
      <c r="I1236" s="150" t="str">
        <f t="shared" si="40"/>
        <v/>
      </c>
      <c r="J1236" s="113"/>
      <c r="K1236" s="18"/>
      <c r="L1236" s="18"/>
      <c r="Z1236" s="152"/>
    </row>
    <row r="1237" spans="1:26" x14ac:dyDescent="0.25">
      <c r="A1237" s="26"/>
      <c r="B1237" s="27"/>
      <c r="C1237" s="28"/>
      <c r="D1237" s="28"/>
      <c r="E1237" s="28"/>
      <c r="F1237" s="28"/>
      <c r="G1237" s="29"/>
      <c r="H1237" s="39" t="str">
        <f t="shared" si="39"/>
        <v/>
      </c>
      <c r="I1237" s="150" t="str">
        <f t="shared" si="40"/>
        <v/>
      </c>
      <c r="J1237" s="113"/>
      <c r="K1237" s="18"/>
      <c r="L1237" s="18"/>
      <c r="Z1237" s="152"/>
    </row>
    <row r="1238" spans="1:26" x14ac:dyDescent="0.25">
      <c r="A1238" s="26"/>
      <c r="B1238" s="27"/>
      <c r="C1238" s="28"/>
      <c r="D1238" s="28"/>
      <c r="E1238" s="28"/>
      <c r="F1238" s="28"/>
      <c r="G1238" s="29"/>
      <c r="H1238" s="39" t="str">
        <f t="shared" si="39"/>
        <v/>
      </c>
      <c r="I1238" s="150" t="str">
        <f t="shared" si="40"/>
        <v/>
      </c>
      <c r="J1238" s="113"/>
      <c r="K1238" s="18"/>
      <c r="L1238" s="18"/>
      <c r="Z1238" s="152"/>
    </row>
    <row r="1239" spans="1:26" x14ac:dyDescent="0.25">
      <c r="A1239" s="26"/>
      <c r="B1239" s="27"/>
      <c r="C1239" s="28"/>
      <c r="D1239" s="28"/>
      <c r="E1239" s="28"/>
      <c r="F1239" s="28"/>
      <c r="G1239" s="29"/>
      <c r="H1239" s="39" t="str">
        <f t="shared" si="39"/>
        <v/>
      </c>
      <c r="I1239" s="150" t="str">
        <f t="shared" si="40"/>
        <v/>
      </c>
      <c r="J1239" s="113"/>
      <c r="K1239" s="18"/>
      <c r="L1239" s="18"/>
      <c r="Z1239" s="152"/>
    </row>
    <row r="1240" spans="1:26" x14ac:dyDescent="0.25">
      <c r="A1240" s="26"/>
      <c r="B1240" s="27"/>
      <c r="C1240" s="28"/>
      <c r="D1240" s="28"/>
      <c r="E1240" s="28"/>
      <c r="F1240" s="28"/>
      <c r="G1240" s="29"/>
      <c r="H1240" s="39" t="str">
        <f t="shared" si="39"/>
        <v/>
      </c>
      <c r="I1240" s="150" t="str">
        <f t="shared" si="40"/>
        <v/>
      </c>
      <c r="J1240" s="113"/>
      <c r="K1240" s="18"/>
      <c r="L1240" s="18"/>
      <c r="Z1240" s="152"/>
    </row>
    <row r="1241" spans="1:26" x14ac:dyDescent="0.25">
      <c r="A1241" s="26"/>
      <c r="B1241" s="27"/>
      <c r="C1241" s="28"/>
      <c r="D1241" s="28"/>
      <c r="E1241" s="28"/>
      <c r="F1241" s="28"/>
      <c r="G1241" s="29"/>
      <c r="H1241" s="39" t="str">
        <f t="shared" si="39"/>
        <v/>
      </c>
      <c r="I1241" s="150" t="str">
        <f t="shared" si="40"/>
        <v/>
      </c>
      <c r="J1241" s="113"/>
      <c r="K1241" s="18"/>
      <c r="L1241" s="18"/>
      <c r="Z1241" s="152"/>
    </row>
    <row r="1242" spans="1:26" x14ac:dyDescent="0.25">
      <c r="A1242" s="26"/>
      <c r="B1242" s="27"/>
      <c r="C1242" s="28"/>
      <c r="D1242" s="28"/>
      <c r="E1242" s="28"/>
      <c r="F1242" s="28"/>
      <c r="G1242" s="29"/>
      <c r="H1242" s="39" t="str">
        <f t="shared" si="39"/>
        <v/>
      </c>
      <c r="I1242" s="150" t="str">
        <f t="shared" si="40"/>
        <v/>
      </c>
      <c r="J1242" s="113"/>
      <c r="K1242" s="18"/>
      <c r="L1242" s="18"/>
      <c r="Z1242" s="152"/>
    </row>
    <row r="1243" spans="1:26" x14ac:dyDescent="0.25">
      <c r="A1243" s="26"/>
      <c r="B1243" s="27"/>
      <c r="C1243" s="28"/>
      <c r="D1243" s="28"/>
      <c r="E1243" s="28"/>
      <c r="F1243" s="28"/>
      <c r="G1243" s="29"/>
      <c r="H1243" s="39" t="str">
        <f t="shared" si="39"/>
        <v/>
      </c>
      <c r="I1243" s="150" t="str">
        <f t="shared" si="40"/>
        <v/>
      </c>
      <c r="J1243" s="113"/>
      <c r="K1243" s="18"/>
      <c r="L1243" s="18"/>
      <c r="Z1243" s="152"/>
    </row>
    <row r="1244" spans="1:26" x14ac:dyDescent="0.25">
      <c r="A1244" s="26"/>
      <c r="B1244" s="27"/>
      <c r="C1244" s="28"/>
      <c r="D1244" s="28"/>
      <c r="E1244" s="28"/>
      <c r="F1244" s="28"/>
      <c r="G1244" s="29"/>
      <c r="H1244" s="39" t="str">
        <f t="shared" si="39"/>
        <v/>
      </c>
      <c r="I1244" s="150" t="str">
        <f t="shared" si="40"/>
        <v/>
      </c>
      <c r="J1244" s="113"/>
      <c r="K1244" s="18"/>
      <c r="L1244" s="18"/>
      <c r="Z1244" s="152"/>
    </row>
    <row r="1245" spans="1:26" x14ac:dyDescent="0.25">
      <c r="A1245" s="26"/>
      <c r="B1245" s="27"/>
      <c r="C1245" s="28"/>
      <c r="D1245" s="28"/>
      <c r="E1245" s="28"/>
      <c r="F1245" s="28"/>
      <c r="G1245" s="29"/>
      <c r="H1245" s="39" t="str">
        <f t="shared" si="39"/>
        <v/>
      </c>
      <c r="I1245" s="150" t="str">
        <f t="shared" si="40"/>
        <v/>
      </c>
      <c r="J1245" s="113"/>
      <c r="K1245" s="18"/>
      <c r="L1245" s="18"/>
      <c r="Z1245" s="152"/>
    </row>
    <row r="1246" spans="1:26" x14ac:dyDescent="0.25">
      <c r="A1246" s="26"/>
      <c r="B1246" s="27"/>
      <c r="C1246" s="28"/>
      <c r="D1246" s="28"/>
      <c r="E1246" s="28"/>
      <c r="F1246" s="28"/>
      <c r="G1246" s="29"/>
      <c r="H1246" s="39" t="str">
        <f t="shared" si="39"/>
        <v/>
      </c>
      <c r="I1246" s="150" t="str">
        <f t="shared" si="40"/>
        <v/>
      </c>
      <c r="J1246" s="113"/>
      <c r="K1246" s="18"/>
      <c r="L1246" s="18"/>
      <c r="Z1246" s="152"/>
    </row>
    <row r="1247" spans="1:26" x14ac:dyDescent="0.25">
      <c r="A1247" s="26"/>
      <c r="B1247" s="27"/>
      <c r="C1247" s="28"/>
      <c r="D1247" s="28"/>
      <c r="E1247" s="28"/>
      <c r="F1247" s="28"/>
      <c r="G1247" s="29"/>
      <c r="H1247" s="39" t="str">
        <f t="shared" si="39"/>
        <v/>
      </c>
      <c r="I1247" s="150" t="str">
        <f t="shared" si="40"/>
        <v/>
      </c>
      <c r="J1247" s="113"/>
      <c r="K1247" s="18"/>
      <c r="L1247" s="18"/>
      <c r="Z1247" s="152"/>
    </row>
    <row r="1248" spans="1:26" x14ac:dyDescent="0.25">
      <c r="A1248" s="26"/>
      <c r="B1248" s="27"/>
      <c r="C1248" s="28"/>
      <c r="D1248" s="28"/>
      <c r="E1248" s="28"/>
      <c r="F1248" s="28"/>
      <c r="G1248" s="29"/>
      <c r="H1248" s="39" t="str">
        <f t="shared" si="39"/>
        <v/>
      </c>
      <c r="I1248" s="150" t="str">
        <f t="shared" si="40"/>
        <v/>
      </c>
      <c r="J1248" s="113"/>
      <c r="K1248" s="18"/>
      <c r="L1248" s="18"/>
      <c r="Z1248" s="152"/>
    </row>
    <row r="1249" spans="1:26" x14ac:dyDescent="0.25">
      <c r="A1249" s="26"/>
      <c r="B1249" s="27"/>
      <c r="C1249" s="28"/>
      <c r="D1249" s="28"/>
      <c r="E1249" s="28"/>
      <c r="F1249" s="28"/>
      <c r="G1249" s="29"/>
      <c r="H1249" s="39" t="str">
        <f t="shared" si="39"/>
        <v/>
      </c>
      <c r="I1249" s="150" t="str">
        <f t="shared" si="40"/>
        <v/>
      </c>
      <c r="J1249" s="113"/>
      <c r="K1249" s="18"/>
      <c r="L1249" s="18"/>
      <c r="Z1249" s="152"/>
    </row>
    <row r="1250" spans="1:26" x14ac:dyDescent="0.25">
      <c r="A1250" s="26"/>
      <c r="B1250" s="27"/>
      <c r="C1250" s="28"/>
      <c r="D1250" s="28"/>
      <c r="E1250" s="28"/>
      <c r="F1250" s="28"/>
      <c r="G1250" s="29"/>
      <c r="H1250" s="39" t="str">
        <f t="shared" si="39"/>
        <v/>
      </c>
      <c r="I1250" s="150" t="str">
        <f t="shared" si="40"/>
        <v/>
      </c>
      <c r="J1250" s="113"/>
      <c r="K1250" s="18"/>
      <c r="L1250" s="18"/>
      <c r="Z1250" s="152"/>
    </row>
    <row r="1251" spans="1:26" x14ac:dyDescent="0.25">
      <c r="A1251" s="26"/>
      <c r="B1251" s="27"/>
      <c r="C1251" s="28"/>
      <c r="D1251" s="28"/>
      <c r="E1251" s="28"/>
      <c r="F1251" s="28"/>
      <c r="G1251" s="29"/>
      <c r="H1251" s="39" t="str">
        <f t="shared" si="39"/>
        <v/>
      </c>
      <c r="I1251" s="150" t="str">
        <f t="shared" si="40"/>
        <v/>
      </c>
      <c r="J1251" s="113"/>
      <c r="K1251" s="18"/>
      <c r="L1251" s="18"/>
      <c r="Z1251" s="152"/>
    </row>
    <row r="1252" spans="1:26" x14ac:dyDescent="0.25">
      <c r="A1252" s="26"/>
      <c r="B1252" s="27"/>
      <c r="C1252" s="28"/>
      <c r="D1252" s="28"/>
      <c r="E1252" s="28"/>
      <c r="F1252" s="28"/>
      <c r="G1252" s="29"/>
      <c r="H1252" s="39" t="str">
        <f t="shared" si="39"/>
        <v/>
      </c>
      <c r="I1252" s="150" t="str">
        <f t="shared" si="40"/>
        <v/>
      </c>
      <c r="J1252" s="113"/>
      <c r="K1252" s="18"/>
      <c r="L1252" s="18"/>
      <c r="Z1252" s="152"/>
    </row>
    <row r="1253" spans="1:26" x14ac:dyDescent="0.25">
      <c r="A1253" s="26"/>
      <c r="B1253" s="27"/>
      <c r="C1253" s="28"/>
      <c r="D1253" s="28"/>
      <c r="E1253" s="28"/>
      <c r="F1253" s="28"/>
      <c r="G1253" s="29"/>
      <c r="H1253" s="39" t="str">
        <f t="shared" si="39"/>
        <v/>
      </c>
      <c r="I1253" s="150" t="str">
        <f t="shared" si="40"/>
        <v/>
      </c>
      <c r="J1253" s="113"/>
      <c r="K1253" s="18"/>
      <c r="L1253" s="18"/>
      <c r="Z1253" s="152"/>
    </row>
    <row r="1254" spans="1:26" x14ac:dyDescent="0.25">
      <c r="A1254" s="26"/>
      <c r="B1254" s="27"/>
      <c r="C1254" s="28"/>
      <c r="D1254" s="28"/>
      <c r="E1254" s="28"/>
      <c r="F1254" s="28"/>
      <c r="G1254" s="29"/>
      <c r="H1254" s="39" t="str">
        <f t="shared" si="39"/>
        <v/>
      </c>
      <c r="I1254" s="150" t="str">
        <f t="shared" si="40"/>
        <v/>
      </c>
      <c r="J1254" s="113"/>
      <c r="K1254" s="18"/>
      <c r="L1254" s="18"/>
      <c r="Z1254" s="152"/>
    </row>
    <row r="1255" spans="1:26" x14ac:dyDescent="0.25">
      <c r="A1255" s="26"/>
      <c r="B1255" s="27"/>
      <c r="C1255" s="28"/>
      <c r="D1255" s="28"/>
      <c r="E1255" s="28"/>
      <c r="F1255" s="28"/>
      <c r="G1255" s="29"/>
      <c r="H1255" s="39" t="str">
        <f t="shared" si="39"/>
        <v/>
      </c>
      <c r="I1255" s="150" t="str">
        <f t="shared" si="40"/>
        <v/>
      </c>
      <c r="J1255" s="113"/>
      <c r="K1255" s="18"/>
      <c r="L1255" s="18"/>
      <c r="Z1255" s="152"/>
    </row>
    <row r="1256" spans="1:26" x14ac:dyDescent="0.25">
      <c r="A1256" s="26"/>
      <c r="B1256" s="27"/>
      <c r="C1256" s="28"/>
      <c r="D1256" s="28"/>
      <c r="E1256" s="28"/>
      <c r="F1256" s="28"/>
      <c r="G1256" s="29"/>
      <c r="H1256" s="39" t="str">
        <f t="shared" si="39"/>
        <v/>
      </c>
      <c r="I1256" s="150" t="str">
        <f t="shared" si="40"/>
        <v/>
      </c>
      <c r="J1256" s="113"/>
      <c r="K1256" s="18"/>
      <c r="L1256" s="18"/>
      <c r="Z1256" s="152"/>
    </row>
    <row r="1257" spans="1:26" x14ac:dyDescent="0.25">
      <c r="A1257" s="26"/>
      <c r="B1257" s="27"/>
      <c r="C1257" s="28"/>
      <c r="D1257" s="28"/>
      <c r="E1257" s="28"/>
      <c r="F1257" s="28"/>
      <c r="G1257" s="29"/>
      <c r="H1257" s="39" t="str">
        <f t="shared" si="39"/>
        <v/>
      </c>
      <c r="I1257" s="150" t="str">
        <f t="shared" si="40"/>
        <v/>
      </c>
      <c r="J1257" s="113"/>
      <c r="K1257" s="18"/>
      <c r="L1257" s="18"/>
      <c r="Z1257" s="152"/>
    </row>
    <row r="1258" spans="1:26" x14ac:dyDescent="0.25">
      <c r="A1258" s="26"/>
      <c r="B1258" s="27"/>
      <c r="C1258" s="28"/>
      <c r="D1258" s="28"/>
      <c r="E1258" s="28"/>
      <c r="F1258" s="28"/>
      <c r="G1258" s="29"/>
      <c r="H1258" s="39" t="str">
        <f t="shared" si="39"/>
        <v/>
      </c>
      <c r="I1258" s="150" t="str">
        <f t="shared" si="40"/>
        <v/>
      </c>
      <c r="J1258" s="113"/>
      <c r="K1258" s="18"/>
      <c r="L1258" s="18"/>
      <c r="Z1258" s="152"/>
    </row>
    <row r="1259" spans="1:26" x14ac:dyDescent="0.25">
      <c r="A1259" s="26"/>
      <c r="B1259" s="27"/>
      <c r="C1259" s="28"/>
      <c r="D1259" s="28"/>
      <c r="E1259" s="28"/>
      <c r="F1259" s="28"/>
      <c r="G1259" s="29"/>
      <c r="H1259" s="39" t="str">
        <f t="shared" si="39"/>
        <v/>
      </c>
      <c r="I1259" s="150" t="str">
        <f t="shared" si="40"/>
        <v/>
      </c>
      <c r="J1259" s="113"/>
      <c r="K1259" s="18"/>
      <c r="L1259" s="18"/>
      <c r="Z1259" s="152"/>
    </row>
    <row r="1260" spans="1:26" x14ac:dyDescent="0.25">
      <c r="A1260" s="26"/>
      <c r="B1260" s="27"/>
      <c r="C1260" s="28"/>
      <c r="D1260" s="28"/>
      <c r="E1260" s="28"/>
      <c r="F1260" s="28"/>
      <c r="G1260" s="29"/>
      <c r="H1260" s="39" t="str">
        <f t="shared" si="39"/>
        <v/>
      </c>
      <c r="I1260" s="150" t="str">
        <f t="shared" si="40"/>
        <v/>
      </c>
      <c r="J1260" s="113"/>
      <c r="K1260" s="18"/>
      <c r="L1260" s="18"/>
      <c r="Z1260" s="152"/>
    </row>
    <row r="1261" spans="1:26" x14ac:dyDescent="0.25">
      <c r="A1261" s="26"/>
      <c r="B1261" s="27"/>
      <c r="C1261" s="28"/>
      <c r="D1261" s="28"/>
      <c r="E1261" s="28"/>
      <c r="F1261" s="28"/>
      <c r="G1261" s="29"/>
      <c r="H1261" s="39" t="str">
        <f t="shared" si="39"/>
        <v/>
      </c>
      <c r="I1261" s="150" t="str">
        <f t="shared" si="40"/>
        <v/>
      </c>
      <c r="J1261" s="113"/>
      <c r="K1261" s="18"/>
      <c r="L1261" s="18"/>
      <c r="Z1261" s="152"/>
    </row>
    <row r="1262" spans="1:26" x14ac:dyDescent="0.25">
      <c r="A1262" s="26"/>
      <c r="B1262" s="27"/>
      <c r="C1262" s="28"/>
      <c r="D1262" s="28"/>
      <c r="E1262" s="28"/>
      <c r="F1262" s="28"/>
      <c r="G1262" s="29"/>
      <c r="H1262" s="39" t="str">
        <f t="shared" si="39"/>
        <v/>
      </c>
      <c r="I1262" s="150" t="str">
        <f t="shared" si="40"/>
        <v/>
      </c>
      <c r="J1262" s="113"/>
      <c r="K1262" s="18"/>
      <c r="L1262" s="18"/>
      <c r="Z1262" s="152"/>
    </row>
    <row r="1263" spans="1:26" x14ac:dyDescent="0.25">
      <c r="A1263" s="26"/>
      <c r="B1263" s="27"/>
      <c r="C1263" s="28"/>
      <c r="D1263" s="28"/>
      <c r="E1263" s="28"/>
      <c r="F1263" s="28"/>
      <c r="G1263" s="29"/>
      <c r="H1263" s="39" t="str">
        <f t="shared" si="39"/>
        <v/>
      </c>
      <c r="I1263" s="150" t="str">
        <f t="shared" si="40"/>
        <v/>
      </c>
      <c r="J1263" s="113"/>
      <c r="K1263" s="18"/>
      <c r="L1263" s="18"/>
      <c r="Z1263" s="152"/>
    </row>
    <row r="1264" spans="1:26" x14ac:dyDescent="0.25">
      <c r="A1264" s="26"/>
      <c r="B1264" s="27"/>
      <c r="C1264" s="28"/>
      <c r="D1264" s="28"/>
      <c r="E1264" s="28"/>
      <c r="F1264" s="28"/>
      <c r="G1264" s="29"/>
      <c r="H1264" s="39" t="str">
        <f t="shared" si="39"/>
        <v/>
      </c>
      <c r="I1264" s="150" t="str">
        <f t="shared" si="40"/>
        <v/>
      </c>
      <c r="J1264" s="113"/>
      <c r="K1264" s="18"/>
      <c r="L1264" s="18"/>
      <c r="Z1264" s="152"/>
    </row>
    <row r="1265" spans="1:26" x14ac:dyDescent="0.25">
      <c r="A1265" s="26"/>
      <c r="B1265" s="27"/>
      <c r="C1265" s="28"/>
      <c r="D1265" s="28"/>
      <c r="E1265" s="28"/>
      <c r="F1265" s="28"/>
      <c r="G1265" s="29"/>
      <c r="H1265" s="39" t="str">
        <f t="shared" si="39"/>
        <v/>
      </c>
      <c r="I1265" s="150" t="str">
        <f t="shared" si="40"/>
        <v/>
      </c>
      <c r="J1265" s="113"/>
      <c r="K1265" s="18"/>
      <c r="L1265" s="18"/>
      <c r="Z1265" s="152"/>
    </row>
    <row r="1266" spans="1:26" x14ac:dyDescent="0.25">
      <c r="A1266" s="26"/>
      <c r="B1266" s="27"/>
      <c r="C1266" s="28"/>
      <c r="D1266" s="28"/>
      <c r="E1266" s="28"/>
      <c r="F1266" s="28"/>
      <c r="G1266" s="29"/>
      <c r="H1266" s="39" t="str">
        <f t="shared" si="39"/>
        <v/>
      </c>
      <c r="I1266" s="150" t="str">
        <f t="shared" si="40"/>
        <v/>
      </c>
      <c r="J1266" s="113"/>
      <c r="K1266" s="18"/>
      <c r="L1266" s="18"/>
      <c r="Z1266" s="152"/>
    </row>
    <row r="1267" spans="1:26" x14ac:dyDescent="0.25">
      <c r="A1267" s="26"/>
      <c r="B1267" s="27"/>
      <c r="C1267" s="28"/>
      <c r="D1267" s="28"/>
      <c r="E1267" s="28"/>
      <c r="F1267" s="28"/>
      <c r="G1267" s="29"/>
      <c r="H1267" s="39" t="str">
        <f t="shared" si="39"/>
        <v/>
      </c>
      <c r="I1267" s="150" t="str">
        <f t="shared" si="40"/>
        <v/>
      </c>
      <c r="J1267" s="113"/>
      <c r="K1267" s="18"/>
      <c r="L1267" s="18"/>
      <c r="Z1267" s="152"/>
    </row>
    <row r="1268" spans="1:26" x14ac:dyDescent="0.25">
      <c r="A1268" s="26"/>
      <c r="B1268" s="27"/>
      <c r="C1268" s="28"/>
      <c r="D1268" s="28"/>
      <c r="E1268" s="28"/>
      <c r="F1268" s="28"/>
      <c r="G1268" s="29"/>
      <c r="H1268" s="39" t="str">
        <f t="shared" si="39"/>
        <v/>
      </c>
      <c r="I1268" s="150" t="str">
        <f t="shared" si="40"/>
        <v/>
      </c>
      <c r="J1268" s="113"/>
      <c r="K1268" s="18"/>
      <c r="L1268" s="18"/>
      <c r="Z1268" s="152"/>
    </row>
    <row r="1269" spans="1:26" x14ac:dyDescent="0.25">
      <c r="A1269" s="26"/>
      <c r="B1269" s="27"/>
      <c r="C1269" s="28"/>
      <c r="D1269" s="28"/>
      <c r="E1269" s="28"/>
      <c r="F1269" s="28"/>
      <c r="G1269" s="29"/>
      <c r="H1269" s="39" t="str">
        <f t="shared" si="39"/>
        <v/>
      </c>
      <c r="I1269" s="150" t="str">
        <f t="shared" si="40"/>
        <v/>
      </c>
      <c r="J1269" s="113"/>
      <c r="K1269" s="18"/>
      <c r="L1269" s="18"/>
      <c r="Z1269" s="152"/>
    </row>
    <row r="1270" spans="1:26" x14ac:dyDescent="0.25">
      <c r="A1270" s="26"/>
      <c r="B1270" s="27"/>
      <c r="C1270" s="28"/>
      <c r="D1270" s="28"/>
      <c r="E1270" s="28"/>
      <c r="F1270" s="28"/>
      <c r="G1270" s="29"/>
      <c r="H1270" s="39" t="str">
        <f t="shared" si="39"/>
        <v/>
      </c>
      <c r="I1270" s="150" t="str">
        <f t="shared" si="40"/>
        <v/>
      </c>
      <c r="J1270" s="113"/>
      <c r="K1270" s="18"/>
      <c r="L1270" s="18"/>
      <c r="Z1270" s="152"/>
    </row>
    <row r="1271" spans="1:26" x14ac:dyDescent="0.25">
      <c r="A1271" s="26"/>
      <c r="B1271" s="27"/>
      <c r="C1271" s="28"/>
      <c r="D1271" s="28"/>
      <c r="E1271" s="28"/>
      <c r="F1271" s="28"/>
      <c r="G1271" s="29"/>
      <c r="H1271" s="39" t="str">
        <f t="shared" si="39"/>
        <v/>
      </c>
      <c r="I1271" s="150" t="str">
        <f t="shared" si="40"/>
        <v/>
      </c>
      <c r="J1271" s="113"/>
      <c r="K1271" s="18"/>
      <c r="L1271" s="18"/>
      <c r="Z1271" s="152"/>
    </row>
    <row r="1272" spans="1:26" x14ac:dyDescent="0.25">
      <c r="A1272" s="26"/>
      <c r="B1272" s="27"/>
      <c r="C1272" s="28"/>
      <c r="D1272" s="28"/>
      <c r="E1272" s="28"/>
      <c r="F1272" s="28"/>
      <c r="G1272" s="29"/>
      <c r="H1272" s="39" t="str">
        <f t="shared" si="39"/>
        <v/>
      </c>
      <c r="I1272" s="150" t="str">
        <f t="shared" si="40"/>
        <v/>
      </c>
      <c r="J1272" s="113"/>
      <c r="K1272" s="18"/>
      <c r="L1272" s="18"/>
      <c r="Z1272" s="152"/>
    </row>
    <row r="1273" spans="1:26" x14ac:dyDescent="0.25">
      <c r="A1273" s="26"/>
      <c r="B1273" s="27"/>
      <c r="C1273" s="28"/>
      <c r="D1273" s="28"/>
      <c r="E1273" s="28"/>
      <c r="F1273" s="28"/>
      <c r="G1273" s="29"/>
      <c r="H1273" s="39" t="str">
        <f t="shared" si="39"/>
        <v/>
      </c>
      <c r="I1273" s="150" t="str">
        <f t="shared" si="40"/>
        <v/>
      </c>
      <c r="J1273" s="113"/>
      <c r="K1273" s="18"/>
      <c r="L1273" s="18"/>
      <c r="Z1273" s="152"/>
    </row>
    <row r="1274" spans="1:26" x14ac:dyDescent="0.25">
      <c r="A1274" s="26"/>
      <c r="B1274" s="27"/>
      <c r="C1274" s="28"/>
      <c r="D1274" s="28"/>
      <c r="E1274" s="28"/>
      <c r="F1274" s="28"/>
      <c r="G1274" s="29"/>
      <c r="H1274" s="39" t="str">
        <f t="shared" si="39"/>
        <v/>
      </c>
      <c r="I1274" s="150" t="str">
        <f t="shared" si="40"/>
        <v/>
      </c>
      <c r="J1274" s="113"/>
      <c r="K1274" s="18"/>
      <c r="L1274" s="18"/>
      <c r="Z1274" s="152"/>
    </row>
    <row r="1275" spans="1:26" x14ac:dyDescent="0.25">
      <c r="A1275" s="26"/>
      <c r="B1275" s="27"/>
      <c r="C1275" s="28"/>
      <c r="D1275" s="28"/>
      <c r="E1275" s="28"/>
      <c r="F1275" s="28"/>
      <c r="G1275" s="29"/>
      <c r="H1275" s="39" t="str">
        <f t="shared" si="39"/>
        <v/>
      </c>
      <c r="I1275" s="150" t="str">
        <f t="shared" si="40"/>
        <v/>
      </c>
      <c r="J1275" s="113"/>
      <c r="K1275" s="18"/>
      <c r="L1275" s="18"/>
      <c r="Z1275" s="152"/>
    </row>
    <row r="1276" spans="1:26" x14ac:dyDescent="0.25">
      <c r="A1276" s="26"/>
      <c r="B1276" s="27"/>
      <c r="C1276" s="28"/>
      <c r="D1276" s="28"/>
      <c r="E1276" s="28"/>
      <c r="F1276" s="28"/>
      <c r="G1276" s="29"/>
      <c r="H1276" s="39" t="str">
        <f t="shared" si="39"/>
        <v/>
      </c>
      <c r="I1276" s="150" t="str">
        <f t="shared" si="40"/>
        <v/>
      </c>
      <c r="J1276" s="113"/>
      <c r="K1276" s="18"/>
      <c r="L1276" s="18"/>
      <c r="Z1276" s="152"/>
    </row>
    <row r="1277" spans="1:26" x14ac:dyDescent="0.25">
      <c r="A1277" s="26"/>
      <c r="B1277" s="27"/>
      <c r="C1277" s="28"/>
      <c r="D1277" s="28"/>
      <c r="E1277" s="28"/>
      <c r="F1277" s="28"/>
      <c r="G1277" s="29"/>
      <c r="H1277" s="39" t="str">
        <f t="shared" si="39"/>
        <v/>
      </c>
      <c r="I1277" s="150" t="str">
        <f t="shared" si="40"/>
        <v/>
      </c>
      <c r="J1277" s="113"/>
      <c r="K1277" s="18"/>
      <c r="L1277" s="18"/>
      <c r="Z1277" s="152"/>
    </row>
    <row r="1278" spans="1:26" x14ac:dyDescent="0.25">
      <c r="A1278" s="26"/>
      <c r="B1278" s="27"/>
      <c r="C1278" s="28"/>
      <c r="D1278" s="28"/>
      <c r="E1278" s="28"/>
      <c r="F1278" s="28"/>
      <c r="G1278" s="29"/>
      <c r="H1278" s="39" t="str">
        <f t="shared" si="39"/>
        <v/>
      </c>
      <c r="I1278" s="150" t="str">
        <f t="shared" si="40"/>
        <v/>
      </c>
      <c r="J1278" s="113"/>
      <c r="K1278" s="18"/>
      <c r="L1278" s="18"/>
      <c r="Z1278" s="152"/>
    </row>
    <row r="1279" spans="1:26" x14ac:dyDescent="0.25">
      <c r="A1279" s="26"/>
      <c r="B1279" s="27"/>
      <c r="C1279" s="28"/>
      <c r="D1279" s="28"/>
      <c r="E1279" s="28"/>
      <c r="F1279" s="28"/>
      <c r="G1279" s="29"/>
      <c r="H1279" s="39" t="str">
        <f t="shared" si="39"/>
        <v/>
      </c>
      <c r="I1279" s="150" t="str">
        <f t="shared" si="40"/>
        <v/>
      </c>
      <c r="J1279" s="113"/>
      <c r="K1279" s="18"/>
      <c r="L1279" s="18"/>
      <c r="Z1279" s="152"/>
    </row>
    <row r="1280" spans="1:26" x14ac:dyDescent="0.25">
      <c r="A1280" s="26"/>
      <c r="B1280" s="27"/>
      <c r="C1280" s="28"/>
      <c r="D1280" s="28"/>
      <c r="E1280" s="28"/>
      <c r="F1280" s="28"/>
      <c r="G1280" s="29"/>
      <c r="H1280" s="39" t="str">
        <f t="shared" si="39"/>
        <v/>
      </c>
      <c r="I1280" s="150" t="str">
        <f t="shared" si="40"/>
        <v/>
      </c>
      <c r="J1280" s="113"/>
      <c r="K1280" s="18"/>
      <c r="L1280" s="18"/>
      <c r="Z1280" s="152"/>
    </row>
    <row r="1281" spans="1:26" x14ac:dyDescent="0.25">
      <c r="A1281" s="26"/>
      <c r="B1281" s="27"/>
      <c r="C1281" s="28"/>
      <c r="D1281" s="28"/>
      <c r="E1281" s="28"/>
      <c r="F1281" s="28"/>
      <c r="G1281" s="29"/>
      <c r="H1281" s="39" t="str">
        <f t="shared" si="39"/>
        <v/>
      </c>
      <c r="I1281" s="150" t="str">
        <f t="shared" si="40"/>
        <v/>
      </c>
      <c r="J1281" s="113"/>
      <c r="K1281" s="18"/>
      <c r="L1281" s="18"/>
      <c r="Z1281" s="152"/>
    </row>
    <row r="1282" spans="1:26" x14ac:dyDescent="0.25">
      <c r="A1282" s="26"/>
      <c r="B1282" s="27"/>
      <c r="C1282" s="28"/>
      <c r="D1282" s="28"/>
      <c r="E1282" s="28"/>
      <c r="F1282" s="28"/>
      <c r="G1282" s="29"/>
      <c r="H1282" s="39" t="str">
        <f t="shared" si="39"/>
        <v/>
      </c>
      <c r="I1282" s="150" t="str">
        <f t="shared" si="40"/>
        <v/>
      </c>
      <c r="J1282" s="113"/>
      <c r="K1282" s="18"/>
      <c r="L1282" s="18"/>
      <c r="Z1282" s="152"/>
    </row>
    <row r="1283" spans="1:26" x14ac:dyDescent="0.25">
      <c r="A1283" s="26"/>
      <c r="B1283" s="27"/>
      <c r="C1283" s="28"/>
      <c r="D1283" s="28"/>
      <c r="E1283" s="28"/>
      <c r="F1283" s="28"/>
      <c r="G1283" s="29"/>
      <c r="H1283" s="39" t="str">
        <f t="shared" si="39"/>
        <v/>
      </c>
      <c r="I1283" s="150" t="str">
        <f t="shared" si="40"/>
        <v/>
      </c>
      <c r="J1283" s="113"/>
      <c r="K1283" s="18"/>
      <c r="L1283" s="18"/>
      <c r="Z1283" s="152"/>
    </row>
    <row r="1284" spans="1:26" x14ac:dyDescent="0.25">
      <c r="A1284" s="26"/>
      <c r="B1284" s="27"/>
      <c r="C1284" s="28"/>
      <c r="D1284" s="28"/>
      <c r="E1284" s="28"/>
      <c r="F1284" s="28"/>
      <c r="G1284" s="29"/>
      <c r="H1284" s="39" t="str">
        <f t="shared" ref="H1284:H1347" si="41">IF(A1284&gt;0,MATCH(A1284-1,FYrMonths)+1,"")</f>
        <v/>
      </c>
      <c r="I1284" s="150" t="str">
        <f t="shared" si="40"/>
        <v/>
      </c>
      <c r="J1284" s="113"/>
      <c r="K1284" s="18"/>
      <c r="L1284" s="18"/>
      <c r="Z1284" s="152"/>
    </row>
    <row r="1285" spans="1:26" x14ac:dyDescent="0.25">
      <c r="A1285" s="26"/>
      <c r="B1285" s="27"/>
      <c r="C1285" s="28"/>
      <c r="D1285" s="28"/>
      <c r="E1285" s="28"/>
      <c r="F1285" s="28"/>
      <c r="G1285" s="29"/>
      <c r="H1285" s="39" t="str">
        <f t="shared" si="41"/>
        <v/>
      </c>
      <c r="I1285" s="150" t="str">
        <f t="shared" ref="I1285:I1348" si="42">IF(G1285="","",I1284+G1285)</f>
        <v/>
      </c>
      <c r="J1285" s="113"/>
      <c r="K1285" s="18"/>
      <c r="L1285" s="18"/>
      <c r="Z1285" s="152"/>
    </row>
    <row r="1286" spans="1:26" x14ac:dyDescent="0.25">
      <c r="A1286" s="26"/>
      <c r="B1286" s="27"/>
      <c r="C1286" s="28"/>
      <c r="D1286" s="28"/>
      <c r="E1286" s="28"/>
      <c r="F1286" s="28"/>
      <c r="G1286" s="29"/>
      <c r="H1286" s="39" t="str">
        <f t="shared" si="41"/>
        <v/>
      </c>
      <c r="I1286" s="150" t="str">
        <f t="shared" si="42"/>
        <v/>
      </c>
      <c r="J1286" s="113"/>
      <c r="K1286" s="18"/>
      <c r="L1286" s="18"/>
      <c r="Z1286" s="152"/>
    </row>
    <row r="1287" spans="1:26" x14ac:dyDescent="0.25">
      <c r="A1287" s="26"/>
      <c r="B1287" s="27"/>
      <c r="C1287" s="28"/>
      <c r="D1287" s="28"/>
      <c r="E1287" s="28"/>
      <c r="F1287" s="28"/>
      <c r="G1287" s="29"/>
      <c r="H1287" s="39" t="str">
        <f t="shared" si="41"/>
        <v/>
      </c>
      <c r="I1287" s="150" t="str">
        <f t="shared" si="42"/>
        <v/>
      </c>
      <c r="J1287" s="113"/>
      <c r="K1287" s="18"/>
      <c r="L1287" s="18"/>
      <c r="Z1287" s="152"/>
    </row>
    <row r="1288" spans="1:26" x14ac:dyDescent="0.25">
      <c r="A1288" s="26"/>
      <c r="B1288" s="27"/>
      <c r="C1288" s="28"/>
      <c r="D1288" s="28"/>
      <c r="E1288" s="28"/>
      <c r="F1288" s="28"/>
      <c r="G1288" s="29"/>
      <c r="H1288" s="39" t="str">
        <f t="shared" si="41"/>
        <v/>
      </c>
      <c r="I1288" s="150" t="str">
        <f t="shared" si="42"/>
        <v/>
      </c>
      <c r="J1288" s="113"/>
      <c r="K1288" s="18"/>
      <c r="L1288" s="18"/>
      <c r="Z1288" s="152"/>
    </row>
    <row r="1289" spans="1:26" x14ac:dyDescent="0.25">
      <c r="A1289" s="26"/>
      <c r="B1289" s="27"/>
      <c r="C1289" s="28"/>
      <c r="D1289" s="28"/>
      <c r="E1289" s="28"/>
      <c r="F1289" s="28"/>
      <c r="G1289" s="29"/>
      <c r="H1289" s="39" t="str">
        <f t="shared" si="41"/>
        <v/>
      </c>
      <c r="I1289" s="150" t="str">
        <f t="shared" si="42"/>
        <v/>
      </c>
      <c r="J1289" s="113"/>
      <c r="K1289" s="18"/>
      <c r="L1289" s="18"/>
      <c r="Z1289" s="152"/>
    </row>
    <row r="1290" spans="1:26" x14ac:dyDescent="0.25">
      <c r="A1290" s="26"/>
      <c r="B1290" s="27"/>
      <c r="C1290" s="28"/>
      <c r="D1290" s="28"/>
      <c r="E1290" s="28"/>
      <c r="F1290" s="28"/>
      <c r="G1290" s="29"/>
      <c r="H1290" s="39" t="str">
        <f t="shared" si="41"/>
        <v/>
      </c>
      <c r="I1290" s="150" t="str">
        <f t="shared" si="42"/>
        <v/>
      </c>
      <c r="J1290" s="113"/>
      <c r="K1290" s="18"/>
      <c r="L1290" s="18"/>
      <c r="Z1290" s="152"/>
    </row>
    <row r="1291" spans="1:26" x14ac:dyDescent="0.25">
      <c r="A1291" s="26"/>
      <c r="B1291" s="27"/>
      <c r="C1291" s="28"/>
      <c r="D1291" s="28"/>
      <c r="E1291" s="28"/>
      <c r="F1291" s="28"/>
      <c r="G1291" s="29"/>
      <c r="H1291" s="39" t="str">
        <f t="shared" si="41"/>
        <v/>
      </c>
      <c r="I1291" s="150" t="str">
        <f t="shared" si="42"/>
        <v/>
      </c>
      <c r="J1291" s="113"/>
      <c r="K1291" s="18"/>
      <c r="L1291" s="18"/>
      <c r="Z1291" s="152"/>
    </row>
    <row r="1292" spans="1:26" x14ac:dyDescent="0.25">
      <c r="A1292" s="26"/>
      <c r="B1292" s="27"/>
      <c r="C1292" s="28"/>
      <c r="D1292" s="28"/>
      <c r="E1292" s="28"/>
      <c r="F1292" s="28"/>
      <c r="G1292" s="29"/>
      <c r="H1292" s="39" t="str">
        <f t="shared" si="41"/>
        <v/>
      </c>
      <c r="I1292" s="150" t="str">
        <f t="shared" si="42"/>
        <v/>
      </c>
      <c r="J1292" s="113"/>
      <c r="K1292" s="18"/>
      <c r="L1292" s="18"/>
      <c r="Z1292" s="152"/>
    </row>
    <row r="1293" spans="1:26" x14ac:dyDescent="0.25">
      <c r="A1293" s="26"/>
      <c r="B1293" s="27"/>
      <c r="C1293" s="28"/>
      <c r="D1293" s="28"/>
      <c r="E1293" s="28"/>
      <c r="F1293" s="28"/>
      <c r="G1293" s="29"/>
      <c r="H1293" s="39" t="str">
        <f t="shared" si="41"/>
        <v/>
      </c>
      <c r="I1293" s="150" t="str">
        <f t="shared" si="42"/>
        <v/>
      </c>
      <c r="J1293" s="113"/>
      <c r="K1293" s="18"/>
      <c r="L1293" s="18"/>
      <c r="Z1293" s="152"/>
    </row>
    <row r="1294" spans="1:26" x14ac:dyDescent="0.25">
      <c r="A1294" s="26"/>
      <c r="B1294" s="27"/>
      <c r="C1294" s="28"/>
      <c r="D1294" s="28"/>
      <c r="E1294" s="28"/>
      <c r="F1294" s="28"/>
      <c r="G1294" s="29"/>
      <c r="H1294" s="39" t="str">
        <f t="shared" si="41"/>
        <v/>
      </c>
      <c r="I1294" s="150" t="str">
        <f t="shared" si="42"/>
        <v/>
      </c>
      <c r="J1294" s="113"/>
      <c r="K1294" s="18"/>
      <c r="L1294" s="18"/>
      <c r="Z1294" s="152"/>
    </row>
    <row r="1295" spans="1:26" x14ac:dyDescent="0.25">
      <c r="A1295" s="26"/>
      <c r="B1295" s="27"/>
      <c r="C1295" s="28"/>
      <c r="D1295" s="28"/>
      <c r="E1295" s="28"/>
      <c r="F1295" s="28"/>
      <c r="G1295" s="29"/>
      <c r="H1295" s="39" t="str">
        <f t="shared" si="41"/>
        <v/>
      </c>
      <c r="I1295" s="150" t="str">
        <f t="shared" si="42"/>
        <v/>
      </c>
      <c r="J1295" s="113"/>
      <c r="K1295" s="18"/>
      <c r="L1295" s="18"/>
      <c r="Z1295" s="152"/>
    </row>
    <row r="1296" spans="1:26" x14ac:dyDescent="0.25">
      <c r="A1296" s="26"/>
      <c r="B1296" s="27"/>
      <c r="C1296" s="28"/>
      <c r="D1296" s="28"/>
      <c r="E1296" s="28"/>
      <c r="F1296" s="28"/>
      <c r="G1296" s="29"/>
      <c r="H1296" s="39" t="str">
        <f t="shared" si="41"/>
        <v/>
      </c>
      <c r="I1296" s="150" t="str">
        <f t="shared" si="42"/>
        <v/>
      </c>
      <c r="J1296" s="113"/>
      <c r="K1296" s="18"/>
      <c r="L1296" s="18"/>
      <c r="Z1296" s="152"/>
    </row>
    <row r="1297" spans="1:26" x14ac:dyDescent="0.25">
      <c r="A1297" s="26"/>
      <c r="B1297" s="27"/>
      <c r="C1297" s="28"/>
      <c r="D1297" s="28"/>
      <c r="E1297" s="28"/>
      <c r="F1297" s="28"/>
      <c r="G1297" s="29"/>
      <c r="H1297" s="39" t="str">
        <f t="shared" si="41"/>
        <v/>
      </c>
      <c r="I1297" s="150" t="str">
        <f t="shared" si="42"/>
        <v/>
      </c>
      <c r="J1297" s="113"/>
      <c r="K1297" s="18"/>
      <c r="L1297" s="18"/>
      <c r="Z1297" s="152"/>
    </row>
    <row r="1298" spans="1:26" x14ac:dyDescent="0.25">
      <c r="A1298" s="26"/>
      <c r="B1298" s="27"/>
      <c r="C1298" s="28"/>
      <c r="D1298" s="28"/>
      <c r="E1298" s="28"/>
      <c r="F1298" s="28"/>
      <c r="G1298" s="29"/>
      <c r="H1298" s="39" t="str">
        <f t="shared" si="41"/>
        <v/>
      </c>
      <c r="I1298" s="150" t="str">
        <f t="shared" si="42"/>
        <v/>
      </c>
      <c r="J1298" s="113"/>
      <c r="K1298" s="18"/>
      <c r="L1298" s="18"/>
      <c r="Z1298" s="152"/>
    </row>
    <row r="1299" spans="1:26" x14ac:dyDescent="0.25">
      <c r="A1299" s="26"/>
      <c r="B1299" s="27"/>
      <c r="C1299" s="28"/>
      <c r="D1299" s="28"/>
      <c r="E1299" s="28"/>
      <c r="F1299" s="28"/>
      <c r="G1299" s="29"/>
      <c r="H1299" s="39" t="str">
        <f t="shared" si="41"/>
        <v/>
      </c>
      <c r="I1299" s="150" t="str">
        <f t="shared" si="42"/>
        <v/>
      </c>
      <c r="J1299" s="113"/>
      <c r="K1299" s="18"/>
      <c r="L1299" s="18"/>
      <c r="Z1299" s="152"/>
    </row>
    <row r="1300" spans="1:26" x14ac:dyDescent="0.25">
      <c r="A1300" s="26"/>
      <c r="B1300" s="27"/>
      <c r="C1300" s="28"/>
      <c r="D1300" s="28"/>
      <c r="E1300" s="28"/>
      <c r="F1300" s="28"/>
      <c r="G1300" s="29"/>
      <c r="H1300" s="39" t="str">
        <f t="shared" si="41"/>
        <v/>
      </c>
      <c r="I1300" s="150" t="str">
        <f t="shared" si="42"/>
        <v/>
      </c>
      <c r="J1300" s="113"/>
      <c r="K1300" s="18"/>
      <c r="L1300" s="18"/>
      <c r="Z1300" s="152"/>
    </row>
    <row r="1301" spans="1:26" x14ac:dyDescent="0.25">
      <c r="A1301" s="26"/>
      <c r="B1301" s="27"/>
      <c r="C1301" s="28"/>
      <c r="D1301" s="28"/>
      <c r="E1301" s="28"/>
      <c r="F1301" s="28"/>
      <c r="G1301" s="29"/>
      <c r="H1301" s="39" t="str">
        <f t="shared" si="41"/>
        <v/>
      </c>
      <c r="I1301" s="150" t="str">
        <f t="shared" si="42"/>
        <v/>
      </c>
      <c r="J1301" s="113"/>
      <c r="K1301" s="18"/>
      <c r="L1301" s="18"/>
      <c r="Z1301" s="152"/>
    </row>
    <row r="1302" spans="1:26" x14ac:dyDescent="0.25">
      <c r="A1302" s="26"/>
      <c r="B1302" s="27"/>
      <c r="C1302" s="28"/>
      <c r="D1302" s="28"/>
      <c r="E1302" s="28"/>
      <c r="F1302" s="28"/>
      <c r="G1302" s="29"/>
      <c r="H1302" s="39" t="str">
        <f t="shared" si="41"/>
        <v/>
      </c>
      <c r="I1302" s="150" t="str">
        <f t="shared" si="42"/>
        <v/>
      </c>
      <c r="J1302" s="113"/>
      <c r="K1302" s="18"/>
      <c r="L1302" s="18"/>
      <c r="Z1302" s="152"/>
    </row>
    <row r="1303" spans="1:26" x14ac:dyDescent="0.25">
      <c r="A1303" s="26"/>
      <c r="B1303" s="27"/>
      <c r="C1303" s="28"/>
      <c r="D1303" s="28"/>
      <c r="E1303" s="28"/>
      <c r="F1303" s="28"/>
      <c r="G1303" s="29"/>
      <c r="H1303" s="39" t="str">
        <f t="shared" si="41"/>
        <v/>
      </c>
      <c r="I1303" s="150" t="str">
        <f t="shared" si="42"/>
        <v/>
      </c>
      <c r="J1303" s="113"/>
      <c r="K1303" s="18"/>
      <c r="L1303" s="18"/>
      <c r="Z1303" s="152"/>
    </row>
    <row r="1304" spans="1:26" x14ac:dyDescent="0.25">
      <c r="A1304" s="26"/>
      <c r="B1304" s="27"/>
      <c r="C1304" s="28"/>
      <c r="D1304" s="28"/>
      <c r="E1304" s="28"/>
      <c r="F1304" s="28"/>
      <c r="G1304" s="29"/>
      <c r="H1304" s="39" t="str">
        <f t="shared" si="41"/>
        <v/>
      </c>
      <c r="I1304" s="150" t="str">
        <f t="shared" si="42"/>
        <v/>
      </c>
      <c r="J1304" s="113"/>
      <c r="K1304" s="18"/>
      <c r="L1304" s="18"/>
      <c r="Z1304" s="152"/>
    </row>
    <row r="1305" spans="1:26" x14ac:dyDescent="0.25">
      <c r="A1305" s="26"/>
      <c r="B1305" s="27"/>
      <c r="C1305" s="28"/>
      <c r="D1305" s="28"/>
      <c r="E1305" s="28"/>
      <c r="F1305" s="28"/>
      <c r="G1305" s="29"/>
      <c r="H1305" s="39" t="str">
        <f t="shared" si="41"/>
        <v/>
      </c>
      <c r="I1305" s="150" t="str">
        <f t="shared" si="42"/>
        <v/>
      </c>
      <c r="J1305" s="113"/>
      <c r="K1305" s="18"/>
      <c r="L1305" s="18"/>
      <c r="Z1305" s="152"/>
    </row>
    <row r="1306" spans="1:26" x14ac:dyDescent="0.25">
      <c r="A1306" s="26"/>
      <c r="B1306" s="27"/>
      <c r="C1306" s="28"/>
      <c r="D1306" s="28"/>
      <c r="E1306" s="28"/>
      <c r="F1306" s="28"/>
      <c r="G1306" s="29"/>
      <c r="H1306" s="39" t="str">
        <f t="shared" si="41"/>
        <v/>
      </c>
      <c r="I1306" s="150" t="str">
        <f t="shared" si="42"/>
        <v/>
      </c>
      <c r="J1306" s="113"/>
      <c r="K1306" s="18"/>
      <c r="L1306" s="18"/>
      <c r="Z1306" s="152"/>
    </row>
    <row r="1307" spans="1:26" x14ac:dyDescent="0.25">
      <c r="A1307" s="26"/>
      <c r="B1307" s="27"/>
      <c r="C1307" s="28"/>
      <c r="D1307" s="28"/>
      <c r="E1307" s="28"/>
      <c r="F1307" s="28"/>
      <c r="G1307" s="29"/>
      <c r="H1307" s="39" t="str">
        <f t="shared" si="41"/>
        <v/>
      </c>
      <c r="I1307" s="150" t="str">
        <f t="shared" si="42"/>
        <v/>
      </c>
      <c r="J1307" s="113"/>
      <c r="K1307" s="18"/>
      <c r="L1307" s="18"/>
      <c r="Z1307" s="152"/>
    </row>
    <row r="1308" spans="1:26" x14ac:dyDescent="0.25">
      <c r="A1308" s="26"/>
      <c r="B1308" s="27"/>
      <c r="C1308" s="28"/>
      <c r="D1308" s="28"/>
      <c r="E1308" s="28"/>
      <c r="F1308" s="28"/>
      <c r="G1308" s="29"/>
      <c r="H1308" s="39" t="str">
        <f t="shared" si="41"/>
        <v/>
      </c>
      <c r="I1308" s="150" t="str">
        <f t="shared" si="42"/>
        <v/>
      </c>
      <c r="J1308" s="113"/>
      <c r="K1308" s="18"/>
      <c r="L1308" s="18"/>
      <c r="Z1308" s="152"/>
    </row>
    <row r="1309" spans="1:26" x14ac:dyDescent="0.25">
      <c r="A1309" s="26"/>
      <c r="B1309" s="27"/>
      <c r="C1309" s="28"/>
      <c r="D1309" s="28"/>
      <c r="E1309" s="28"/>
      <c r="F1309" s="28"/>
      <c r="G1309" s="29"/>
      <c r="H1309" s="39" t="str">
        <f t="shared" si="41"/>
        <v/>
      </c>
      <c r="I1309" s="150" t="str">
        <f t="shared" si="42"/>
        <v/>
      </c>
      <c r="J1309" s="113"/>
      <c r="K1309" s="18"/>
      <c r="L1309" s="18"/>
      <c r="Z1309" s="152"/>
    </row>
    <row r="1310" spans="1:26" x14ac:dyDescent="0.25">
      <c r="A1310" s="26"/>
      <c r="B1310" s="27"/>
      <c r="C1310" s="28"/>
      <c r="D1310" s="28"/>
      <c r="E1310" s="28"/>
      <c r="F1310" s="28"/>
      <c r="G1310" s="29"/>
      <c r="H1310" s="39" t="str">
        <f t="shared" si="41"/>
        <v/>
      </c>
      <c r="I1310" s="150" t="str">
        <f t="shared" si="42"/>
        <v/>
      </c>
      <c r="J1310" s="113"/>
      <c r="K1310" s="18"/>
      <c r="L1310" s="18"/>
      <c r="Z1310" s="152"/>
    </row>
    <row r="1311" spans="1:26" x14ac:dyDescent="0.25">
      <c r="A1311" s="26"/>
      <c r="B1311" s="27"/>
      <c r="C1311" s="28"/>
      <c r="D1311" s="28"/>
      <c r="E1311" s="28"/>
      <c r="F1311" s="28"/>
      <c r="G1311" s="29"/>
      <c r="H1311" s="39" t="str">
        <f t="shared" si="41"/>
        <v/>
      </c>
      <c r="I1311" s="150" t="str">
        <f t="shared" si="42"/>
        <v/>
      </c>
      <c r="J1311" s="113"/>
      <c r="K1311" s="18"/>
      <c r="L1311" s="18"/>
      <c r="Z1311" s="152"/>
    </row>
    <row r="1312" spans="1:26" x14ac:dyDescent="0.25">
      <c r="A1312" s="26"/>
      <c r="B1312" s="27"/>
      <c r="C1312" s="28"/>
      <c r="D1312" s="28"/>
      <c r="E1312" s="28"/>
      <c r="F1312" s="28"/>
      <c r="G1312" s="29"/>
      <c r="H1312" s="39" t="str">
        <f t="shared" si="41"/>
        <v/>
      </c>
      <c r="I1312" s="150" t="str">
        <f t="shared" si="42"/>
        <v/>
      </c>
      <c r="J1312" s="113"/>
      <c r="K1312" s="18"/>
      <c r="L1312" s="18"/>
      <c r="Z1312" s="152"/>
    </row>
    <row r="1313" spans="1:26" x14ac:dyDescent="0.25">
      <c r="A1313" s="26"/>
      <c r="B1313" s="27"/>
      <c r="C1313" s="28"/>
      <c r="D1313" s="28"/>
      <c r="E1313" s="28"/>
      <c r="F1313" s="28"/>
      <c r="G1313" s="29"/>
      <c r="H1313" s="39" t="str">
        <f t="shared" si="41"/>
        <v/>
      </c>
      <c r="I1313" s="150" t="str">
        <f t="shared" si="42"/>
        <v/>
      </c>
      <c r="J1313" s="113"/>
      <c r="K1313" s="18"/>
      <c r="L1313" s="18"/>
      <c r="Z1313" s="152"/>
    </row>
    <row r="1314" spans="1:26" x14ac:dyDescent="0.25">
      <c r="A1314" s="26"/>
      <c r="B1314" s="27"/>
      <c r="C1314" s="28"/>
      <c r="D1314" s="28"/>
      <c r="E1314" s="28"/>
      <c r="F1314" s="28"/>
      <c r="G1314" s="29"/>
      <c r="H1314" s="39" t="str">
        <f t="shared" si="41"/>
        <v/>
      </c>
      <c r="I1314" s="150" t="str">
        <f t="shared" si="42"/>
        <v/>
      </c>
      <c r="J1314" s="113"/>
      <c r="K1314" s="18"/>
      <c r="L1314" s="18"/>
      <c r="Z1314" s="152"/>
    </row>
    <row r="1315" spans="1:26" x14ac:dyDescent="0.25">
      <c r="A1315" s="26"/>
      <c r="B1315" s="27"/>
      <c r="C1315" s="28"/>
      <c r="D1315" s="28"/>
      <c r="E1315" s="28"/>
      <c r="F1315" s="28"/>
      <c r="G1315" s="29"/>
      <c r="H1315" s="39" t="str">
        <f t="shared" si="41"/>
        <v/>
      </c>
      <c r="I1315" s="150" t="str">
        <f t="shared" si="42"/>
        <v/>
      </c>
      <c r="J1315" s="113"/>
      <c r="K1315" s="18"/>
      <c r="L1315" s="18"/>
      <c r="Z1315" s="152"/>
    </row>
    <row r="1316" spans="1:26" x14ac:dyDescent="0.25">
      <c r="A1316" s="26"/>
      <c r="B1316" s="27"/>
      <c r="C1316" s="28"/>
      <c r="D1316" s="28"/>
      <c r="E1316" s="28"/>
      <c r="F1316" s="28"/>
      <c r="G1316" s="29"/>
      <c r="H1316" s="39" t="str">
        <f t="shared" si="41"/>
        <v/>
      </c>
      <c r="I1316" s="150" t="str">
        <f t="shared" si="42"/>
        <v/>
      </c>
      <c r="J1316" s="113"/>
      <c r="K1316" s="18"/>
      <c r="L1316" s="18"/>
      <c r="Z1316" s="152"/>
    </row>
    <row r="1317" spans="1:26" x14ac:dyDescent="0.25">
      <c r="A1317" s="26"/>
      <c r="B1317" s="27"/>
      <c r="C1317" s="28"/>
      <c r="D1317" s="28"/>
      <c r="E1317" s="28"/>
      <c r="F1317" s="28"/>
      <c r="G1317" s="29"/>
      <c r="H1317" s="39" t="str">
        <f t="shared" si="41"/>
        <v/>
      </c>
      <c r="I1317" s="150" t="str">
        <f t="shared" si="42"/>
        <v/>
      </c>
      <c r="J1317" s="113"/>
      <c r="K1317" s="18"/>
      <c r="L1317" s="18"/>
      <c r="Z1317" s="152"/>
    </row>
    <row r="1318" spans="1:26" x14ac:dyDescent="0.25">
      <c r="A1318" s="26"/>
      <c r="B1318" s="27"/>
      <c r="C1318" s="28"/>
      <c r="D1318" s="28"/>
      <c r="E1318" s="28"/>
      <c r="F1318" s="28"/>
      <c r="G1318" s="29"/>
      <c r="H1318" s="39" t="str">
        <f t="shared" si="41"/>
        <v/>
      </c>
      <c r="I1318" s="150" t="str">
        <f t="shared" si="42"/>
        <v/>
      </c>
      <c r="J1318" s="113"/>
      <c r="K1318" s="18"/>
      <c r="L1318" s="18"/>
      <c r="Z1318" s="152"/>
    </row>
    <row r="1319" spans="1:26" x14ac:dyDescent="0.25">
      <c r="A1319" s="26"/>
      <c r="B1319" s="27"/>
      <c r="C1319" s="28"/>
      <c r="D1319" s="28"/>
      <c r="E1319" s="28"/>
      <c r="F1319" s="28"/>
      <c r="G1319" s="29"/>
      <c r="H1319" s="39" t="str">
        <f t="shared" si="41"/>
        <v/>
      </c>
      <c r="I1319" s="150" t="str">
        <f t="shared" si="42"/>
        <v/>
      </c>
      <c r="J1319" s="113"/>
      <c r="K1319" s="18"/>
      <c r="L1319" s="18"/>
      <c r="Z1319" s="152"/>
    </row>
    <row r="1320" spans="1:26" x14ac:dyDescent="0.25">
      <c r="A1320" s="26"/>
      <c r="B1320" s="27"/>
      <c r="C1320" s="28"/>
      <c r="D1320" s="28"/>
      <c r="E1320" s="28"/>
      <c r="F1320" s="28"/>
      <c r="G1320" s="29"/>
      <c r="H1320" s="39" t="str">
        <f t="shared" si="41"/>
        <v/>
      </c>
      <c r="I1320" s="150" t="str">
        <f t="shared" si="42"/>
        <v/>
      </c>
      <c r="J1320" s="113"/>
      <c r="K1320" s="18"/>
      <c r="L1320" s="18"/>
      <c r="Z1320" s="152"/>
    </row>
    <row r="1321" spans="1:26" x14ac:dyDescent="0.25">
      <c r="A1321" s="26"/>
      <c r="B1321" s="27"/>
      <c r="C1321" s="28"/>
      <c r="D1321" s="28"/>
      <c r="E1321" s="28"/>
      <c r="F1321" s="28"/>
      <c r="G1321" s="29"/>
      <c r="H1321" s="39" t="str">
        <f t="shared" si="41"/>
        <v/>
      </c>
      <c r="I1321" s="150" t="str">
        <f t="shared" si="42"/>
        <v/>
      </c>
      <c r="J1321" s="113"/>
      <c r="K1321" s="18"/>
      <c r="L1321" s="18"/>
      <c r="Z1321" s="152"/>
    </row>
    <row r="1322" spans="1:26" x14ac:dyDescent="0.25">
      <c r="A1322" s="26"/>
      <c r="B1322" s="27"/>
      <c r="C1322" s="28"/>
      <c r="D1322" s="28"/>
      <c r="E1322" s="28"/>
      <c r="F1322" s="28"/>
      <c r="G1322" s="29"/>
      <c r="H1322" s="39" t="str">
        <f t="shared" si="41"/>
        <v/>
      </c>
      <c r="I1322" s="150" t="str">
        <f t="shared" si="42"/>
        <v/>
      </c>
      <c r="J1322" s="113"/>
      <c r="K1322" s="18"/>
      <c r="L1322" s="18"/>
      <c r="Z1322" s="152"/>
    </row>
    <row r="1323" spans="1:26" x14ac:dyDescent="0.25">
      <c r="A1323" s="26"/>
      <c r="B1323" s="27"/>
      <c r="C1323" s="28"/>
      <c r="D1323" s="28"/>
      <c r="E1323" s="28"/>
      <c r="F1323" s="28"/>
      <c r="G1323" s="29"/>
      <c r="H1323" s="39" t="str">
        <f t="shared" si="41"/>
        <v/>
      </c>
      <c r="I1323" s="150" t="str">
        <f t="shared" si="42"/>
        <v/>
      </c>
      <c r="J1323" s="113"/>
      <c r="K1323" s="18"/>
      <c r="L1323" s="18"/>
      <c r="Z1323" s="152"/>
    </row>
    <row r="1324" spans="1:26" x14ac:dyDescent="0.25">
      <c r="A1324" s="26"/>
      <c r="B1324" s="27"/>
      <c r="C1324" s="28"/>
      <c r="D1324" s="28"/>
      <c r="E1324" s="28"/>
      <c r="F1324" s="28"/>
      <c r="G1324" s="29"/>
      <c r="H1324" s="39" t="str">
        <f t="shared" si="41"/>
        <v/>
      </c>
      <c r="I1324" s="150" t="str">
        <f t="shared" si="42"/>
        <v/>
      </c>
      <c r="J1324" s="113"/>
      <c r="K1324" s="18"/>
      <c r="L1324" s="18"/>
      <c r="Z1324" s="152"/>
    </row>
    <row r="1325" spans="1:26" x14ac:dyDescent="0.25">
      <c r="A1325" s="26"/>
      <c r="B1325" s="27"/>
      <c r="C1325" s="28"/>
      <c r="D1325" s="28"/>
      <c r="E1325" s="28"/>
      <c r="F1325" s="28"/>
      <c r="G1325" s="29"/>
      <c r="H1325" s="39" t="str">
        <f t="shared" si="41"/>
        <v/>
      </c>
      <c r="I1325" s="150" t="str">
        <f t="shared" si="42"/>
        <v/>
      </c>
      <c r="J1325" s="113"/>
      <c r="K1325" s="18"/>
      <c r="L1325" s="18"/>
      <c r="Z1325" s="152"/>
    </row>
    <row r="1326" spans="1:26" x14ac:dyDescent="0.25">
      <c r="A1326" s="26"/>
      <c r="B1326" s="27"/>
      <c r="C1326" s="28"/>
      <c r="D1326" s="28"/>
      <c r="E1326" s="28"/>
      <c r="F1326" s="28"/>
      <c r="G1326" s="29"/>
      <c r="H1326" s="39" t="str">
        <f t="shared" si="41"/>
        <v/>
      </c>
      <c r="I1326" s="150" t="str">
        <f t="shared" si="42"/>
        <v/>
      </c>
      <c r="J1326" s="113"/>
      <c r="K1326" s="18"/>
      <c r="L1326" s="18"/>
      <c r="Z1326" s="152"/>
    </row>
    <row r="1327" spans="1:26" x14ac:dyDescent="0.25">
      <c r="A1327" s="26"/>
      <c r="B1327" s="27"/>
      <c r="C1327" s="28"/>
      <c r="D1327" s="28"/>
      <c r="E1327" s="28"/>
      <c r="F1327" s="28"/>
      <c r="G1327" s="29"/>
      <c r="H1327" s="39" t="str">
        <f t="shared" si="41"/>
        <v/>
      </c>
      <c r="I1327" s="150" t="str">
        <f t="shared" si="42"/>
        <v/>
      </c>
      <c r="J1327" s="113"/>
      <c r="K1327" s="18"/>
      <c r="L1327" s="18"/>
      <c r="Z1327" s="152"/>
    </row>
    <row r="1328" spans="1:26" x14ac:dyDescent="0.25">
      <c r="A1328" s="26"/>
      <c r="B1328" s="27"/>
      <c r="C1328" s="28"/>
      <c r="D1328" s="28"/>
      <c r="E1328" s="28"/>
      <c r="F1328" s="28"/>
      <c r="G1328" s="29"/>
      <c r="H1328" s="39" t="str">
        <f t="shared" si="41"/>
        <v/>
      </c>
      <c r="I1328" s="150" t="str">
        <f t="shared" si="42"/>
        <v/>
      </c>
      <c r="J1328" s="113"/>
      <c r="K1328" s="18"/>
      <c r="L1328" s="18"/>
      <c r="Z1328" s="152"/>
    </row>
    <row r="1329" spans="1:26" x14ac:dyDescent="0.25">
      <c r="A1329" s="26"/>
      <c r="B1329" s="27"/>
      <c r="C1329" s="28"/>
      <c r="D1329" s="28"/>
      <c r="E1329" s="28"/>
      <c r="F1329" s="28"/>
      <c r="G1329" s="29"/>
      <c r="H1329" s="39" t="str">
        <f t="shared" si="41"/>
        <v/>
      </c>
      <c r="I1329" s="150" t="str">
        <f t="shared" si="42"/>
        <v/>
      </c>
      <c r="J1329" s="113"/>
      <c r="K1329" s="18"/>
      <c r="L1329" s="18"/>
      <c r="Z1329" s="152"/>
    </row>
    <row r="1330" spans="1:26" x14ac:dyDescent="0.25">
      <c r="A1330" s="26"/>
      <c r="B1330" s="27"/>
      <c r="C1330" s="28"/>
      <c r="D1330" s="28"/>
      <c r="E1330" s="28"/>
      <c r="F1330" s="28"/>
      <c r="G1330" s="29"/>
      <c r="H1330" s="39" t="str">
        <f t="shared" si="41"/>
        <v/>
      </c>
      <c r="I1330" s="150" t="str">
        <f t="shared" si="42"/>
        <v/>
      </c>
      <c r="J1330" s="113"/>
      <c r="K1330" s="18"/>
      <c r="L1330" s="18"/>
      <c r="Z1330" s="152"/>
    </row>
    <row r="1331" spans="1:26" x14ac:dyDescent="0.25">
      <c r="A1331" s="26"/>
      <c r="B1331" s="27"/>
      <c r="C1331" s="28"/>
      <c r="D1331" s="28"/>
      <c r="E1331" s="28"/>
      <c r="F1331" s="28"/>
      <c r="G1331" s="29"/>
      <c r="H1331" s="39" t="str">
        <f t="shared" si="41"/>
        <v/>
      </c>
      <c r="I1331" s="150" t="str">
        <f t="shared" si="42"/>
        <v/>
      </c>
      <c r="J1331" s="113"/>
      <c r="K1331" s="18"/>
      <c r="L1331" s="18"/>
      <c r="Z1331" s="152"/>
    </row>
    <row r="1332" spans="1:26" x14ac:dyDescent="0.25">
      <c r="A1332" s="26"/>
      <c r="B1332" s="27"/>
      <c r="C1332" s="28"/>
      <c r="D1332" s="28"/>
      <c r="E1332" s="28"/>
      <c r="F1332" s="28"/>
      <c r="G1332" s="29"/>
      <c r="H1332" s="39" t="str">
        <f t="shared" si="41"/>
        <v/>
      </c>
      <c r="I1332" s="150" t="str">
        <f t="shared" si="42"/>
        <v/>
      </c>
      <c r="J1332" s="113"/>
      <c r="K1332" s="18"/>
      <c r="L1332" s="18"/>
      <c r="Z1332" s="152"/>
    </row>
    <row r="1333" spans="1:26" x14ac:dyDescent="0.25">
      <c r="A1333" s="26"/>
      <c r="B1333" s="27"/>
      <c r="C1333" s="28"/>
      <c r="D1333" s="28"/>
      <c r="E1333" s="28"/>
      <c r="F1333" s="28"/>
      <c r="G1333" s="29"/>
      <c r="H1333" s="39" t="str">
        <f t="shared" si="41"/>
        <v/>
      </c>
      <c r="I1333" s="150" t="str">
        <f t="shared" si="42"/>
        <v/>
      </c>
      <c r="J1333" s="113"/>
      <c r="K1333" s="18"/>
      <c r="L1333" s="18"/>
      <c r="Z1333" s="152"/>
    </row>
    <row r="1334" spans="1:26" x14ac:dyDescent="0.25">
      <c r="A1334" s="26"/>
      <c r="B1334" s="27"/>
      <c r="C1334" s="28"/>
      <c r="D1334" s="28"/>
      <c r="E1334" s="28"/>
      <c r="F1334" s="28"/>
      <c r="G1334" s="29"/>
      <c r="H1334" s="39" t="str">
        <f t="shared" si="41"/>
        <v/>
      </c>
      <c r="I1334" s="150" t="str">
        <f t="shared" si="42"/>
        <v/>
      </c>
      <c r="J1334" s="113"/>
      <c r="K1334" s="18"/>
      <c r="L1334" s="18"/>
      <c r="Z1334" s="152"/>
    </row>
    <row r="1335" spans="1:26" x14ac:dyDescent="0.25">
      <c r="A1335" s="26"/>
      <c r="B1335" s="27"/>
      <c r="C1335" s="28"/>
      <c r="D1335" s="28"/>
      <c r="E1335" s="28"/>
      <c r="F1335" s="28"/>
      <c r="G1335" s="29"/>
      <c r="H1335" s="39" t="str">
        <f t="shared" si="41"/>
        <v/>
      </c>
      <c r="I1335" s="150" t="str">
        <f t="shared" si="42"/>
        <v/>
      </c>
      <c r="J1335" s="113"/>
      <c r="K1335" s="18"/>
      <c r="L1335" s="18"/>
      <c r="Z1335" s="152"/>
    </row>
    <row r="1336" spans="1:26" x14ac:dyDescent="0.25">
      <c r="A1336" s="26"/>
      <c r="B1336" s="27"/>
      <c r="C1336" s="28"/>
      <c r="D1336" s="28"/>
      <c r="E1336" s="28"/>
      <c r="F1336" s="28"/>
      <c r="G1336" s="29"/>
      <c r="H1336" s="39" t="str">
        <f t="shared" si="41"/>
        <v/>
      </c>
      <c r="I1336" s="150" t="str">
        <f t="shared" si="42"/>
        <v/>
      </c>
      <c r="J1336" s="113"/>
      <c r="K1336" s="18"/>
      <c r="L1336" s="18"/>
      <c r="Z1336" s="152"/>
    </row>
    <row r="1337" spans="1:26" x14ac:dyDescent="0.25">
      <c r="A1337" s="26"/>
      <c r="B1337" s="27"/>
      <c r="C1337" s="28"/>
      <c r="D1337" s="28"/>
      <c r="E1337" s="28"/>
      <c r="F1337" s="28"/>
      <c r="G1337" s="29"/>
      <c r="H1337" s="39" t="str">
        <f t="shared" si="41"/>
        <v/>
      </c>
      <c r="I1337" s="150" t="str">
        <f t="shared" si="42"/>
        <v/>
      </c>
      <c r="J1337" s="113"/>
      <c r="K1337" s="18"/>
      <c r="L1337" s="18"/>
      <c r="Z1337" s="152"/>
    </row>
    <row r="1338" spans="1:26" x14ac:dyDescent="0.25">
      <c r="A1338" s="26"/>
      <c r="B1338" s="27"/>
      <c r="C1338" s="28"/>
      <c r="D1338" s="28"/>
      <c r="E1338" s="28"/>
      <c r="F1338" s="28"/>
      <c r="G1338" s="29"/>
      <c r="H1338" s="39" t="str">
        <f t="shared" si="41"/>
        <v/>
      </c>
      <c r="I1338" s="150" t="str">
        <f t="shared" si="42"/>
        <v/>
      </c>
      <c r="J1338" s="113"/>
      <c r="K1338" s="18"/>
      <c r="L1338" s="18"/>
      <c r="Z1338" s="152"/>
    </row>
    <row r="1339" spans="1:26" x14ac:dyDescent="0.25">
      <c r="A1339" s="26"/>
      <c r="B1339" s="27"/>
      <c r="C1339" s="28"/>
      <c r="D1339" s="28"/>
      <c r="E1339" s="28"/>
      <c r="F1339" s="28"/>
      <c r="G1339" s="29"/>
      <c r="H1339" s="39" t="str">
        <f t="shared" si="41"/>
        <v/>
      </c>
      <c r="I1339" s="150" t="str">
        <f t="shared" si="42"/>
        <v/>
      </c>
      <c r="J1339" s="113"/>
      <c r="K1339" s="18"/>
      <c r="L1339" s="18"/>
      <c r="Z1339" s="152"/>
    </row>
    <row r="1340" spans="1:26" x14ac:dyDescent="0.25">
      <c r="A1340" s="26"/>
      <c r="B1340" s="27"/>
      <c r="C1340" s="28"/>
      <c r="D1340" s="28"/>
      <c r="E1340" s="28"/>
      <c r="F1340" s="28"/>
      <c r="G1340" s="29"/>
      <c r="H1340" s="39" t="str">
        <f t="shared" si="41"/>
        <v/>
      </c>
      <c r="I1340" s="150" t="str">
        <f t="shared" si="42"/>
        <v/>
      </c>
      <c r="J1340" s="113"/>
      <c r="K1340" s="18"/>
      <c r="L1340" s="18"/>
      <c r="Z1340" s="152"/>
    </row>
    <row r="1341" spans="1:26" x14ac:dyDescent="0.25">
      <c r="A1341" s="26"/>
      <c r="B1341" s="27"/>
      <c r="C1341" s="28"/>
      <c r="D1341" s="28"/>
      <c r="E1341" s="28"/>
      <c r="F1341" s="28"/>
      <c r="G1341" s="29"/>
      <c r="H1341" s="39" t="str">
        <f t="shared" si="41"/>
        <v/>
      </c>
      <c r="I1341" s="150" t="str">
        <f t="shared" si="42"/>
        <v/>
      </c>
      <c r="J1341" s="113"/>
      <c r="K1341" s="18"/>
      <c r="L1341" s="18"/>
      <c r="Z1341" s="152"/>
    </row>
    <row r="1342" spans="1:26" x14ac:dyDescent="0.25">
      <c r="A1342" s="26"/>
      <c r="B1342" s="27"/>
      <c r="C1342" s="28"/>
      <c r="D1342" s="28"/>
      <c r="E1342" s="28"/>
      <c r="F1342" s="28"/>
      <c r="G1342" s="29"/>
      <c r="H1342" s="39" t="str">
        <f t="shared" si="41"/>
        <v/>
      </c>
      <c r="I1342" s="150" t="str">
        <f t="shared" si="42"/>
        <v/>
      </c>
      <c r="J1342" s="113"/>
      <c r="K1342" s="18"/>
      <c r="L1342" s="18"/>
      <c r="Z1342" s="152"/>
    </row>
    <row r="1343" spans="1:26" x14ac:dyDescent="0.25">
      <c r="A1343" s="26"/>
      <c r="B1343" s="27"/>
      <c r="C1343" s="28"/>
      <c r="D1343" s="28"/>
      <c r="E1343" s="28"/>
      <c r="F1343" s="28"/>
      <c r="G1343" s="29"/>
      <c r="H1343" s="39" t="str">
        <f t="shared" si="41"/>
        <v/>
      </c>
      <c r="I1343" s="150" t="str">
        <f t="shared" si="42"/>
        <v/>
      </c>
      <c r="J1343" s="113"/>
      <c r="K1343" s="18"/>
      <c r="L1343" s="18"/>
      <c r="Z1343" s="152"/>
    </row>
    <row r="1344" spans="1:26" x14ac:dyDescent="0.25">
      <c r="A1344" s="26"/>
      <c r="B1344" s="27"/>
      <c r="C1344" s="28"/>
      <c r="D1344" s="28"/>
      <c r="E1344" s="28"/>
      <c r="F1344" s="28"/>
      <c r="G1344" s="29"/>
      <c r="H1344" s="39" t="str">
        <f t="shared" si="41"/>
        <v/>
      </c>
      <c r="I1344" s="150" t="str">
        <f t="shared" si="42"/>
        <v/>
      </c>
      <c r="J1344" s="113"/>
      <c r="K1344" s="18"/>
      <c r="L1344" s="18"/>
      <c r="Z1344" s="152"/>
    </row>
    <row r="1345" spans="1:26" x14ac:dyDescent="0.25">
      <c r="A1345" s="26"/>
      <c r="B1345" s="27"/>
      <c r="C1345" s="28"/>
      <c r="D1345" s="28"/>
      <c r="E1345" s="28"/>
      <c r="F1345" s="28"/>
      <c r="G1345" s="29"/>
      <c r="H1345" s="39" t="str">
        <f t="shared" si="41"/>
        <v/>
      </c>
      <c r="I1345" s="150" t="str">
        <f t="shared" si="42"/>
        <v/>
      </c>
      <c r="J1345" s="113"/>
      <c r="K1345" s="18"/>
      <c r="L1345" s="18"/>
      <c r="Z1345" s="152"/>
    </row>
    <row r="1346" spans="1:26" x14ac:dyDescent="0.25">
      <c r="A1346" s="26"/>
      <c r="B1346" s="27"/>
      <c r="C1346" s="28"/>
      <c r="D1346" s="28"/>
      <c r="E1346" s="28"/>
      <c r="F1346" s="28"/>
      <c r="G1346" s="29"/>
      <c r="H1346" s="39" t="str">
        <f t="shared" si="41"/>
        <v/>
      </c>
      <c r="I1346" s="150" t="str">
        <f t="shared" si="42"/>
        <v/>
      </c>
      <c r="J1346" s="113"/>
      <c r="K1346" s="18"/>
      <c r="L1346" s="18"/>
      <c r="Z1346" s="152"/>
    </row>
    <row r="1347" spans="1:26" x14ac:dyDescent="0.25">
      <c r="A1347" s="26"/>
      <c r="B1347" s="27"/>
      <c r="C1347" s="28"/>
      <c r="D1347" s="28"/>
      <c r="E1347" s="28"/>
      <c r="F1347" s="28"/>
      <c r="G1347" s="29"/>
      <c r="H1347" s="39" t="str">
        <f t="shared" si="41"/>
        <v/>
      </c>
      <c r="I1347" s="150" t="str">
        <f t="shared" si="42"/>
        <v/>
      </c>
      <c r="J1347" s="113"/>
      <c r="K1347" s="18"/>
      <c r="L1347" s="18"/>
      <c r="Z1347" s="152"/>
    </row>
    <row r="1348" spans="1:26" x14ac:dyDescent="0.25">
      <c r="A1348" s="26"/>
      <c r="B1348" s="27"/>
      <c r="C1348" s="28"/>
      <c r="D1348" s="28"/>
      <c r="E1348" s="28"/>
      <c r="F1348" s="28"/>
      <c r="G1348" s="29"/>
      <c r="H1348" s="39" t="str">
        <f t="shared" ref="H1348:H1411" si="43">IF(A1348&gt;0,MATCH(A1348-1,FYrMonths)+1,"")</f>
        <v/>
      </c>
      <c r="I1348" s="150" t="str">
        <f t="shared" si="42"/>
        <v/>
      </c>
      <c r="J1348" s="113"/>
      <c r="K1348" s="18"/>
      <c r="L1348" s="18"/>
      <c r="Z1348" s="152"/>
    </row>
    <row r="1349" spans="1:26" x14ac:dyDescent="0.25">
      <c r="A1349" s="26"/>
      <c r="B1349" s="27"/>
      <c r="C1349" s="28"/>
      <c r="D1349" s="28"/>
      <c r="E1349" s="28"/>
      <c r="F1349" s="28"/>
      <c r="G1349" s="29"/>
      <c r="H1349" s="39" t="str">
        <f t="shared" si="43"/>
        <v/>
      </c>
      <c r="I1349" s="150" t="str">
        <f t="shared" ref="I1349:I1412" si="44">IF(G1349="","",I1348+G1349)</f>
        <v/>
      </c>
      <c r="J1349" s="113"/>
      <c r="K1349" s="18"/>
      <c r="L1349" s="18"/>
      <c r="Z1349" s="152"/>
    </row>
    <row r="1350" spans="1:26" x14ac:dyDescent="0.25">
      <c r="A1350" s="26"/>
      <c r="B1350" s="27"/>
      <c r="C1350" s="28"/>
      <c r="D1350" s="28"/>
      <c r="E1350" s="28"/>
      <c r="F1350" s="28"/>
      <c r="G1350" s="29"/>
      <c r="H1350" s="39" t="str">
        <f t="shared" si="43"/>
        <v/>
      </c>
      <c r="I1350" s="150" t="str">
        <f t="shared" si="44"/>
        <v/>
      </c>
      <c r="J1350" s="113"/>
      <c r="K1350" s="18"/>
      <c r="L1350" s="18"/>
      <c r="Z1350" s="152"/>
    </row>
    <row r="1351" spans="1:26" x14ac:dyDescent="0.25">
      <c r="A1351" s="26"/>
      <c r="B1351" s="27"/>
      <c r="C1351" s="28"/>
      <c r="D1351" s="28"/>
      <c r="E1351" s="28"/>
      <c r="F1351" s="28"/>
      <c r="G1351" s="29"/>
      <c r="H1351" s="39" t="str">
        <f t="shared" si="43"/>
        <v/>
      </c>
      <c r="I1351" s="150" t="str">
        <f t="shared" si="44"/>
        <v/>
      </c>
      <c r="J1351" s="113"/>
      <c r="K1351" s="18"/>
      <c r="L1351" s="18"/>
      <c r="Z1351" s="152"/>
    </row>
    <row r="1352" spans="1:26" x14ac:dyDescent="0.25">
      <c r="A1352" s="26"/>
      <c r="B1352" s="27"/>
      <c r="C1352" s="28"/>
      <c r="D1352" s="28"/>
      <c r="E1352" s="28"/>
      <c r="F1352" s="28"/>
      <c r="G1352" s="29"/>
      <c r="H1352" s="39" t="str">
        <f t="shared" si="43"/>
        <v/>
      </c>
      <c r="I1352" s="150" t="str">
        <f t="shared" si="44"/>
        <v/>
      </c>
      <c r="J1352" s="113"/>
      <c r="K1352" s="18"/>
      <c r="L1352" s="18"/>
      <c r="Z1352" s="152"/>
    </row>
    <row r="1353" spans="1:26" x14ac:dyDescent="0.25">
      <c r="A1353" s="26"/>
      <c r="B1353" s="27"/>
      <c r="C1353" s="28"/>
      <c r="D1353" s="28"/>
      <c r="E1353" s="28"/>
      <c r="F1353" s="28"/>
      <c r="G1353" s="29"/>
      <c r="H1353" s="39" t="str">
        <f t="shared" si="43"/>
        <v/>
      </c>
      <c r="I1353" s="150" t="str">
        <f t="shared" si="44"/>
        <v/>
      </c>
      <c r="J1353" s="113"/>
      <c r="K1353" s="18"/>
      <c r="L1353" s="18"/>
      <c r="Z1353" s="152"/>
    </row>
    <row r="1354" spans="1:26" x14ac:dyDescent="0.25">
      <c r="A1354" s="26"/>
      <c r="B1354" s="27"/>
      <c r="C1354" s="28"/>
      <c r="D1354" s="28"/>
      <c r="E1354" s="28"/>
      <c r="F1354" s="28"/>
      <c r="G1354" s="29"/>
      <c r="H1354" s="39" t="str">
        <f t="shared" si="43"/>
        <v/>
      </c>
      <c r="I1354" s="150" t="str">
        <f t="shared" si="44"/>
        <v/>
      </c>
      <c r="J1354" s="113"/>
      <c r="K1354" s="18"/>
      <c r="L1354" s="18"/>
      <c r="Z1354" s="152"/>
    </row>
    <row r="1355" spans="1:26" x14ac:dyDescent="0.25">
      <c r="A1355" s="26"/>
      <c r="B1355" s="27"/>
      <c r="C1355" s="28"/>
      <c r="D1355" s="28"/>
      <c r="E1355" s="28"/>
      <c r="F1355" s="28"/>
      <c r="G1355" s="29"/>
      <c r="H1355" s="39" t="str">
        <f t="shared" si="43"/>
        <v/>
      </c>
      <c r="I1355" s="150" t="str">
        <f t="shared" si="44"/>
        <v/>
      </c>
      <c r="J1355" s="113"/>
      <c r="K1355" s="18"/>
      <c r="L1355" s="18"/>
      <c r="Z1355" s="152"/>
    </row>
    <row r="1356" spans="1:26" x14ac:dyDescent="0.25">
      <c r="A1356" s="26"/>
      <c r="B1356" s="27"/>
      <c r="C1356" s="28"/>
      <c r="D1356" s="28"/>
      <c r="E1356" s="28"/>
      <c r="F1356" s="28"/>
      <c r="G1356" s="29"/>
      <c r="H1356" s="39" t="str">
        <f t="shared" si="43"/>
        <v/>
      </c>
      <c r="I1356" s="150" t="str">
        <f t="shared" si="44"/>
        <v/>
      </c>
      <c r="J1356" s="113"/>
      <c r="K1356" s="18"/>
      <c r="L1356" s="18"/>
      <c r="Z1356" s="152"/>
    </row>
    <row r="1357" spans="1:26" x14ac:dyDescent="0.25">
      <c r="A1357" s="26"/>
      <c r="B1357" s="27"/>
      <c r="C1357" s="28"/>
      <c r="D1357" s="28"/>
      <c r="E1357" s="28"/>
      <c r="F1357" s="28"/>
      <c r="G1357" s="29"/>
      <c r="H1357" s="39" t="str">
        <f t="shared" si="43"/>
        <v/>
      </c>
      <c r="I1357" s="150" t="str">
        <f t="shared" si="44"/>
        <v/>
      </c>
      <c r="J1357" s="113"/>
      <c r="K1357" s="18"/>
      <c r="L1357" s="18"/>
      <c r="Z1357" s="152"/>
    </row>
    <row r="1358" spans="1:26" x14ac:dyDescent="0.25">
      <c r="A1358" s="26"/>
      <c r="B1358" s="27"/>
      <c r="C1358" s="28"/>
      <c r="D1358" s="28"/>
      <c r="E1358" s="28"/>
      <c r="F1358" s="28"/>
      <c r="G1358" s="29"/>
      <c r="H1358" s="39" t="str">
        <f t="shared" si="43"/>
        <v/>
      </c>
      <c r="I1358" s="150" t="str">
        <f t="shared" si="44"/>
        <v/>
      </c>
      <c r="J1358" s="113"/>
      <c r="K1358" s="18"/>
      <c r="L1358" s="18"/>
      <c r="Z1358" s="152"/>
    </row>
    <row r="1359" spans="1:26" x14ac:dyDescent="0.25">
      <c r="A1359" s="26"/>
      <c r="B1359" s="27"/>
      <c r="C1359" s="28"/>
      <c r="D1359" s="28"/>
      <c r="E1359" s="28"/>
      <c r="F1359" s="28"/>
      <c r="G1359" s="29"/>
      <c r="H1359" s="39" t="str">
        <f t="shared" si="43"/>
        <v/>
      </c>
      <c r="I1359" s="150" t="str">
        <f t="shared" si="44"/>
        <v/>
      </c>
      <c r="J1359" s="113"/>
      <c r="K1359" s="18"/>
      <c r="L1359" s="18"/>
      <c r="Z1359" s="152"/>
    </row>
    <row r="1360" spans="1:26" x14ac:dyDescent="0.25">
      <c r="A1360" s="26"/>
      <c r="B1360" s="27"/>
      <c r="C1360" s="28"/>
      <c r="D1360" s="28"/>
      <c r="E1360" s="28"/>
      <c r="F1360" s="28"/>
      <c r="G1360" s="29"/>
      <c r="H1360" s="39" t="str">
        <f t="shared" si="43"/>
        <v/>
      </c>
      <c r="I1360" s="150" t="str">
        <f t="shared" si="44"/>
        <v/>
      </c>
      <c r="J1360" s="113"/>
      <c r="K1360" s="18"/>
      <c r="L1360" s="18"/>
      <c r="Z1360" s="152"/>
    </row>
    <row r="1361" spans="1:26" x14ac:dyDescent="0.25">
      <c r="A1361" s="26"/>
      <c r="B1361" s="27"/>
      <c r="C1361" s="28"/>
      <c r="D1361" s="28"/>
      <c r="E1361" s="28"/>
      <c r="F1361" s="28"/>
      <c r="G1361" s="29"/>
      <c r="H1361" s="39" t="str">
        <f t="shared" si="43"/>
        <v/>
      </c>
      <c r="I1361" s="150" t="str">
        <f t="shared" si="44"/>
        <v/>
      </c>
      <c r="J1361" s="113"/>
      <c r="K1361" s="18"/>
      <c r="L1361" s="18"/>
      <c r="Z1361" s="152"/>
    </row>
    <row r="1362" spans="1:26" x14ac:dyDescent="0.25">
      <c r="A1362" s="26"/>
      <c r="B1362" s="27"/>
      <c r="C1362" s="28"/>
      <c r="D1362" s="28"/>
      <c r="E1362" s="28"/>
      <c r="F1362" s="28"/>
      <c r="G1362" s="29"/>
      <c r="H1362" s="39" t="str">
        <f t="shared" si="43"/>
        <v/>
      </c>
      <c r="I1362" s="150" t="str">
        <f t="shared" si="44"/>
        <v/>
      </c>
      <c r="J1362" s="113"/>
      <c r="K1362" s="18"/>
      <c r="L1362" s="18"/>
      <c r="Z1362" s="152"/>
    </row>
    <row r="1363" spans="1:26" x14ac:dyDescent="0.25">
      <c r="A1363" s="26"/>
      <c r="B1363" s="27"/>
      <c r="C1363" s="28"/>
      <c r="D1363" s="28"/>
      <c r="E1363" s="28"/>
      <c r="F1363" s="28"/>
      <c r="G1363" s="29"/>
      <c r="H1363" s="39" t="str">
        <f t="shared" si="43"/>
        <v/>
      </c>
      <c r="I1363" s="150" t="str">
        <f t="shared" si="44"/>
        <v/>
      </c>
      <c r="J1363" s="113"/>
      <c r="K1363" s="18"/>
      <c r="L1363" s="18"/>
      <c r="Z1363" s="152"/>
    </row>
    <row r="1364" spans="1:26" x14ac:dyDescent="0.25">
      <c r="A1364" s="26"/>
      <c r="B1364" s="27"/>
      <c r="C1364" s="28"/>
      <c r="D1364" s="28"/>
      <c r="E1364" s="28"/>
      <c r="F1364" s="28"/>
      <c r="G1364" s="29"/>
      <c r="H1364" s="39" t="str">
        <f t="shared" si="43"/>
        <v/>
      </c>
      <c r="I1364" s="150" t="str">
        <f t="shared" si="44"/>
        <v/>
      </c>
      <c r="J1364" s="113"/>
      <c r="K1364" s="18"/>
      <c r="L1364" s="18"/>
      <c r="Z1364" s="152"/>
    </row>
    <row r="1365" spans="1:26" x14ac:dyDescent="0.25">
      <c r="A1365" s="26"/>
      <c r="B1365" s="27"/>
      <c r="C1365" s="28"/>
      <c r="D1365" s="28"/>
      <c r="E1365" s="28"/>
      <c r="F1365" s="28"/>
      <c r="G1365" s="29"/>
      <c r="H1365" s="39" t="str">
        <f t="shared" si="43"/>
        <v/>
      </c>
      <c r="I1365" s="150" t="str">
        <f t="shared" si="44"/>
        <v/>
      </c>
      <c r="J1365" s="113"/>
      <c r="K1365" s="18"/>
      <c r="L1365" s="18"/>
      <c r="Z1365" s="152"/>
    </row>
    <row r="1366" spans="1:26" x14ac:dyDescent="0.25">
      <c r="A1366" s="26"/>
      <c r="B1366" s="27"/>
      <c r="C1366" s="28"/>
      <c r="D1366" s="28"/>
      <c r="E1366" s="28"/>
      <c r="F1366" s="28"/>
      <c r="G1366" s="29"/>
      <c r="H1366" s="39" t="str">
        <f t="shared" si="43"/>
        <v/>
      </c>
      <c r="I1366" s="150" t="str">
        <f t="shared" si="44"/>
        <v/>
      </c>
      <c r="J1366" s="113"/>
      <c r="K1366" s="18"/>
      <c r="L1366" s="18"/>
      <c r="Z1366" s="152"/>
    </row>
    <row r="1367" spans="1:26" x14ac:dyDescent="0.25">
      <c r="A1367" s="26"/>
      <c r="B1367" s="27"/>
      <c r="C1367" s="28"/>
      <c r="D1367" s="28"/>
      <c r="E1367" s="28"/>
      <c r="F1367" s="28"/>
      <c r="G1367" s="29"/>
      <c r="H1367" s="39" t="str">
        <f t="shared" si="43"/>
        <v/>
      </c>
      <c r="I1367" s="150" t="str">
        <f t="shared" si="44"/>
        <v/>
      </c>
      <c r="J1367" s="113"/>
      <c r="K1367" s="18"/>
      <c r="L1367" s="18"/>
      <c r="Z1367" s="152"/>
    </row>
    <row r="1368" spans="1:26" x14ac:dyDescent="0.25">
      <c r="A1368" s="26"/>
      <c r="B1368" s="27"/>
      <c r="C1368" s="28"/>
      <c r="D1368" s="28"/>
      <c r="E1368" s="28"/>
      <c r="F1368" s="28"/>
      <c r="G1368" s="29"/>
      <c r="H1368" s="39" t="str">
        <f t="shared" si="43"/>
        <v/>
      </c>
      <c r="I1368" s="150" t="str">
        <f t="shared" si="44"/>
        <v/>
      </c>
      <c r="J1368" s="113"/>
      <c r="K1368" s="18"/>
      <c r="L1368" s="18"/>
      <c r="Z1368" s="152"/>
    </row>
    <row r="1369" spans="1:26" x14ac:dyDescent="0.25">
      <c r="A1369" s="26"/>
      <c r="B1369" s="27"/>
      <c r="C1369" s="28"/>
      <c r="D1369" s="28"/>
      <c r="E1369" s="28"/>
      <c r="F1369" s="28"/>
      <c r="G1369" s="29"/>
      <c r="H1369" s="39" t="str">
        <f t="shared" si="43"/>
        <v/>
      </c>
      <c r="I1369" s="150" t="str">
        <f t="shared" si="44"/>
        <v/>
      </c>
      <c r="J1369" s="113"/>
      <c r="K1369" s="18"/>
      <c r="L1369" s="18"/>
      <c r="Z1369" s="152"/>
    </row>
    <row r="1370" spans="1:26" x14ac:dyDescent="0.25">
      <c r="A1370" s="26"/>
      <c r="B1370" s="27"/>
      <c r="C1370" s="28"/>
      <c r="D1370" s="28"/>
      <c r="E1370" s="28"/>
      <c r="F1370" s="28"/>
      <c r="G1370" s="29"/>
      <c r="H1370" s="39" t="str">
        <f t="shared" si="43"/>
        <v/>
      </c>
      <c r="I1370" s="150" t="str">
        <f t="shared" si="44"/>
        <v/>
      </c>
      <c r="J1370" s="113"/>
      <c r="K1370" s="18"/>
      <c r="L1370" s="18"/>
      <c r="Z1370" s="152"/>
    </row>
    <row r="1371" spans="1:26" x14ac:dyDescent="0.25">
      <c r="A1371" s="26"/>
      <c r="B1371" s="27"/>
      <c r="C1371" s="28"/>
      <c r="D1371" s="28"/>
      <c r="E1371" s="28"/>
      <c r="F1371" s="28"/>
      <c r="G1371" s="29"/>
      <c r="H1371" s="39" t="str">
        <f t="shared" si="43"/>
        <v/>
      </c>
      <c r="I1371" s="150" t="str">
        <f t="shared" si="44"/>
        <v/>
      </c>
      <c r="J1371" s="113"/>
      <c r="K1371" s="18"/>
      <c r="L1371" s="18"/>
      <c r="Z1371" s="152"/>
    </row>
    <row r="1372" spans="1:26" x14ac:dyDescent="0.25">
      <c r="A1372" s="26"/>
      <c r="B1372" s="27"/>
      <c r="C1372" s="28"/>
      <c r="D1372" s="28"/>
      <c r="E1372" s="28"/>
      <c r="F1372" s="28"/>
      <c r="G1372" s="29"/>
      <c r="H1372" s="39" t="str">
        <f t="shared" si="43"/>
        <v/>
      </c>
      <c r="I1372" s="150" t="str">
        <f t="shared" si="44"/>
        <v/>
      </c>
      <c r="J1372" s="113"/>
      <c r="K1372" s="18"/>
      <c r="L1372" s="18"/>
      <c r="Z1372" s="152"/>
    </row>
    <row r="1373" spans="1:26" x14ac:dyDescent="0.25">
      <c r="A1373" s="26"/>
      <c r="B1373" s="27"/>
      <c r="C1373" s="28"/>
      <c r="D1373" s="28"/>
      <c r="E1373" s="28"/>
      <c r="F1373" s="28"/>
      <c r="G1373" s="29"/>
      <c r="H1373" s="39" t="str">
        <f t="shared" si="43"/>
        <v/>
      </c>
      <c r="I1373" s="150" t="str">
        <f t="shared" si="44"/>
        <v/>
      </c>
      <c r="J1373" s="113"/>
      <c r="K1373" s="18"/>
      <c r="L1373" s="18"/>
      <c r="Z1373" s="152"/>
    </row>
    <row r="1374" spans="1:26" x14ac:dyDescent="0.25">
      <c r="A1374" s="26"/>
      <c r="B1374" s="27"/>
      <c r="C1374" s="28"/>
      <c r="D1374" s="28"/>
      <c r="E1374" s="28"/>
      <c r="F1374" s="28"/>
      <c r="G1374" s="29"/>
      <c r="H1374" s="39" t="str">
        <f t="shared" si="43"/>
        <v/>
      </c>
      <c r="I1374" s="150" t="str">
        <f t="shared" si="44"/>
        <v/>
      </c>
      <c r="J1374" s="113"/>
      <c r="K1374" s="18"/>
      <c r="L1374" s="18"/>
      <c r="Z1374" s="152"/>
    </row>
    <row r="1375" spans="1:26" x14ac:dyDescent="0.25">
      <c r="A1375" s="26"/>
      <c r="B1375" s="27"/>
      <c r="C1375" s="28"/>
      <c r="D1375" s="28"/>
      <c r="E1375" s="28"/>
      <c r="F1375" s="28"/>
      <c r="G1375" s="29"/>
      <c r="H1375" s="39" t="str">
        <f t="shared" si="43"/>
        <v/>
      </c>
      <c r="I1375" s="150" t="str">
        <f t="shared" si="44"/>
        <v/>
      </c>
      <c r="J1375" s="113"/>
      <c r="K1375" s="18"/>
      <c r="L1375" s="18"/>
      <c r="Z1375" s="152"/>
    </row>
    <row r="1376" spans="1:26" x14ac:dyDescent="0.25">
      <c r="A1376" s="26"/>
      <c r="B1376" s="27"/>
      <c r="C1376" s="28"/>
      <c r="D1376" s="28"/>
      <c r="E1376" s="28"/>
      <c r="F1376" s="28"/>
      <c r="G1376" s="29"/>
      <c r="H1376" s="39" t="str">
        <f t="shared" si="43"/>
        <v/>
      </c>
      <c r="I1376" s="150" t="str">
        <f t="shared" si="44"/>
        <v/>
      </c>
      <c r="J1376" s="113"/>
      <c r="K1376" s="18"/>
      <c r="L1376" s="18"/>
      <c r="Z1376" s="152"/>
    </row>
    <row r="1377" spans="1:26" x14ac:dyDescent="0.25">
      <c r="A1377" s="26"/>
      <c r="B1377" s="27"/>
      <c r="C1377" s="28"/>
      <c r="D1377" s="28"/>
      <c r="E1377" s="28"/>
      <c r="F1377" s="28"/>
      <c r="G1377" s="29"/>
      <c r="H1377" s="39" t="str">
        <f t="shared" si="43"/>
        <v/>
      </c>
      <c r="I1377" s="150" t="str">
        <f t="shared" si="44"/>
        <v/>
      </c>
      <c r="J1377" s="113"/>
      <c r="K1377" s="18"/>
      <c r="L1377" s="18"/>
      <c r="Z1377" s="152"/>
    </row>
    <row r="1378" spans="1:26" x14ac:dyDescent="0.25">
      <c r="A1378" s="26"/>
      <c r="B1378" s="27"/>
      <c r="C1378" s="28"/>
      <c r="D1378" s="28"/>
      <c r="E1378" s="28"/>
      <c r="F1378" s="28"/>
      <c r="G1378" s="29"/>
      <c r="H1378" s="39" t="str">
        <f t="shared" si="43"/>
        <v/>
      </c>
      <c r="I1378" s="150" t="str">
        <f t="shared" si="44"/>
        <v/>
      </c>
      <c r="J1378" s="113"/>
      <c r="K1378" s="18"/>
      <c r="L1378" s="18"/>
      <c r="Z1378" s="152"/>
    </row>
    <row r="1379" spans="1:26" x14ac:dyDescent="0.25">
      <c r="A1379" s="26"/>
      <c r="B1379" s="27"/>
      <c r="C1379" s="28"/>
      <c r="D1379" s="28"/>
      <c r="E1379" s="28"/>
      <c r="F1379" s="28"/>
      <c r="G1379" s="29"/>
      <c r="H1379" s="39" t="str">
        <f t="shared" si="43"/>
        <v/>
      </c>
      <c r="I1379" s="150" t="str">
        <f t="shared" si="44"/>
        <v/>
      </c>
      <c r="J1379" s="113"/>
      <c r="K1379" s="18"/>
      <c r="L1379" s="18"/>
      <c r="Z1379" s="152"/>
    </row>
    <row r="1380" spans="1:26" x14ac:dyDescent="0.25">
      <c r="A1380" s="26"/>
      <c r="B1380" s="27"/>
      <c r="C1380" s="28"/>
      <c r="D1380" s="28"/>
      <c r="E1380" s="28"/>
      <c r="F1380" s="28"/>
      <c r="G1380" s="29"/>
      <c r="H1380" s="39" t="str">
        <f t="shared" si="43"/>
        <v/>
      </c>
      <c r="I1380" s="150" t="str">
        <f t="shared" si="44"/>
        <v/>
      </c>
      <c r="J1380" s="113"/>
      <c r="K1380" s="18"/>
      <c r="L1380" s="18"/>
      <c r="Z1380" s="152"/>
    </row>
    <row r="1381" spans="1:26" x14ac:dyDescent="0.25">
      <c r="A1381" s="26"/>
      <c r="B1381" s="27"/>
      <c r="C1381" s="28"/>
      <c r="D1381" s="28"/>
      <c r="E1381" s="28"/>
      <c r="F1381" s="28"/>
      <c r="G1381" s="29"/>
      <c r="H1381" s="39" t="str">
        <f t="shared" si="43"/>
        <v/>
      </c>
      <c r="I1381" s="150" t="str">
        <f t="shared" si="44"/>
        <v/>
      </c>
      <c r="J1381" s="113"/>
      <c r="K1381" s="18"/>
      <c r="L1381" s="18"/>
      <c r="Z1381" s="152"/>
    </row>
    <row r="1382" spans="1:26" x14ac:dyDescent="0.25">
      <c r="A1382" s="26"/>
      <c r="B1382" s="27"/>
      <c r="C1382" s="28"/>
      <c r="D1382" s="28"/>
      <c r="E1382" s="28"/>
      <c r="F1382" s="28"/>
      <c r="G1382" s="29"/>
      <c r="H1382" s="39" t="str">
        <f t="shared" si="43"/>
        <v/>
      </c>
      <c r="I1382" s="150" t="str">
        <f t="shared" si="44"/>
        <v/>
      </c>
      <c r="J1382" s="113"/>
      <c r="K1382" s="18"/>
      <c r="L1382" s="18"/>
      <c r="Z1382" s="152"/>
    </row>
    <row r="1383" spans="1:26" x14ac:dyDescent="0.25">
      <c r="A1383" s="26"/>
      <c r="B1383" s="27"/>
      <c r="C1383" s="28"/>
      <c r="D1383" s="28"/>
      <c r="E1383" s="28"/>
      <c r="F1383" s="28"/>
      <c r="G1383" s="29"/>
      <c r="H1383" s="39" t="str">
        <f t="shared" si="43"/>
        <v/>
      </c>
      <c r="I1383" s="150" t="str">
        <f t="shared" si="44"/>
        <v/>
      </c>
      <c r="J1383" s="113"/>
      <c r="K1383" s="18"/>
      <c r="L1383" s="18"/>
      <c r="Z1383" s="152"/>
    </row>
    <row r="1384" spans="1:26" x14ac:dyDescent="0.25">
      <c r="A1384" s="26"/>
      <c r="B1384" s="27"/>
      <c r="C1384" s="28"/>
      <c r="D1384" s="28"/>
      <c r="E1384" s="28"/>
      <c r="F1384" s="28"/>
      <c r="G1384" s="29"/>
      <c r="H1384" s="39" t="str">
        <f t="shared" si="43"/>
        <v/>
      </c>
      <c r="I1384" s="150" t="str">
        <f t="shared" si="44"/>
        <v/>
      </c>
      <c r="J1384" s="113"/>
      <c r="K1384" s="18"/>
      <c r="L1384" s="18"/>
      <c r="Z1384" s="152"/>
    </row>
    <row r="1385" spans="1:26" x14ac:dyDescent="0.25">
      <c r="A1385" s="26"/>
      <c r="B1385" s="27"/>
      <c r="C1385" s="28"/>
      <c r="D1385" s="28"/>
      <c r="E1385" s="28"/>
      <c r="F1385" s="28"/>
      <c r="G1385" s="29"/>
      <c r="H1385" s="39" t="str">
        <f t="shared" si="43"/>
        <v/>
      </c>
      <c r="I1385" s="150" t="str">
        <f t="shared" si="44"/>
        <v/>
      </c>
      <c r="J1385" s="113"/>
      <c r="K1385" s="18"/>
      <c r="L1385" s="18"/>
      <c r="Z1385" s="152"/>
    </row>
    <row r="1386" spans="1:26" x14ac:dyDescent="0.25">
      <c r="A1386" s="26"/>
      <c r="B1386" s="27"/>
      <c r="C1386" s="28"/>
      <c r="D1386" s="28"/>
      <c r="E1386" s="28"/>
      <c r="F1386" s="28"/>
      <c r="G1386" s="29"/>
      <c r="H1386" s="39" t="str">
        <f t="shared" si="43"/>
        <v/>
      </c>
      <c r="I1386" s="150" t="str">
        <f t="shared" si="44"/>
        <v/>
      </c>
      <c r="J1386" s="113"/>
      <c r="K1386" s="18"/>
      <c r="L1386" s="18"/>
      <c r="Z1386" s="152"/>
    </row>
    <row r="1387" spans="1:26" x14ac:dyDescent="0.25">
      <c r="A1387" s="26"/>
      <c r="B1387" s="27"/>
      <c r="C1387" s="28"/>
      <c r="D1387" s="28"/>
      <c r="E1387" s="28"/>
      <c r="F1387" s="28"/>
      <c r="G1387" s="29"/>
      <c r="H1387" s="39" t="str">
        <f t="shared" si="43"/>
        <v/>
      </c>
      <c r="I1387" s="150" t="str">
        <f t="shared" si="44"/>
        <v/>
      </c>
      <c r="J1387" s="113"/>
      <c r="K1387" s="18"/>
      <c r="L1387" s="18"/>
      <c r="Z1387" s="152"/>
    </row>
    <row r="1388" spans="1:26" x14ac:dyDescent="0.25">
      <c r="A1388" s="26"/>
      <c r="B1388" s="27"/>
      <c r="C1388" s="28"/>
      <c r="D1388" s="28"/>
      <c r="E1388" s="28"/>
      <c r="F1388" s="28"/>
      <c r="G1388" s="29"/>
      <c r="H1388" s="39" t="str">
        <f t="shared" si="43"/>
        <v/>
      </c>
      <c r="I1388" s="150" t="str">
        <f t="shared" si="44"/>
        <v/>
      </c>
      <c r="J1388" s="113"/>
      <c r="K1388" s="18"/>
      <c r="L1388" s="18"/>
      <c r="Z1388" s="152"/>
    </row>
    <row r="1389" spans="1:26" x14ac:dyDescent="0.25">
      <c r="A1389" s="26"/>
      <c r="B1389" s="27"/>
      <c r="C1389" s="28"/>
      <c r="D1389" s="28"/>
      <c r="E1389" s="28"/>
      <c r="F1389" s="28"/>
      <c r="G1389" s="29"/>
      <c r="H1389" s="39" t="str">
        <f t="shared" si="43"/>
        <v/>
      </c>
      <c r="I1389" s="150" t="str">
        <f t="shared" si="44"/>
        <v/>
      </c>
      <c r="J1389" s="113"/>
      <c r="K1389" s="18"/>
      <c r="L1389" s="18"/>
      <c r="Z1389" s="152"/>
    </row>
    <row r="1390" spans="1:26" x14ac:dyDescent="0.25">
      <c r="A1390" s="26"/>
      <c r="B1390" s="27"/>
      <c r="C1390" s="28"/>
      <c r="D1390" s="28"/>
      <c r="E1390" s="28"/>
      <c r="F1390" s="28"/>
      <c r="G1390" s="29"/>
      <c r="H1390" s="39" t="str">
        <f t="shared" si="43"/>
        <v/>
      </c>
      <c r="I1390" s="150" t="str">
        <f t="shared" si="44"/>
        <v/>
      </c>
      <c r="J1390" s="113"/>
      <c r="K1390" s="18"/>
      <c r="L1390" s="18"/>
      <c r="Z1390" s="152"/>
    </row>
    <row r="1391" spans="1:26" x14ac:dyDescent="0.25">
      <c r="A1391" s="26"/>
      <c r="B1391" s="27"/>
      <c r="C1391" s="28"/>
      <c r="D1391" s="28"/>
      <c r="E1391" s="28"/>
      <c r="F1391" s="28"/>
      <c r="G1391" s="29"/>
      <c r="H1391" s="39" t="str">
        <f t="shared" si="43"/>
        <v/>
      </c>
      <c r="I1391" s="150" t="str">
        <f t="shared" si="44"/>
        <v/>
      </c>
      <c r="J1391" s="113"/>
      <c r="K1391" s="18"/>
      <c r="L1391" s="18"/>
      <c r="Z1391" s="152"/>
    </row>
    <row r="1392" spans="1:26" x14ac:dyDescent="0.25">
      <c r="A1392" s="26"/>
      <c r="B1392" s="27"/>
      <c r="C1392" s="28"/>
      <c r="D1392" s="28"/>
      <c r="E1392" s="28"/>
      <c r="F1392" s="28"/>
      <c r="G1392" s="29"/>
      <c r="H1392" s="39" t="str">
        <f t="shared" si="43"/>
        <v/>
      </c>
      <c r="I1392" s="150" t="str">
        <f t="shared" si="44"/>
        <v/>
      </c>
      <c r="J1392" s="113"/>
      <c r="K1392" s="18"/>
      <c r="L1392" s="18"/>
      <c r="Z1392" s="152"/>
    </row>
    <row r="1393" spans="1:26" x14ac:dyDescent="0.25">
      <c r="A1393" s="26"/>
      <c r="B1393" s="27"/>
      <c r="C1393" s="28"/>
      <c r="D1393" s="28"/>
      <c r="E1393" s="28"/>
      <c r="F1393" s="28"/>
      <c r="G1393" s="29"/>
      <c r="H1393" s="39" t="str">
        <f t="shared" si="43"/>
        <v/>
      </c>
      <c r="I1393" s="150" t="str">
        <f t="shared" si="44"/>
        <v/>
      </c>
      <c r="J1393" s="113"/>
      <c r="K1393" s="18"/>
      <c r="L1393" s="18"/>
      <c r="Z1393" s="152"/>
    </row>
    <row r="1394" spans="1:26" x14ac:dyDescent="0.25">
      <c r="A1394" s="26"/>
      <c r="B1394" s="27"/>
      <c r="C1394" s="28"/>
      <c r="D1394" s="28"/>
      <c r="E1394" s="28"/>
      <c r="F1394" s="28"/>
      <c r="G1394" s="29"/>
      <c r="H1394" s="39" t="str">
        <f t="shared" si="43"/>
        <v/>
      </c>
      <c r="I1394" s="150" t="str">
        <f t="shared" si="44"/>
        <v/>
      </c>
      <c r="J1394" s="113"/>
      <c r="K1394" s="18"/>
      <c r="L1394" s="18"/>
      <c r="Z1394" s="152"/>
    </row>
    <row r="1395" spans="1:26" x14ac:dyDescent="0.25">
      <c r="A1395" s="26"/>
      <c r="B1395" s="27"/>
      <c r="C1395" s="28"/>
      <c r="D1395" s="28"/>
      <c r="E1395" s="28"/>
      <c r="F1395" s="28"/>
      <c r="G1395" s="29"/>
      <c r="H1395" s="39" t="str">
        <f t="shared" si="43"/>
        <v/>
      </c>
      <c r="I1395" s="150" t="str">
        <f t="shared" si="44"/>
        <v/>
      </c>
      <c r="J1395" s="113"/>
      <c r="K1395" s="18"/>
      <c r="L1395" s="18"/>
      <c r="Z1395" s="152"/>
    </row>
    <row r="1396" spans="1:26" x14ac:dyDescent="0.25">
      <c r="A1396" s="26"/>
      <c r="B1396" s="27"/>
      <c r="C1396" s="28"/>
      <c r="D1396" s="28"/>
      <c r="E1396" s="28"/>
      <c r="F1396" s="28"/>
      <c r="G1396" s="29"/>
      <c r="H1396" s="39" t="str">
        <f t="shared" si="43"/>
        <v/>
      </c>
      <c r="I1396" s="150" t="str">
        <f t="shared" si="44"/>
        <v/>
      </c>
      <c r="J1396" s="113"/>
      <c r="K1396" s="18"/>
      <c r="L1396" s="18"/>
      <c r="Z1396" s="152"/>
    </row>
    <row r="1397" spans="1:26" x14ac:dyDescent="0.25">
      <c r="A1397" s="26"/>
      <c r="B1397" s="27"/>
      <c r="C1397" s="28"/>
      <c r="D1397" s="28"/>
      <c r="E1397" s="28"/>
      <c r="F1397" s="28"/>
      <c r="G1397" s="29"/>
      <c r="H1397" s="39" t="str">
        <f t="shared" si="43"/>
        <v/>
      </c>
      <c r="I1397" s="150" t="str">
        <f t="shared" si="44"/>
        <v/>
      </c>
      <c r="J1397" s="113"/>
      <c r="K1397" s="18"/>
      <c r="L1397" s="18"/>
      <c r="Z1397" s="152"/>
    </row>
    <row r="1398" spans="1:26" x14ac:dyDescent="0.25">
      <c r="A1398" s="26"/>
      <c r="B1398" s="27"/>
      <c r="C1398" s="28"/>
      <c r="D1398" s="28"/>
      <c r="E1398" s="28"/>
      <c r="F1398" s="28"/>
      <c r="G1398" s="29"/>
      <c r="H1398" s="39" t="str">
        <f t="shared" si="43"/>
        <v/>
      </c>
      <c r="I1398" s="150" t="str">
        <f t="shared" si="44"/>
        <v/>
      </c>
      <c r="J1398" s="113"/>
      <c r="K1398" s="18"/>
      <c r="L1398" s="18"/>
      <c r="Z1398" s="152"/>
    </row>
    <row r="1399" spans="1:26" x14ac:dyDescent="0.25">
      <c r="A1399" s="26"/>
      <c r="B1399" s="27"/>
      <c r="C1399" s="28"/>
      <c r="D1399" s="28"/>
      <c r="E1399" s="28"/>
      <c r="F1399" s="28"/>
      <c r="G1399" s="29"/>
      <c r="H1399" s="39" t="str">
        <f t="shared" si="43"/>
        <v/>
      </c>
      <c r="I1399" s="150" t="str">
        <f t="shared" si="44"/>
        <v/>
      </c>
      <c r="J1399" s="113"/>
      <c r="K1399" s="18"/>
      <c r="L1399" s="18"/>
      <c r="Z1399" s="152"/>
    </row>
    <row r="1400" spans="1:26" x14ac:dyDescent="0.25">
      <c r="A1400" s="26"/>
      <c r="B1400" s="27"/>
      <c r="C1400" s="28"/>
      <c r="D1400" s="28"/>
      <c r="E1400" s="28"/>
      <c r="F1400" s="28"/>
      <c r="G1400" s="29"/>
      <c r="H1400" s="39" t="str">
        <f t="shared" si="43"/>
        <v/>
      </c>
      <c r="I1400" s="150" t="str">
        <f t="shared" si="44"/>
        <v/>
      </c>
      <c r="J1400" s="113"/>
      <c r="K1400" s="18"/>
      <c r="L1400" s="18"/>
      <c r="Z1400" s="152"/>
    </row>
    <row r="1401" spans="1:26" x14ac:dyDescent="0.25">
      <c r="A1401" s="26"/>
      <c r="B1401" s="27"/>
      <c r="C1401" s="28"/>
      <c r="D1401" s="28"/>
      <c r="E1401" s="28"/>
      <c r="F1401" s="28"/>
      <c r="G1401" s="29"/>
      <c r="H1401" s="39" t="str">
        <f t="shared" si="43"/>
        <v/>
      </c>
      <c r="I1401" s="150" t="str">
        <f t="shared" si="44"/>
        <v/>
      </c>
      <c r="J1401" s="113"/>
      <c r="K1401" s="18"/>
      <c r="L1401" s="18"/>
      <c r="Z1401" s="152"/>
    </row>
    <row r="1402" spans="1:26" x14ac:dyDescent="0.25">
      <c r="A1402" s="26"/>
      <c r="B1402" s="27"/>
      <c r="C1402" s="28"/>
      <c r="D1402" s="28"/>
      <c r="E1402" s="28"/>
      <c r="F1402" s="28"/>
      <c r="G1402" s="29"/>
      <c r="H1402" s="39" t="str">
        <f t="shared" si="43"/>
        <v/>
      </c>
      <c r="I1402" s="150" t="str">
        <f t="shared" si="44"/>
        <v/>
      </c>
      <c r="J1402" s="113"/>
      <c r="K1402" s="18"/>
      <c r="L1402" s="18"/>
      <c r="Z1402" s="152"/>
    </row>
    <row r="1403" spans="1:26" x14ac:dyDescent="0.25">
      <c r="A1403" s="26"/>
      <c r="B1403" s="27"/>
      <c r="C1403" s="28"/>
      <c r="D1403" s="28"/>
      <c r="E1403" s="28"/>
      <c r="F1403" s="28"/>
      <c r="G1403" s="29"/>
      <c r="H1403" s="39" t="str">
        <f t="shared" si="43"/>
        <v/>
      </c>
      <c r="I1403" s="150" t="str">
        <f t="shared" si="44"/>
        <v/>
      </c>
      <c r="J1403" s="113"/>
      <c r="K1403" s="18"/>
      <c r="L1403" s="18"/>
      <c r="Z1403" s="152"/>
    </row>
    <row r="1404" spans="1:26" x14ac:dyDescent="0.25">
      <c r="A1404" s="26"/>
      <c r="B1404" s="27"/>
      <c r="C1404" s="28"/>
      <c r="D1404" s="28"/>
      <c r="E1404" s="28"/>
      <c r="F1404" s="28"/>
      <c r="G1404" s="29"/>
      <c r="H1404" s="39" t="str">
        <f t="shared" si="43"/>
        <v/>
      </c>
      <c r="I1404" s="150" t="str">
        <f t="shared" si="44"/>
        <v/>
      </c>
      <c r="J1404" s="113"/>
      <c r="K1404" s="18"/>
      <c r="L1404" s="18"/>
      <c r="Z1404" s="152"/>
    </row>
    <row r="1405" spans="1:26" x14ac:dyDescent="0.25">
      <c r="A1405" s="26"/>
      <c r="B1405" s="27"/>
      <c r="C1405" s="28"/>
      <c r="D1405" s="28"/>
      <c r="E1405" s="28"/>
      <c r="F1405" s="28"/>
      <c r="G1405" s="29"/>
      <c r="H1405" s="39" t="str">
        <f t="shared" si="43"/>
        <v/>
      </c>
      <c r="I1405" s="150" t="str">
        <f t="shared" si="44"/>
        <v/>
      </c>
      <c r="J1405" s="113"/>
      <c r="K1405" s="18"/>
      <c r="L1405" s="18"/>
      <c r="Z1405" s="152"/>
    </row>
    <row r="1406" spans="1:26" x14ac:dyDescent="0.25">
      <c r="A1406" s="26"/>
      <c r="B1406" s="27"/>
      <c r="C1406" s="28"/>
      <c r="D1406" s="28"/>
      <c r="E1406" s="28"/>
      <c r="F1406" s="28"/>
      <c r="G1406" s="29"/>
      <c r="H1406" s="39" t="str">
        <f t="shared" si="43"/>
        <v/>
      </c>
      <c r="I1406" s="150" t="str">
        <f t="shared" si="44"/>
        <v/>
      </c>
      <c r="J1406" s="113"/>
      <c r="K1406" s="18"/>
      <c r="L1406" s="18"/>
      <c r="Z1406" s="152"/>
    </row>
    <row r="1407" spans="1:26" x14ac:dyDescent="0.25">
      <c r="A1407" s="26"/>
      <c r="B1407" s="27"/>
      <c r="C1407" s="28"/>
      <c r="D1407" s="28"/>
      <c r="E1407" s="28"/>
      <c r="F1407" s="28"/>
      <c r="G1407" s="29"/>
      <c r="H1407" s="39" t="str">
        <f t="shared" si="43"/>
        <v/>
      </c>
      <c r="I1407" s="150" t="str">
        <f t="shared" si="44"/>
        <v/>
      </c>
      <c r="J1407" s="113"/>
      <c r="K1407" s="18"/>
      <c r="L1407" s="18"/>
      <c r="Z1407" s="152"/>
    </row>
    <row r="1408" spans="1:26" x14ac:dyDescent="0.25">
      <c r="A1408" s="26"/>
      <c r="B1408" s="27"/>
      <c r="C1408" s="28"/>
      <c r="D1408" s="28"/>
      <c r="E1408" s="28"/>
      <c r="F1408" s="28"/>
      <c r="G1408" s="29"/>
      <c r="H1408" s="39" t="str">
        <f t="shared" si="43"/>
        <v/>
      </c>
      <c r="I1408" s="150" t="str">
        <f t="shared" si="44"/>
        <v/>
      </c>
      <c r="J1408" s="113"/>
      <c r="K1408" s="18"/>
      <c r="L1408" s="18"/>
      <c r="Z1408" s="152"/>
    </row>
    <row r="1409" spans="1:26" x14ac:dyDescent="0.25">
      <c r="A1409" s="26"/>
      <c r="B1409" s="27"/>
      <c r="C1409" s="28"/>
      <c r="D1409" s="28"/>
      <c r="E1409" s="28"/>
      <c r="F1409" s="28"/>
      <c r="G1409" s="29"/>
      <c r="H1409" s="39" t="str">
        <f t="shared" si="43"/>
        <v/>
      </c>
      <c r="I1409" s="150" t="str">
        <f t="shared" si="44"/>
        <v/>
      </c>
      <c r="J1409" s="113"/>
      <c r="K1409" s="18"/>
      <c r="L1409" s="18"/>
      <c r="Z1409" s="152"/>
    </row>
    <row r="1410" spans="1:26" x14ac:dyDescent="0.25">
      <c r="A1410" s="26"/>
      <c r="B1410" s="27"/>
      <c r="C1410" s="28"/>
      <c r="D1410" s="28"/>
      <c r="E1410" s="28"/>
      <c r="F1410" s="28"/>
      <c r="G1410" s="29"/>
      <c r="H1410" s="39" t="str">
        <f t="shared" si="43"/>
        <v/>
      </c>
      <c r="I1410" s="150" t="str">
        <f t="shared" si="44"/>
        <v/>
      </c>
      <c r="J1410" s="113"/>
      <c r="K1410" s="18"/>
      <c r="L1410" s="18"/>
      <c r="Z1410" s="152"/>
    </row>
    <row r="1411" spans="1:26" x14ac:dyDescent="0.25">
      <c r="A1411" s="26"/>
      <c r="B1411" s="27"/>
      <c r="C1411" s="28"/>
      <c r="D1411" s="28"/>
      <c r="E1411" s="28"/>
      <c r="F1411" s="28"/>
      <c r="G1411" s="29"/>
      <c r="H1411" s="39" t="str">
        <f t="shared" si="43"/>
        <v/>
      </c>
      <c r="I1411" s="150" t="str">
        <f t="shared" si="44"/>
        <v/>
      </c>
      <c r="J1411" s="113"/>
      <c r="K1411" s="18"/>
      <c r="L1411" s="18"/>
      <c r="Z1411" s="152"/>
    </row>
    <row r="1412" spans="1:26" x14ac:dyDescent="0.25">
      <c r="A1412" s="26"/>
      <c r="B1412" s="27"/>
      <c r="C1412" s="28"/>
      <c r="D1412" s="28"/>
      <c r="E1412" s="28"/>
      <c r="F1412" s="28"/>
      <c r="G1412" s="29"/>
      <c r="H1412" s="39" t="str">
        <f t="shared" ref="H1412:H1475" si="45">IF(A1412&gt;0,MATCH(A1412-1,FYrMonths)+1,"")</f>
        <v/>
      </c>
      <c r="I1412" s="150" t="str">
        <f t="shared" si="44"/>
        <v/>
      </c>
      <c r="J1412" s="113"/>
      <c r="K1412" s="18"/>
      <c r="L1412" s="18"/>
      <c r="Z1412" s="152"/>
    </row>
    <row r="1413" spans="1:26" x14ac:dyDescent="0.25">
      <c r="A1413" s="26"/>
      <c r="B1413" s="27"/>
      <c r="C1413" s="28"/>
      <c r="D1413" s="28"/>
      <c r="E1413" s="28"/>
      <c r="F1413" s="28"/>
      <c r="G1413" s="29"/>
      <c r="H1413" s="39" t="str">
        <f t="shared" si="45"/>
        <v/>
      </c>
      <c r="I1413" s="150" t="str">
        <f t="shared" ref="I1413:I1476" si="46">IF(G1413="","",I1412+G1413)</f>
        <v/>
      </c>
      <c r="J1413" s="113"/>
      <c r="K1413" s="18"/>
      <c r="L1413" s="18"/>
      <c r="Z1413" s="152"/>
    </row>
    <row r="1414" spans="1:26" x14ac:dyDescent="0.25">
      <c r="A1414" s="26"/>
      <c r="B1414" s="27"/>
      <c r="C1414" s="28"/>
      <c r="D1414" s="28"/>
      <c r="E1414" s="28"/>
      <c r="F1414" s="28"/>
      <c r="G1414" s="29"/>
      <c r="H1414" s="39" t="str">
        <f t="shared" si="45"/>
        <v/>
      </c>
      <c r="I1414" s="150" t="str">
        <f t="shared" si="46"/>
        <v/>
      </c>
      <c r="J1414" s="113"/>
      <c r="K1414" s="18"/>
      <c r="L1414" s="18"/>
      <c r="Z1414" s="152"/>
    </row>
    <row r="1415" spans="1:26" x14ac:dyDescent="0.25">
      <c r="A1415" s="26"/>
      <c r="B1415" s="27"/>
      <c r="C1415" s="28"/>
      <c r="D1415" s="28"/>
      <c r="E1415" s="28"/>
      <c r="F1415" s="28"/>
      <c r="G1415" s="29"/>
      <c r="H1415" s="39" t="str">
        <f t="shared" si="45"/>
        <v/>
      </c>
      <c r="I1415" s="150" t="str">
        <f t="shared" si="46"/>
        <v/>
      </c>
      <c r="J1415" s="113"/>
      <c r="K1415" s="18"/>
      <c r="L1415" s="18"/>
      <c r="Z1415" s="152"/>
    </row>
    <row r="1416" spans="1:26" x14ac:dyDescent="0.25">
      <c r="A1416" s="26"/>
      <c r="B1416" s="27"/>
      <c r="C1416" s="28"/>
      <c r="D1416" s="28"/>
      <c r="E1416" s="28"/>
      <c r="F1416" s="28"/>
      <c r="G1416" s="29"/>
      <c r="H1416" s="39" t="str">
        <f t="shared" si="45"/>
        <v/>
      </c>
      <c r="I1416" s="150" t="str">
        <f t="shared" si="46"/>
        <v/>
      </c>
      <c r="J1416" s="113"/>
      <c r="K1416" s="18"/>
      <c r="L1416" s="18"/>
      <c r="Z1416" s="152"/>
    </row>
    <row r="1417" spans="1:26" x14ac:dyDescent="0.25">
      <c r="A1417" s="26"/>
      <c r="B1417" s="27"/>
      <c r="C1417" s="28"/>
      <c r="D1417" s="28"/>
      <c r="E1417" s="28"/>
      <c r="F1417" s="28"/>
      <c r="G1417" s="29"/>
      <c r="H1417" s="39" t="str">
        <f t="shared" si="45"/>
        <v/>
      </c>
      <c r="I1417" s="150" t="str">
        <f t="shared" si="46"/>
        <v/>
      </c>
      <c r="J1417" s="113"/>
      <c r="K1417" s="18"/>
      <c r="L1417" s="18"/>
      <c r="Z1417" s="152"/>
    </row>
    <row r="1418" spans="1:26" x14ac:dyDescent="0.25">
      <c r="A1418" s="26"/>
      <c r="B1418" s="27"/>
      <c r="C1418" s="28"/>
      <c r="D1418" s="28"/>
      <c r="E1418" s="28"/>
      <c r="F1418" s="28"/>
      <c r="G1418" s="29"/>
      <c r="H1418" s="39" t="str">
        <f t="shared" si="45"/>
        <v/>
      </c>
      <c r="I1418" s="150" t="str">
        <f t="shared" si="46"/>
        <v/>
      </c>
      <c r="J1418" s="113"/>
      <c r="K1418" s="18"/>
      <c r="L1418" s="18"/>
      <c r="Z1418" s="152"/>
    </row>
    <row r="1419" spans="1:26" x14ac:dyDescent="0.25">
      <c r="A1419" s="26"/>
      <c r="B1419" s="27"/>
      <c r="C1419" s="28"/>
      <c r="D1419" s="28"/>
      <c r="E1419" s="28"/>
      <c r="F1419" s="28"/>
      <c r="G1419" s="29"/>
      <c r="H1419" s="39" t="str">
        <f t="shared" si="45"/>
        <v/>
      </c>
      <c r="I1419" s="150" t="str">
        <f t="shared" si="46"/>
        <v/>
      </c>
      <c r="J1419" s="113"/>
      <c r="K1419" s="18"/>
      <c r="L1419" s="18"/>
      <c r="Z1419" s="152"/>
    </row>
    <row r="1420" spans="1:26" x14ac:dyDescent="0.25">
      <c r="A1420" s="26"/>
      <c r="B1420" s="27"/>
      <c r="C1420" s="28"/>
      <c r="D1420" s="28"/>
      <c r="E1420" s="28"/>
      <c r="F1420" s="28"/>
      <c r="G1420" s="29"/>
      <c r="H1420" s="39" t="str">
        <f t="shared" si="45"/>
        <v/>
      </c>
      <c r="I1420" s="150" t="str">
        <f t="shared" si="46"/>
        <v/>
      </c>
      <c r="J1420" s="113"/>
      <c r="K1420" s="18"/>
      <c r="L1420" s="18"/>
      <c r="Z1420" s="152"/>
    </row>
    <row r="1421" spans="1:26" x14ac:dyDescent="0.25">
      <c r="A1421" s="26"/>
      <c r="B1421" s="27"/>
      <c r="C1421" s="28"/>
      <c r="D1421" s="28"/>
      <c r="E1421" s="28"/>
      <c r="F1421" s="28"/>
      <c r="G1421" s="29"/>
      <c r="H1421" s="39" t="str">
        <f t="shared" si="45"/>
        <v/>
      </c>
      <c r="I1421" s="150" t="str">
        <f t="shared" si="46"/>
        <v/>
      </c>
      <c r="J1421" s="113"/>
      <c r="K1421" s="18"/>
      <c r="L1421" s="18"/>
      <c r="Z1421" s="152"/>
    </row>
    <row r="1422" spans="1:26" x14ac:dyDescent="0.25">
      <c r="A1422" s="26"/>
      <c r="B1422" s="27"/>
      <c r="C1422" s="28"/>
      <c r="D1422" s="28"/>
      <c r="E1422" s="28"/>
      <c r="F1422" s="28"/>
      <c r="G1422" s="29"/>
      <c r="H1422" s="39" t="str">
        <f t="shared" si="45"/>
        <v/>
      </c>
      <c r="I1422" s="150" t="str">
        <f t="shared" si="46"/>
        <v/>
      </c>
      <c r="J1422" s="113"/>
      <c r="K1422" s="18"/>
      <c r="L1422" s="18"/>
      <c r="Z1422" s="152"/>
    </row>
    <row r="1423" spans="1:26" x14ac:dyDescent="0.25">
      <c r="A1423" s="26"/>
      <c r="B1423" s="27"/>
      <c r="C1423" s="28"/>
      <c r="D1423" s="28"/>
      <c r="E1423" s="28"/>
      <c r="F1423" s="28"/>
      <c r="G1423" s="29"/>
      <c r="H1423" s="39" t="str">
        <f t="shared" si="45"/>
        <v/>
      </c>
      <c r="I1423" s="150" t="str">
        <f t="shared" si="46"/>
        <v/>
      </c>
      <c r="J1423" s="113"/>
      <c r="K1423" s="18"/>
      <c r="L1423" s="18"/>
      <c r="Z1423" s="152"/>
    </row>
    <row r="1424" spans="1:26" x14ac:dyDescent="0.25">
      <c r="A1424" s="26"/>
      <c r="B1424" s="27"/>
      <c r="C1424" s="28"/>
      <c r="D1424" s="28"/>
      <c r="E1424" s="28"/>
      <c r="F1424" s="28"/>
      <c r="G1424" s="29"/>
      <c r="H1424" s="39" t="str">
        <f t="shared" si="45"/>
        <v/>
      </c>
      <c r="I1424" s="150" t="str">
        <f t="shared" si="46"/>
        <v/>
      </c>
      <c r="J1424" s="113"/>
      <c r="K1424" s="18"/>
      <c r="L1424" s="18"/>
      <c r="Z1424" s="152"/>
    </row>
    <row r="1425" spans="1:26" x14ac:dyDescent="0.25">
      <c r="A1425" s="26"/>
      <c r="B1425" s="27"/>
      <c r="C1425" s="28"/>
      <c r="D1425" s="28"/>
      <c r="E1425" s="28"/>
      <c r="F1425" s="28"/>
      <c r="G1425" s="29"/>
      <c r="H1425" s="39" t="str">
        <f t="shared" si="45"/>
        <v/>
      </c>
      <c r="I1425" s="150" t="str">
        <f t="shared" si="46"/>
        <v/>
      </c>
      <c r="J1425" s="113"/>
      <c r="K1425" s="18"/>
      <c r="L1425" s="18"/>
      <c r="Z1425" s="152"/>
    </row>
    <row r="1426" spans="1:26" x14ac:dyDescent="0.25">
      <c r="A1426" s="26"/>
      <c r="B1426" s="27"/>
      <c r="C1426" s="28"/>
      <c r="D1426" s="28"/>
      <c r="E1426" s="28"/>
      <c r="F1426" s="28"/>
      <c r="G1426" s="29"/>
      <c r="H1426" s="39" t="str">
        <f t="shared" si="45"/>
        <v/>
      </c>
      <c r="I1426" s="150" t="str">
        <f t="shared" si="46"/>
        <v/>
      </c>
      <c r="J1426" s="113"/>
      <c r="K1426" s="18"/>
      <c r="L1426" s="18"/>
      <c r="Z1426" s="152"/>
    </row>
    <row r="1427" spans="1:26" x14ac:dyDescent="0.25">
      <c r="A1427" s="26"/>
      <c r="B1427" s="27"/>
      <c r="C1427" s="28"/>
      <c r="D1427" s="28"/>
      <c r="E1427" s="28"/>
      <c r="F1427" s="28"/>
      <c r="G1427" s="29"/>
      <c r="H1427" s="39" t="str">
        <f t="shared" si="45"/>
        <v/>
      </c>
      <c r="I1427" s="150" t="str">
        <f t="shared" si="46"/>
        <v/>
      </c>
      <c r="J1427" s="113"/>
      <c r="K1427" s="18"/>
      <c r="L1427" s="18"/>
      <c r="Z1427" s="152"/>
    </row>
    <row r="1428" spans="1:26" x14ac:dyDescent="0.25">
      <c r="A1428" s="26"/>
      <c r="B1428" s="27"/>
      <c r="C1428" s="28"/>
      <c r="D1428" s="28"/>
      <c r="E1428" s="28"/>
      <c r="F1428" s="28"/>
      <c r="G1428" s="29"/>
      <c r="H1428" s="39" t="str">
        <f t="shared" si="45"/>
        <v/>
      </c>
      <c r="I1428" s="150" t="str">
        <f t="shared" si="46"/>
        <v/>
      </c>
      <c r="J1428" s="113"/>
      <c r="K1428" s="18"/>
      <c r="L1428" s="18"/>
      <c r="Z1428" s="152"/>
    </row>
    <row r="1429" spans="1:26" x14ac:dyDescent="0.25">
      <c r="A1429" s="26"/>
      <c r="B1429" s="27"/>
      <c r="C1429" s="28"/>
      <c r="D1429" s="28"/>
      <c r="E1429" s="28"/>
      <c r="F1429" s="28"/>
      <c r="G1429" s="29"/>
      <c r="H1429" s="39" t="str">
        <f t="shared" si="45"/>
        <v/>
      </c>
      <c r="I1429" s="150" t="str">
        <f t="shared" si="46"/>
        <v/>
      </c>
      <c r="J1429" s="113"/>
      <c r="K1429" s="18"/>
      <c r="L1429" s="18"/>
      <c r="Z1429" s="152"/>
    </row>
    <row r="1430" spans="1:26" x14ac:dyDescent="0.25">
      <c r="A1430" s="26"/>
      <c r="B1430" s="27"/>
      <c r="C1430" s="28"/>
      <c r="D1430" s="28"/>
      <c r="E1430" s="28"/>
      <c r="F1430" s="28"/>
      <c r="G1430" s="29"/>
      <c r="H1430" s="39" t="str">
        <f t="shared" si="45"/>
        <v/>
      </c>
      <c r="I1430" s="150" t="str">
        <f t="shared" si="46"/>
        <v/>
      </c>
      <c r="J1430" s="113"/>
      <c r="K1430" s="18"/>
      <c r="L1430" s="18"/>
      <c r="Z1430" s="152"/>
    </row>
    <row r="1431" spans="1:26" x14ac:dyDescent="0.25">
      <c r="A1431" s="26"/>
      <c r="B1431" s="27"/>
      <c r="C1431" s="28"/>
      <c r="D1431" s="28"/>
      <c r="E1431" s="28"/>
      <c r="F1431" s="28"/>
      <c r="G1431" s="29"/>
      <c r="H1431" s="39" t="str">
        <f t="shared" si="45"/>
        <v/>
      </c>
      <c r="I1431" s="150" t="str">
        <f t="shared" si="46"/>
        <v/>
      </c>
      <c r="J1431" s="113"/>
      <c r="K1431" s="18"/>
      <c r="L1431" s="18"/>
      <c r="Z1431" s="152"/>
    </row>
    <row r="1432" spans="1:26" x14ac:dyDescent="0.25">
      <c r="A1432" s="26"/>
      <c r="B1432" s="27"/>
      <c r="C1432" s="28"/>
      <c r="D1432" s="28"/>
      <c r="E1432" s="28"/>
      <c r="F1432" s="28"/>
      <c r="G1432" s="29"/>
      <c r="H1432" s="39" t="str">
        <f t="shared" si="45"/>
        <v/>
      </c>
      <c r="I1432" s="150" t="str">
        <f t="shared" si="46"/>
        <v/>
      </c>
      <c r="J1432" s="113"/>
      <c r="K1432" s="18"/>
      <c r="L1432" s="18"/>
      <c r="Z1432" s="152"/>
    </row>
    <row r="1433" spans="1:26" x14ac:dyDescent="0.25">
      <c r="A1433" s="26"/>
      <c r="B1433" s="27"/>
      <c r="C1433" s="28"/>
      <c r="D1433" s="28"/>
      <c r="E1433" s="28"/>
      <c r="F1433" s="28"/>
      <c r="G1433" s="29"/>
      <c r="H1433" s="39" t="str">
        <f t="shared" si="45"/>
        <v/>
      </c>
      <c r="I1433" s="150" t="str">
        <f t="shared" si="46"/>
        <v/>
      </c>
      <c r="J1433" s="113"/>
      <c r="K1433" s="18"/>
      <c r="L1433" s="18"/>
      <c r="Z1433" s="152"/>
    </row>
    <row r="1434" spans="1:26" x14ac:dyDescent="0.25">
      <c r="A1434" s="26"/>
      <c r="B1434" s="27"/>
      <c r="C1434" s="28"/>
      <c r="D1434" s="28"/>
      <c r="E1434" s="28"/>
      <c r="F1434" s="28"/>
      <c r="G1434" s="29"/>
      <c r="H1434" s="39" t="str">
        <f t="shared" si="45"/>
        <v/>
      </c>
      <c r="I1434" s="150" t="str">
        <f t="shared" si="46"/>
        <v/>
      </c>
      <c r="J1434" s="113"/>
      <c r="K1434" s="18"/>
      <c r="L1434" s="18"/>
      <c r="Z1434" s="152"/>
    </row>
    <row r="1435" spans="1:26" x14ac:dyDescent="0.25">
      <c r="A1435" s="26"/>
      <c r="B1435" s="27"/>
      <c r="C1435" s="28"/>
      <c r="D1435" s="28"/>
      <c r="E1435" s="28"/>
      <c r="F1435" s="28"/>
      <c r="G1435" s="29"/>
      <c r="H1435" s="39" t="str">
        <f t="shared" si="45"/>
        <v/>
      </c>
      <c r="I1435" s="150" t="str">
        <f t="shared" si="46"/>
        <v/>
      </c>
      <c r="J1435" s="113"/>
      <c r="K1435" s="18"/>
      <c r="L1435" s="18"/>
      <c r="Z1435" s="152"/>
    </row>
    <row r="1436" spans="1:26" x14ac:dyDescent="0.25">
      <c r="A1436" s="26"/>
      <c r="B1436" s="27"/>
      <c r="C1436" s="28"/>
      <c r="D1436" s="28"/>
      <c r="E1436" s="28"/>
      <c r="F1436" s="28"/>
      <c r="G1436" s="29"/>
      <c r="H1436" s="39" t="str">
        <f t="shared" si="45"/>
        <v/>
      </c>
      <c r="I1436" s="150" t="str">
        <f t="shared" si="46"/>
        <v/>
      </c>
      <c r="J1436" s="113"/>
      <c r="K1436" s="18"/>
      <c r="L1436" s="18"/>
      <c r="Z1436" s="152"/>
    </row>
    <row r="1437" spans="1:26" x14ac:dyDescent="0.25">
      <c r="A1437" s="26"/>
      <c r="B1437" s="27"/>
      <c r="C1437" s="28"/>
      <c r="D1437" s="28"/>
      <c r="E1437" s="28"/>
      <c r="F1437" s="28"/>
      <c r="G1437" s="29"/>
      <c r="H1437" s="39" t="str">
        <f t="shared" si="45"/>
        <v/>
      </c>
      <c r="I1437" s="150" t="str">
        <f t="shared" si="46"/>
        <v/>
      </c>
      <c r="J1437" s="113"/>
      <c r="K1437" s="18"/>
      <c r="L1437" s="18"/>
      <c r="Z1437" s="152"/>
    </row>
    <row r="1438" spans="1:26" x14ac:dyDescent="0.25">
      <c r="A1438" s="26"/>
      <c r="B1438" s="27"/>
      <c r="C1438" s="28"/>
      <c r="D1438" s="28"/>
      <c r="E1438" s="28"/>
      <c r="F1438" s="28"/>
      <c r="G1438" s="29"/>
      <c r="H1438" s="39" t="str">
        <f t="shared" si="45"/>
        <v/>
      </c>
      <c r="I1438" s="150" t="str">
        <f t="shared" si="46"/>
        <v/>
      </c>
      <c r="J1438" s="113"/>
      <c r="K1438" s="18"/>
      <c r="L1438" s="18"/>
      <c r="Z1438" s="152"/>
    </row>
    <row r="1439" spans="1:26" x14ac:dyDescent="0.25">
      <c r="A1439" s="26"/>
      <c r="B1439" s="27"/>
      <c r="C1439" s="28"/>
      <c r="D1439" s="28"/>
      <c r="E1439" s="28"/>
      <c r="F1439" s="28"/>
      <c r="G1439" s="29"/>
      <c r="H1439" s="39" t="str">
        <f t="shared" si="45"/>
        <v/>
      </c>
      <c r="I1439" s="150" t="str">
        <f t="shared" si="46"/>
        <v/>
      </c>
      <c r="J1439" s="113"/>
      <c r="K1439" s="18"/>
      <c r="L1439" s="18"/>
      <c r="Z1439" s="152"/>
    </row>
    <row r="1440" spans="1:26" x14ac:dyDescent="0.25">
      <c r="A1440" s="26"/>
      <c r="B1440" s="27"/>
      <c r="C1440" s="28"/>
      <c r="D1440" s="28"/>
      <c r="E1440" s="28"/>
      <c r="F1440" s="28"/>
      <c r="G1440" s="29"/>
      <c r="H1440" s="39" t="str">
        <f t="shared" si="45"/>
        <v/>
      </c>
      <c r="I1440" s="150" t="str">
        <f t="shared" si="46"/>
        <v/>
      </c>
      <c r="J1440" s="113"/>
      <c r="K1440" s="18"/>
      <c r="L1440" s="18"/>
      <c r="Z1440" s="152"/>
    </row>
    <row r="1441" spans="1:26" x14ac:dyDescent="0.25">
      <c r="A1441" s="26"/>
      <c r="B1441" s="27"/>
      <c r="C1441" s="28"/>
      <c r="D1441" s="28"/>
      <c r="E1441" s="28"/>
      <c r="F1441" s="28"/>
      <c r="G1441" s="29"/>
      <c r="H1441" s="39" t="str">
        <f t="shared" si="45"/>
        <v/>
      </c>
      <c r="I1441" s="150" t="str">
        <f t="shared" si="46"/>
        <v/>
      </c>
      <c r="J1441" s="113"/>
      <c r="K1441" s="18"/>
      <c r="L1441" s="18"/>
      <c r="Z1441" s="152"/>
    </row>
    <row r="1442" spans="1:26" x14ac:dyDescent="0.25">
      <c r="A1442" s="26"/>
      <c r="B1442" s="27"/>
      <c r="C1442" s="28"/>
      <c r="D1442" s="28"/>
      <c r="E1442" s="28"/>
      <c r="F1442" s="28"/>
      <c r="G1442" s="29"/>
      <c r="H1442" s="39" t="str">
        <f t="shared" si="45"/>
        <v/>
      </c>
      <c r="I1442" s="150" t="str">
        <f t="shared" si="46"/>
        <v/>
      </c>
      <c r="J1442" s="113"/>
      <c r="K1442" s="18"/>
      <c r="L1442" s="18"/>
      <c r="Z1442" s="152"/>
    </row>
    <row r="1443" spans="1:26" x14ac:dyDescent="0.25">
      <c r="A1443" s="26"/>
      <c r="B1443" s="27"/>
      <c r="C1443" s="28"/>
      <c r="D1443" s="28"/>
      <c r="E1443" s="28"/>
      <c r="F1443" s="28"/>
      <c r="G1443" s="29"/>
      <c r="H1443" s="39" t="str">
        <f t="shared" si="45"/>
        <v/>
      </c>
      <c r="I1443" s="150" t="str">
        <f t="shared" si="46"/>
        <v/>
      </c>
      <c r="J1443" s="113"/>
      <c r="K1443" s="18"/>
      <c r="L1443" s="18"/>
      <c r="Z1443" s="152"/>
    </row>
    <row r="1444" spans="1:26" x14ac:dyDescent="0.25">
      <c r="A1444" s="26"/>
      <c r="B1444" s="27"/>
      <c r="C1444" s="28"/>
      <c r="D1444" s="28"/>
      <c r="E1444" s="28"/>
      <c r="F1444" s="28"/>
      <c r="G1444" s="29"/>
      <c r="H1444" s="39" t="str">
        <f t="shared" si="45"/>
        <v/>
      </c>
      <c r="I1444" s="150" t="str">
        <f t="shared" si="46"/>
        <v/>
      </c>
      <c r="J1444" s="113"/>
      <c r="K1444" s="18"/>
      <c r="L1444" s="18"/>
      <c r="Z1444" s="152"/>
    </row>
    <row r="1445" spans="1:26" x14ac:dyDescent="0.25">
      <c r="A1445" s="26"/>
      <c r="B1445" s="27"/>
      <c r="C1445" s="28"/>
      <c r="D1445" s="28"/>
      <c r="E1445" s="28"/>
      <c r="F1445" s="28"/>
      <c r="G1445" s="29"/>
      <c r="H1445" s="39" t="str">
        <f t="shared" si="45"/>
        <v/>
      </c>
      <c r="I1445" s="150" t="str">
        <f t="shared" si="46"/>
        <v/>
      </c>
      <c r="J1445" s="113"/>
      <c r="K1445" s="18"/>
      <c r="L1445" s="18"/>
      <c r="Z1445" s="152"/>
    </row>
    <row r="1446" spans="1:26" x14ac:dyDescent="0.25">
      <c r="A1446" s="26"/>
      <c r="B1446" s="27"/>
      <c r="C1446" s="28"/>
      <c r="D1446" s="28"/>
      <c r="E1446" s="28"/>
      <c r="F1446" s="28"/>
      <c r="G1446" s="29"/>
      <c r="H1446" s="39" t="str">
        <f t="shared" si="45"/>
        <v/>
      </c>
      <c r="I1446" s="150" t="str">
        <f t="shared" si="46"/>
        <v/>
      </c>
      <c r="J1446" s="113"/>
      <c r="K1446" s="18"/>
      <c r="L1446" s="18"/>
      <c r="Z1446" s="152"/>
    </row>
    <row r="1447" spans="1:26" x14ac:dyDescent="0.25">
      <c r="A1447" s="26"/>
      <c r="B1447" s="27"/>
      <c r="C1447" s="28"/>
      <c r="D1447" s="28"/>
      <c r="E1447" s="28"/>
      <c r="F1447" s="28"/>
      <c r="G1447" s="29"/>
      <c r="H1447" s="39" t="str">
        <f t="shared" si="45"/>
        <v/>
      </c>
      <c r="I1447" s="150" t="str">
        <f t="shared" si="46"/>
        <v/>
      </c>
      <c r="J1447" s="113"/>
      <c r="K1447" s="18"/>
      <c r="L1447" s="18"/>
      <c r="Z1447" s="152"/>
    </row>
    <row r="1448" spans="1:26" x14ac:dyDescent="0.25">
      <c r="A1448" s="26"/>
      <c r="B1448" s="27"/>
      <c r="C1448" s="28"/>
      <c r="D1448" s="28"/>
      <c r="E1448" s="28"/>
      <c r="F1448" s="28"/>
      <c r="G1448" s="29"/>
      <c r="H1448" s="39" t="str">
        <f t="shared" si="45"/>
        <v/>
      </c>
      <c r="I1448" s="150" t="str">
        <f t="shared" si="46"/>
        <v/>
      </c>
      <c r="J1448" s="113"/>
      <c r="K1448" s="18"/>
      <c r="L1448" s="18"/>
      <c r="Z1448" s="152"/>
    </row>
    <row r="1449" spans="1:26" x14ac:dyDescent="0.25">
      <c r="A1449" s="26"/>
      <c r="B1449" s="27"/>
      <c r="C1449" s="28"/>
      <c r="D1449" s="28"/>
      <c r="E1449" s="28"/>
      <c r="F1449" s="28"/>
      <c r="G1449" s="29"/>
      <c r="H1449" s="39" t="str">
        <f t="shared" si="45"/>
        <v/>
      </c>
      <c r="I1449" s="150" t="str">
        <f t="shared" si="46"/>
        <v/>
      </c>
      <c r="J1449" s="113"/>
      <c r="K1449" s="18"/>
      <c r="L1449" s="18"/>
      <c r="Z1449" s="152"/>
    </row>
    <row r="1450" spans="1:26" x14ac:dyDescent="0.25">
      <c r="A1450" s="26"/>
      <c r="B1450" s="27"/>
      <c r="C1450" s="28"/>
      <c r="D1450" s="28"/>
      <c r="E1450" s="28"/>
      <c r="F1450" s="28"/>
      <c r="G1450" s="29"/>
      <c r="H1450" s="39" t="str">
        <f t="shared" si="45"/>
        <v/>
      </c>
      <c r="I1450" s="150" t="str">
        <f t="shared" si="46"/>
        <v/>
      </c>
      <c r="J1450" s="113"/>
      <c r="K1450" s="18"/>
      <c r="L1450" s="18"/>
      <c r="Z1450" s="152"/>
    </row>
    <row r="1451" spans="1:26" x14ac:dyDescent="0.25">
      <c r="A1451" s="26"/>
      <c r="B1451" s="27"/>
      <c r="C1451" s="28"/>
      <c r="D1451" s="28"/>
      <c r="E1451" s="28"/>
      <c r="F1451" s="28"/>
      <c r="G1451" s="29"/>
      <c r="H1451" s="39" t="str">
        <f t="shared" si="45"/>
        <v/>
      </c>
      <c r="I1451" s="150" t="str">
        <f t="shared" si="46"/>
        <v/>
      </c>
      <c r="J1451" s="113"/>
      <c r="K1451" s="18"/>
      <c r="L1451" s="18"/>
      <c r="Z1451" s="152"/>
    </row>
    <row r="1452" spans="1:26" x14ac:dyDescent="0.25">
      <c r="A1452" s="26"/>
      <c r="B1452" s="27"/>
      <c r="C1452" s="28"/>
      <c r="D1452" s="28"/>
      <c r="E1452" s="28"/>
      <c r="F1452" s="28"/>
      <c r="G1452" s="29"/>
      <c r="H1452" s="39" t="str">
        <f t="shared" si="45"/>
        <v/>
      </c>
      <c r="I1452" s="150" t="str">
        <f t="shared" si="46"/>
        <v/>
      </c>
      <c r="J1452" s="113"/>
      <c r="K1452" s="18"/>
      <c r="L1452" s="18"/>
      <c r="Z1452" s="152"/>
    </row>
    <row r="1453" spans="1:26" x14ac:dyDescent="0.25">
      <c r="A1453" s="26"/>
      <c r="B1453" s="27"/>
      <c r="C1453" s="28"/>
      <c r="D1453" s="28"/>
      <c r="E1453" s="28"/>
      <c r="F1453" s="28"/>
      <c r="G1453" s="29"/>
      <c r="H1453" s="39" t="str">
        <f t="shared" si="45"/>
        <v/>
      </c>
      <c r="I1453" s="150" t="str">
        <f t="shared" si="46"/>
        <v/>
      </c>
      <c r="J1453" s="113"/>
      <c r="K1453" s="18"/>
      <c r="L1453" s="18"/>
      <c r="Z1453" s="152"/>
    </row>
    <row r="1454" spans="1:26" x14ac:dyDescent="0.25">
      <c r="A1454" s="26"/>
      <c r="B1454" s="27"/>
      <c r="C1454" s="28"/>
      <c r="D1454" s="28"/>
      <c r="E1454" s="28"/>
      <c r="F1454" s="28"/>
      <c r="G1454" s="29"/>
      <c r="H1454" s="39" t="str">
        <f t="shared" si="45"/>
        <v/>
      </c>
      <c r="I1454" s="150" t="str">
        <f t="shared" si="46"/>
        <v/>
      </c>
      <c r="J1454" s="113"/>
      <c r="K1454" s="18"/>
      <c r="L1454" s="18"/>
      <c r="Z1454" s="152"/>
    </row>
    <row r="1455" spans="1:26" x14ac:dyDescent="0.25">
      <c r="A1455" s="26"/>
      <c r="B1455" s="27"/>
      <c r="C1455" s="28"/>
      <c r="D1455" s="28"/>
      <c r="E1455" s="28"/>
      <c r="F1455" s="28"/>
      <c r="G1455" s="29"/>
      <c r="H1455" s="39" t="str">
        <f t="shared" si="45"/>
        <v/>
      </c>
      <c r="I1455" s="150" t="str">
        <f t="shared" si="46"/>
        <v/>
      </c>
      <c r="J1455" s="113"/>
      <c r="K1455" s="18"/>
      <c r="L1455" s="18"/>
      <c r="Z1455" s="152"/>
    </row>
    <row r="1456" spans="1:26" x14ac:dyDescent="0.25">
      <c r="A1456" s="26"/>
      <c r="B1456" s="27"/>
      <c r="C1456" s="28"/>
      <c r="D1456" s="28"/>
      <c r="E1456" s="28"/>
      <c r="F1456" s="28"/>
      <c r="G1456" s="29"/>
      <c r="H1456" s="39" t="str">
        <f t="shared" si="45"/>
        <v/>
      </c>
      <c r="I1456" s="150" t="str">
        <f t="shared" si="46"/>
        <v/>
      </c>
      <c r="J1456" s="113"/>
      <c r="K1456" s="18"/>
      <c r="L1456" s="18"/>
      <c r="Z1456" s="152"/>
    </row>
    <row r="1457" spans="1:26" x14ac:dyDescent="0.25">
      <c r="A1457" s="26"/>
      <c r="B1457" s="27"/>
      <c r="C1457" s="28"/>
      <c r="D1457" s="28"/>
      <c r="E1457" s="28"/>
      <c r="F1457" s="28"/>
      <c r="G1457" s="29"/>
      <c r="H1457" s="39" t="str">
        <f t="shared" si="45"/>
        <v/>
      </c>
      <c r="I1457" s="150" t="str">
        <f t="shared" si="46"/>
        <v/>
      </c>
      <c r="J1457" s="113"/>
      <c r="K1457" s="18"/>
      <c r="L1457" s="18"/>
      <c r="Z1457" s="152"/>
    </row>
    <row r="1458" spans="1:26" x14ac:dyDescent="0.25">
      <c r="A1458" s="26"/>
      <c r="B1458" s="27"/>
      <c r="C1458" s="28"/>
      <c r="D1458" s="28"/>
      <c r="E1458" s="28"/>
      <c r="F1458" s="28"/>
      <c r="G1458" s="29"/>
      <c r="H1458" s="39" t="str">
        <f t="shared" si="45"/>
        <v/>
      </c>
      <c r="I1458" s="150" t="str">
        <f t="shared" si="46"/>
        <v/>
      </c>
      <c r="J1458" s="113"/>
      <c r="K1458" s="18"/>
      <c r="L1458" s="18"/>
      <c r="Z1458" s="152"/>
    </row>
    <row r="1459" spans="1:26" x14ac:dyDescent="0.25">
      <c r="A1459" s="26"/>
      <c r="B1459" s="27"/>
      <c r="C1459" s="28"/>
      <c r="D1459" s="28"/>
      <c r="E1459" s="28"/>
      <c r="F1459" s="28"/>
      <c r="G1459" s="29"/>
      <c r="H1459" s="39" t="str">
        <f t="shared" si="45"/>
        <v/>
      </c>
      <c r="I1459" s="150" t="str">
        <f t="shared" si="46"/>
        <v/>
      </c>
      <c r="J1459" s="113"/>
      <c r="K1459" s="18"/>
      <c r="L1459" s="18"/>
      <c r="Z1459" s="152"/>
    </row>
    <row r="1460" spans="1:26" x14ac:dyDescent="0.25">
      <c r="A1460" s="26"/>
      <c r="B1460" s="27"/>
      <c r="C1460" s="28"/>
      <c r="D1460" s="28"/>
      <c r="E1460" s="28"/>
      <c r="F1460" s="28"/>
      <c r="G1460" s="29"/>
      <c r="H1460" s="39" t="str">
        <f t="shared" si="45"/>
        <v/>
      </c>
      <c r="I1460" s="150" t="str">
        <f t="shared" si="46"/>
        <v/>
      </c>
      <c r="J1460" s="113"/>
      <c r="K1460" s="18"/>
      <c r="L1460" s="18"/>
      <c r="Z1460" s="152"/>
    </row>
    <row r="1461" spans="1:26" x14ac:dyDescent="0.25">
      <c r="A1461" s="26"/>
      <c r="B1461" s="27"/>
      <c r="C1461" s="28"/>
      <c r="D1461" s="28"/>
      <c r="E1461" s="28"/>
      <c r="F1461" s="28"/>
      <c r="G1461" s="29"/>
      <c r="H1461" s="39" t="str">
        <f t="shared" si="45"/>
        <v/>
      </c>
      <c r="I1461" s="150" t="str">
        <f t="shared" si="46"/>
        <v/>
      </c>
      <c r="J1461" s="113"/>
      <c r="K1461" s="18"/>
      <c r="L1461" s="18"/>
      <c r="Z1461" s="152"/>
    </row>
    <row r="1462" spans="1:26" x14ac:dyDescent="0.25">
      <c r="A1462" s="26"/>
      <c r="B1462" s="27"/>
      <c r="C1462" s="28"/>
      <c r="D1462" s="28"/>
      <c r="E1462" s="28"/>
      <c r="F1462" s="28"/>
      <c r="G1462" s="29"/>
      <c r="H1462" s="39" t="str">
        <f t="shared" si="45"/>
        <v/>
      </c>
      <c r="I1462" s="150" t="str">
        <f t="shared" si="46"/>
        <v/>
      </c>
      <c r="J1462" s="113"/>
      <c r="K1462" s="18"/>
      <c r="L1462" s="18"/>
      <c r="Z1462" s="152"/>
    </row>
    <row r="1463" spans="1:26" x14ac:dyDescent="0.25">
      <c r="A1463" s="26"/>
      <c r="B1463" s="27"/>
      <c r="C1463" s="28"/>
      <c r="D1463" s="28"/>
      <c r="E1463" s="28"/>
      <c r="F1463" s="28"/>
      <c r="G1463" s="29"/>
      <c r="H1463" s="39" t="str">
        <f t="shared" si="45"/>
        <v/>
      </c>
      <c r="I1463" s="150" t="str">
        <f t="shared" si="46"/>
        <v/>
      </c>
      <c r="J1463" s="113"/>
      <c r="K1463" s="18"/>
      <c r="L1463" s="18"/>
      <c r="Z1463" s="152"/>
    </row>
    <row r="1464" spans="1:26" x14ac:dyDescent="0.25">
      <c r="A1464" s="26"/>
      <c r="B1464" s="27"/>
      <c r="C1464" s="28"/>
      <c r="D1464" s="28"/>
      <c r="E1464" s="28"/>
      <c r="F1464" s="28"/>
      <c r="G1464" s="29"/>
      <c r="H1464" s="39" t="str">
        <f t="shared" si="45"/>
        <v/>
      </c>
      <c r="I1464" s="150" t="str">
        <f t="shared" si="46"/>
        <v/>
      </c>
      <c r="J1464" s="113"/>
      <c r="K1464" s="18"/>
      <c r="L1464" s="18"/>
      <c r="Z1464" s="152"/>
    </row>
    <row r="1465" spans="1:26" x14ac:dyDescent="0.25">
      <c r="A1465" s="26"/>
      <c r="B1465" s="27"/>
      <c r="C1465" s="28"/>
      <c r="D1465" s="28"/>
      <c r="E1465" s="28"/>
      <c r="F1465" s="28"/>
      <c r="G1465" s="29"/>
      <c r="H1465" s="39" t="str">
        <f t="shared" si="45"/>
        <v/>
      </c>
      <c r="I1465" s="150" t="str">
        <f t="shared" si="46"/>
        <v/>
      </c>
      <c r="J1465" s="113"/>
      <c r="K1465" s="18"/>
      <c r="L1465" s="18"/>
      <c r="Z1465" s="152"/>
    </row>
    <row r="1466" spans="1:26" x14ac:dyDescent="0.25">
      <c r="A1466" s="26"/>
      <c r="B1466" s="27"/>
      <c r="C1466" s="28"/>
      <c r="D1466" s="28"/>
      <c r="E1466" s="28"/>
      <c r="F1466" s="28"/>
      <c r="G1466" s="29"/>
      <c r="H1466" s="39" t="str">
        <f t="shared" si="45"/>
        <v/>
      </c>
      <c r="I1466" s="150" t="str">
        <f t="shared" si="46"/>
        <v/>
      </c>
      <c r="J1466" s="113"/>
      <c r="K1466" s="18"/>
      <c r="L1466" s="18"/>
      <c r="Z1466" s="152"/>
    </row>
    <row r="1467" spans="1:26" x14ac:dyDescent="0.25">
      <c r="A1467" s="26"/>
      <c r="B1467" s="27"/>
      <c r="C1467" s="28"/>
      <c r="D1467" s="28"/>
      <c r="E1467" s="28"/>
      <c r="F1467" s="28"/>
      <c r="G1467" s="29"/>
      <c r="H1467" s="39" t="str">
        <f t="shared" si="45"/>
        <v/>
      </c>
      <c r="I1467" s="150" t="str">
        <f t="shared" si="46"/>
        <v/>
      </c>
      <c r="J1467" s="113"/>
      <c r="K1467" s="18"/>
      <c r="L1467" s="18"/>
      <c r="Z1467" s="152"/>
    </row>
    <row r="1468" spans="1:26" x14ac:dyDescent="0.25">
      <c r="A1468" s="26"/>
      <c r="B1468" s="27"/>
      <c r="C1468" s="28"/>
      <c r="D1468" s="28"/>
      <c r="E1468" s="28"/>
      <c r="F1468" s="28"/>
      <c r="G1468" s="29"/>
      <c r="H1468" s="39" t="str">
        <f t="shared" si="45"/>
        <v/>
      </c>
      <c r="I1468" s="150" t="str">
        <f t="shared" si="46"/>
        <v/>
      </c>
      <c r="J1468" s="113"/>
      <c r="K1468" s="18"/>
      <c r="L1468" s="18"/>
      <c r="Z1468" s="152"/>
    </row>
    <row r="1469" spans="1:26" x14ac:dyDescent="0.25">
      <c r="A1469" s="26"/>
      <c r="B1469" s="27"/>
      <c r="C1469" s="28"/>
      <c r="D1469" s="28"/>
      <c r="E1469" s="28"/>
      <c r="F1469" s="28"/>
      <c r="G1469" s="29"/>
      <c r="H1469" s="39" t="str">
        <f t="shared" si="45"/>
        <v/>
      </c>
      <c r="I1469" s="150" t="str">
        <f t="shared" si="46"/>
        <v/>
      </c>
      <c r="J1469" s="113"/>
      <c r="K1469" s="18"/>
      <c r="L1469" s="18"/>
      <c r="Z1469" s="152"/>
    </row>
    <row r="1470" spans="1:26" x14ac:dyDescent="0.25">
      <c r="A1470" s="26"/>
      <c r="B1470" s="27"/>
      <c r="C1470" s="28"/>
      <c r="D1470" s="28"/>
      <c r="E1470" s="28"/>
      <c r="F1470" s="28"/>
      <c r="G1470" s="29"/>
      <c r="H1470" s="39" t="str">
        <f t="shared" si="45"/>
        <v/>
      </c>
      <c r="I1470" s="150" t="str">
        <f t="shared" si="46"/>
        <v/>
      </c>
      <c r="J1470" s="113"/>
      <c r="K1470" s="18"/>
      <c r="L1470" s="18"/>
      <c r="Z1470" s="152"/>
    </row>
    <row r="1471" spans="1:26" x14ac:dyDescent="0.25">
      <c r="A1471" s="26"/>
      <c r="B1471" s="27"/>
      <c r="C1471" s="28"/>
      <c r="D1471" s="28"/>
      <c r="E1471" s="28"/>
      <c r="F1471" s="28"/>
      <c r="G1471" s="29"/>
      <c r="H1471" s="39" t="str">
        <f t="shared" si="45"/>
        <v/>
      </c>
      <c r="I1471" s="150" t="str">
        <f t="shared" si="46"/>
        <v/>
      </c>
      <c r="J1471" s="113"/>
      <c r="K1471" s="18"/>
      <c r="L1471" s="18"/>
      <c r="Z1471" s="152"/>
    </row>
    <row r="1472" spans="1:26" x14ac:dyDescent="0.25">
      <c r="A1472" s="26"/>
      <c r="B1472" s="27"/>
      <c r="C1472" s="28"/>
      <c r="D1472" s="28"/>
      <c r="E1472" s="28"/>
      <c r="F1472" s="28"/>
      <c r="G1472" s="29"/>
      <c r="H1472" s="39" t="str">
        <f t="shared" si="45"/>
        <v/>
      </c>
      <c r="I1472" s="150" t="str">
        <f t="shared" si="46"/>
        <v/>
      </c>
      <c r="J1472" s="113"/>
      <c r="K1472" s="18"/>
      <c r="L1472" s="18"/>
      <c r="Z1472" s="152"/>
    </row>
    <row r="1473" spans="1:26" x14ac:dyDescent="0.25">
      <c r="A1473" s="26"/>
      <c r="B1473" s="27"/>
      <c r="C1473" s="28"/>
      <c r="D1473" s="28"/>
      <c r="E1473" s="28"/>
      <c r="F1473" s="28"/>
      <c r="G1473" s="29"/>
      <c r="H1473" s="39" t="str">
        <f t="shared" si="45"/>
        <v/>
      </c>
      <c r="I1473" s="150" t="str">
        <f t="shared" si="46"/>
        <v/>
      </c>
      <c r="J1473" s="113"/>
      <c r="K1473" s="18"/>
      <c r="L1473" s="18"/>
      <c r="Z1473" s="152"/>
    </row>
    <row r="1474" spans="1:26" x14ac:dyDescent="0.25">
      <c r="A1474" s="26"/>
      <c r="B1474" s="27"/>
      <c r="C1474" s="28"/>
      <c r="D1474" s="28"/>
      <c r="E1474" s="28"/>
      <c r="F1474" s="28"/>
      <c r="G1474" s="29"/>
      <c r="H1474" s="39" t="str">
        <f t="shared" si="45"/>
        <v/>
      </c>
      <c r="I1474" s="150" t="str">
        <f t="shared" si="46"/>
        <v/>
      </c>
      <c r="J1474" s="113"/>
      <c r="K1474" s="18"/>
      <c r="L1474" s="18"/>
      <c r="Z1474" s="152"/>
    </row>
    <row r="1475" spans="1:26" x14ac:dyDescent="0.25">
      <c r="A1475" s="26"/>
      <c r="B1475" s="27"/>
      <c r="C1475" s="28"/>
      <c r="D1475" s="28"/>
      <c r="E1475" s="28"/>
      <c r="F1475" s="28"/>
      <c r="G1475" s="29"/>
      <c r="H1475" s="39" t="str">
        <f t="shared" si="45"/>
        <v/>
      </c>
      <c r="I1475" s="150" t="str">
        <f t="shared" si="46"/>
        <v/>
      </c>
      <c r="J1475" s="113"/>
      <c r="K1475" s="18"/>
      <c r="L1475" s="18"/>
      <c r="Z1475" s="152"/>
    </row>
    <row r="1476" spans="1:26" x14ac:dyDescent="0.25">
      <c r="A1476" s="26"/>
      <c r="B1476" s="27"/>
      <c r="C1476" s="28"/>
      <c r="D1476" s="28"/>
      <c r="E1476" s="28"/>
      <c r="F1476" s="28"/>
      <c r="G1476" s="29"/>
      <c r="H1476" s="39" t="str">
        <f t="shared" ref="H1476:H1539" si="47">IF(A1476&gt;0,MATCH(A1476-1,FYrMonths)+1,"")</f>
        <v/>
      </c>
      <c r="I1476" s="150" t="str">
        <f t="shared" si="46"/>
        <v/>
      </c>
      <c r="J1476" s="113"/>
      <c r="K1476" s="18"/>
      <c r="L1476" s="18"/>
      <c r="Z1476" s="152"/>
    </row>
    <row r="1477" spans="1:26" x14ac:dyDescent="0.25">
      <c r="A1477" s="26"/>
      <c r="B1477" s="27"/>
      <c r="C1477" s="28"/>
      <c r="D1477" s="28"/>
      <c r="E1477" s="28"/>
      <c r="F1477" s="28"/>
      <c r="G1477" s="29"/>
      <c r="H1477" s="39" t="str">
        <f t="shared" si="47"/>
        <v/>
      </c>
      <c r="I1477" s="150" t="str">
        <f t="shared" ref="I1477:I1540" si="48">IF(G1477="","",I1476+G1477)</f>
        <v/>
      </c>
      <c r="J1477" s="113"/>
      <c r="K1477" s="18"/>
      <c r="L1477" s="18"/>
      <c r="Z1477" s="152"/>
    </row>
    <row r="1478" spans="1:26" x14ac:dyDescent="0.25">
      <c r="A1478" s="26"/>
      <c r="B1478" s="27"/>
      <c r="C1478" s="28"/>
      <c r="D1478" s="28"/>
      <c r="E1478" s="28"/>
      <c r="F1478" s="28"/>
      <c r="G1478" s="29"/>
      <c r="H1478" s="39" t="str">
        <f t="shared" si="47"/>
        <v/>
      </c>
      <c r="I1478" s="150" t="str">
        <f t="shared" si="48"/>
        <v/>
      </c>
      <c r="J1478" s="113"/>
      <c r="K1478" s="18"/>
      <c r="L1478" s="18"/>
      <c r="Z1478" s="152"/>
    </row>
    <row r="1479" spans="1:26" x14ac:dyDescent="0.25">
      <c r="A1479" s="26"/>
      <c r="B1479" s="27"/>
      <c r="C1479" s="28"/>
      <c r="D1479" s="28"/>
      <c r="E1479" s="28"/>
      <c r="F1479" s="28"/>
      <c r="G1479" s="29"/>
      <c r="H1479" s="39" t="str">
        <f t="shared" si="47"/>
        <v/>
      </c>
      <c r="I1479" s="150" t="str">
        <f t="shared" si="48"/>
        <v/>
      </c>
      <c r="J1479" s="113"/>
      <c r="K1479" s="18"/>
      <c r="L1479" s="18"/>
      <c r="Z1479" s="152"/>
    </row>
    <row r="1480" spans="1:26" x14ac:dyDescent="0.25">
      <c r="A1480" s="26"/>
      <c r="B1480" s="27"/>
      <c r="C1480" s="28"/>
      <c r="D1480" s="28"/>
      <c r="E1480" s="28"/>
      <c r="F1480" s="28"/>
      <c r="G1480" s="29"/>
      <c r="H1480" s="39" t="str">
        <f t="shared" si="47"/>
        <v/>
      </c>
      <c r="I1480" s="150" t="str">
        <f t="shared" si="48"/>
        <v/>
      </c>
      <c r="J1480" s="113"/>
      <c r="K1480" s="18"/>
      <c r="L1480" s="18"/>
      <c r="Z1480" s="152"/>
    </row>
    <row r="1481" spans="1:26" x14ac:dyDescent="0.25">
      <c r="A1481" s="26"/>
      <c r="B1481" s="27"/>
      <c r="C1481" s="28"/>
      <c r="D1481" s="28"/>
      <c r="E1481" s="28"/>
      <c r="F1481" s="28"/>
      <c r="G1481" s="29"/>
      <c r="H1481" s="39" t="str">
        <f t="shared" si="47"/>
        <v/>
      </c>
      <c r="I1481" s="150" t="str">
        <f t="shared" si="48"/>
        <v/>
      </c>
      <c r="J1481" s="113"/>
      <c r="K1481" s="18"/>
      <c r="L1481" s="18"/>
      <c r="Z1481" s="152"/>
    </row>
    <row r="1482" spans="1:26" x14ac:dyDescent="0.25">
      <c r="A1482" s="26"/>
      <c r="B1482" s="27"/>
      <c r="C1482" s="28"/>
      <c r="D1482" s="28"/>
      <c r="E1482" s="28"/>
      <c r="F1482" s="28"/>
      <c r="G1482" s="29"/>
      <c r="H1482" s="39" t="str">
        <f t="shared" si="47"/>
        <v/>
      </c>
      <c r="I1482" s="150" t="str">
        <f t="shared" si="48"/>
        <v/>
      </c>
      <c r="J1482" s="113"/>
      <c r="K1482" s="18"/>
      <c r="L1482" s="18"/>
      <c r="Z1482" s="152"/>
    </row>
    <row r="1483" spans="1:26" x14ac:dyDescent="0.25">
      <c r="A1483" s="26"/>
      <c r="B1483" s="27"/>
      <c r="C1483" s="28"/>
      <c r="D1483" s="28"/>
      <c r="E1483" s="28"/>
      <c r="F1483" s="28"/>
      <c r="G1483" s="29"/>
      <c r="H1483" s="39" t="str">
        <f t="shared" si="47"/>
        <v/>
      </c>
      <c r="I1483" s="150" t="str">
        <f t="shared" si="48"/>
        <v/>
      </c>
      <c r="J1483" s="113"/>
      <c r="K1483" s="18"/>
      <c r="L1483" s="18"/>
      <c r="Z1483" s="152"/>
    </row>
    <row r="1484" spans="1:26" x14ac:dyDescent="0.25">
      <c r="A1484" s="26"/>
      <c r="B1484" s="27"/>
      <c r="C1484" s="28"/>
      <c r="D1484" s="28"/>
      <c r="E1484" s="28"/>
      <c r="F1484" s="28"/>
      <c r="G1484" s="29"/>
      <c r="H1484" s="39" t="str">
        <f t="shared" si="47"/>
        <v/>
      </c>
      <c r="I1484" s="150" t="str">
        <f t="shared" si="48"/>
        <v/>
      </c>
      <c r="J1484" s="113"/>
      <c r="K1484" s="18"/>
      <c r="L1484" s="18"/>
      <c r="Z1484" s="152"/>
    </row>
    <row r="1485" spans="1:26" x14ac:dyDescent="0.25">
      <c r="A1485" s="26"/>
      <c r="B1485" s="27"/>
      <c r="C1485" s="28"/>
      <c r="D1485" s="28"/>
      <c r="E1485" s="28"/>
      <c r="F1485" s="28"/>
      <c r="G1485" s="29"/>
      <c r="H1485" s="39" t="str">
        <f t="shared" si="47"/>
        <v/>
      </c>
      <c r="I1485" s="150" t="str">
        <f t="shared" si="48"/>
        <v/>
      </c>
      <c r="J1485" s="113"/>
      <c r="K1485" s="18"/>
      <c r="L1485" s="18"/>
      <c r="Z1485" s="152"/>
    </row>
    <row r="1486" spans="1:26" x14ac:dyDescent="0.25">
      <c r="A1486" s="26"/>
      <c r="B1486" s="27"/>
      <c r="C1486" s="28"/>
      <c r="D1486" s="28"/>
      <c r="E1486" s="28"/>
      <c r="F1486" s="28"/>
      <c r="G1486" s="29"/>
      <c r="H1486" s="39" t="str">
        <f t="shared" si="47"/>
        <v/>
      </c>
      <c r="I1486" s="150" t="str">
        <f t="shared" si="48"/>
        <v/>
      </c>
      <c r="J1486" s="113"/>
      <c r="K1486" s="18"/>
      <c r="L1486" s="18"/>
      <c r="Z1486" s="152"/>
    </row>
    <row r="1487" spans="1:26" x14ac:dyDescent="0.25">
      <c r="A1487" s="26"/>
      <c r="B1487" s="27"/>
      <c r="C1487" s="28"/>
      <c r="D1487" s="28"/>
      <c r="E1487" s="28"/>
      <c r="F1487" s="28"/>
      <c r="G1487" s="29"/>
      <c r="H1487" s="39" t="str">
        <f t="shared" si="47"/>
        <v/>
      </c>
      <c r="I1487" s="150" t="str">
        <f t="shared" si="48"/>
        <v/>
      </c>
      <c r="J1487" s="113"/>
      <c r="K1487" s="18"/>
      <c r="L1487" s="18"/>
      <c r="Z1487" s="152"/>
    </row>
    <row r="1488" spans="1:26" x14ac:dyDescent="0.25">
      <c r="A1488" s="26"/>
      <c r="B1488" s="27"/>
      <c r="C1488" s="28"/>
      <c r="D1488" s="28"/>
      <c r="E1488" s="28"/>
      <c r="F1488" s="28"/>
      <c r="G1488" s="29"/>
      <c r="H1488" s="39" t="str">
        <f t="shared" si="47"/>
        <v/>
      </c>
      <c r="I1488" s="150" t="str">
        <f t="shared" si="48"/>
        <v/>
      </c>
      <c r="J1488" s="113"/>
      <c r="K1488" s="18"/>
      <c r="L1488" s="18"/>
      <c r="Z1488" s="152"/>
    </row>
    <row r="1489" spans="1:26" x14ac:dyDescent="0.25">
      <c r="A1489" s="26"/>
      <c r="B1489" s="27"/>
      <c r="C1489" s="28"/>
      <c r="D1489" s="28"/>
      <c r="E1489" s="28"/>
      <c r="F1489" s="28"/>
      <c r="G1489" s="29"/>
      <c r="H1489" s="39" t="str">
        <f t="shared" si="47"/>
        <v/>
      </c>
      <c r="I1489" s="150" t="str">
        <f t="shared" si="48"/>
        <v/>
      </c>
      <c r="J1489" s="113"/>
      <c r="K1489" s="18"/>
      <c r="L1489" s="18"/>
      <c r="Z1489" s="152"/>
    </row>
    <row r="1490" spans="1:26" x14ac:dyDescent="0.25">
      <c r="A1490" s="26"/>
      <c r="B1490" s="27"/>
      <c r="C1490" s="28"/>
      <c r="D1490" s="28"/>
      <c r="E1490" s="28"/>
      <c r="F1490" s="28"/>
      <c r="G1490" s="29"/>
      <c r="H1490" s="39" t="str">
        <f t="shared" si="47"/>
        <v/>
      </c>
      <c r="I1490" s="150" t="str">
        <f t="shared" si="48"/>
        <v/>
      </c>
      <c r="J1490" s="113"/>
      <c r="K1490" s="18"/>
      <c r="L1490" s="18"/>
      <c r="Z1490" s="152"/>
    </row>
    <row r="1491" spans="1:26" x14ac:dyDescent="0.25">
      <c r="A1491" s="26"/>
      <c r="B1491" s="27"/>
      <c r="C1491" s="28"/>
      <c r="D1491" s="28"/>
      <c r="E1491" s="28"/>
      <c r="F1491" s="28"/>
      <c r="G1491" s="29"/>
      <c r="H1491" s="39" t="str">
        <f t="shared" si="47"/>
        <v/>
      </c>
      <c r="I1491" s="150" t="str">
        <f t="shared" si="48"/>
        <v/>
      </c>
      <c r="J1491" s="113"/>
      <c r="K1491" s="18"/>
      <c r="L1491" s="18"/>
      <c r="Z1491" s="152"/>
    </row>
    <row r="1492" spans="1:26" x14ac:dyDescent="0.25">
      <c r="A1492" s="26"/>
      <c r="B1492" s="27"/>
      <c r="C1492" s="28"/>
      <c r="D1492" s="28"/>
      <c r="E1492" s="28"/>
      <c r="F1492" s="28"/>
      <c r="G1492" s="29"/>
      <c r="H1492" s="39" t="str">
        <f t="shared" si="47"/>
        <v/>
      </c>
      <c r="I1492" s="150" t="str">
        <f t="shared" si="48"/>
        <v/>
      </c>
      <c r="J1492" s="113"/>
      <c r="K1492" s="18"/>
      <c r="L1492" s="18"/>
      <c r="Z1492" s="152"/>
    </row>
    <row r="1493" spans="1:26" x14ac:dyDescent="0.25">
      <c r="A1493" s="26"/>
      <c r="B1493" s="27"/>
      <c r="C1493" s="28"/>
      <c r="D1493" s="28"/>
      <c r="E1493" s="28"/>
      <c r="F1493" s="28"/>
      <c r="G1493" s="29"/>
      <c r="H1493" s="39" t="str">
        <f t="shared" si="47"/>
        <v/>
      </c>
      <c r="I1493" s="150" t="str">
        <f t="shared" si="48"/>
        <v/>
      </c>
      <c r="J1493" s="113"/>
      <c r="K1493" s="18"/>
      <c r="L1493" s="18"/>
      <c r="Z1493" s="152"/>
    </row>
    <row r="1494" spans="1:26" x14ac:dyDescent="0.25">
      <c r="A1494" s="26"/>
      <c r="B1494" s="27"/>
      <c r="C1494" s="28"/>
      <c r="D1494" s="28"/>
      <c r="E1494" s="28"/>
      <c r="F1494" s="28"/>
      <c r="G1494" s="29"/>
      <c r="H1494" s="39" t="str">
        <f t="shared" si="47"/>
        <v/>
      </c>
      <c r="I1494" s="150" t="str">
        <f t="shared" si="48"/>
        <v/>
      </c>
      <c r="J1494" s="113"/>
      <c r="K1494" s="18"/>
      <c r="L1494" s="18"/>
      <c r="Z1494" s="152"/>
    </row>
    <row r="1495" spans="1:26" x14ac:dyDescent="0.25">
      <c r="A1495" s="26"/>
      <c r="B1495" s="27"/>
      <c r="C1495" s="28"/>
      <c r="D1495" s="28"/>
      <c r="E1495" s="28"/>
      <c r="F1495" s="28"/>
      <c r="G1495" s="29"/>
      <c r="H1495" s="39" t="str">
        <f t="shared" si="47"/>
        <v/>
      </c>
      <c r="I1495" s="150" t="str">
        <f t="shared" si="48"/>
        <v/>
      </c>
      <c r="J1495" s="113"/>
      <c r="K1495" s="18"/>
      <c r="L1495" s="18"/>
      <c r="Z1495" s="152"/>
    </row>
    <row r="1496" spans="1:26" x14ac:dyDescent="0.25">
      <c r="A1496" s="26"/>
      <c r="B1496" s="27"/>
      <c r="C1496" s="28"/>
      <c r="D1496" s="28"/>
      <c r="E1496" s="28"/>
      <c r="F1496" s="28"/>
      <c r="G1496" s="29"/>
      <c r="H1496" s="39" t="str">
        <f t="shared" si="47"/>
        <v/>
      </c>
      <c r="I1496" s="150" t="str">
        <f t="shared" si="48"/>
        <v/>
      </c>
      <c r="J1496" s="113"/>
      <c r="K1496" s="18"/>
      <c r="L1496" s="18"/>
      <c r="Z1496" s="152"/>
    </row>
    <row r="1497" spans="1:26" x14ac:dyDescent="0.25">
      <c r="A1497" s="26"/>
      <c r="B1497" s="27"/>
      <c r="C1497" s="28"/>
      <c r="D1497" s="28"/>
      <c r="E1497" s="28"/>
      <c r="F1497" s="28"/>
      <c r="G1497" s="29"/>
      <c r="H1497" s="39" t="str">
        <f t="shared" si="47"/>
        <v/>
      </c>
      <c r="I1497" s="150" t="str">
        <f t="shared" si="48"/>
        <v/>
      </c>
      <c r="J1497" s="113"/>
      <c r="K1497" s="18"/>
      <c r="L1497" s="18"/>
      <c r="Z1497" s="152"/>
    </row>
    <row r="1498" spans="1:26" x14ac:dyDescent="0.25">
      <c r="A1498" s="26"/>
      <c r="B1498" s="27"/>
      <c r="C1498" s="28"/>
      <c r="D1498" s="28"/>
      <c r="E1498" s="28"/>
      <c r="F1498" s="28"/>
      <c r="G1498" s="29"/>
      <c r="H1498" s="39" t="str">
        <f t="shared" si="47"/>
        <v/>
      </c>
      <c r="I1498" s="150" t="str">
        <f t="shared" si="48"/>
        <v/>
      </c>
      <c r="J1498" s="113"/>
      <c r="K1498" s="18"/>
      <c r="L1498" s="18"/>
      <c r="Z1498" s="152"/>
    </row>
    <row r="1499" spans="1:26" x14ac:dyDescent="0.25">
      <c r="A1499" s="26"/>
      <c r="B1499" s="27"/>
      <c r="C1499" s="28"/>
      <c r="D1499" s="28"/>
      <c r="E1499" s="28"/>
      <c r="F1499" s="28"/>
      <c r="G1499" s="29"/>
      <c r="H1499" s="39" t="str">
        <f t="shared" si="47"/>
        <v/>
      </c>
      <c r="I1499" s="150" t="str">
        <f t="shared" si="48"/>
        <v/>
      </c>
      <c r="J1499" s="113"/>
      <c r="K1499" s="18"/>
      <c r="L1499" s="18"/>
      <c r="Z1499" s="152"/>
    </row>
    <row r="1500" spans="1:26" x14ac:dyDescent="0.25">
      <c r="A1500" s="26"/>
      <c r="B1500" s="27"/>
      <c r="C1500" s="28"/>
      <c r="D1500" s="28"/>
      <c r="E1500" s="28"/>
      <c r="F1500" s="28"/>
      <c r="G1500" s="29"/>
      <c r="H1500" s="39" t="str">
        <f t="shared" si="47"/>
        <v/>
      </c>
      <c r="I1500" s="150" t="str">
        <f t="shared" si="48"/>
        <v/>
      </c>
      <c r="J1500" s="113"/>
      <c r="K1500" s="18"/>
      <c r="L1500" s="18"/>
      <c r="Z1500" s="152"/>
    </row>
    <row r="1501" spans="1:26" x14ac:dyDescent="0.25">
      <c r="A1501" s="26"/>
      <c r="B1501" s="27"/>
      <c r="C1501" s="28"/>
      <c r="D1501" s="28"/>
      <c r="E1501" s="28"/>
      <c r="F1501" s="28"/>
      <c r="G1501" s="29"/>
      <c r="H1501" s="39" t="str">
        <f t="shared" si="47"/>
        <v/>
      </c>
      <c r="I1501" s="150" t="str">
        <f t="shared" si="48"/>
        <v/>
      </c>
      <c r="J1501" s="113"/>
      <c r="K1501" s="18"/>
      <c r="L1501" s="18"/>
      <c r="Z1501" s="152"/>
    </row>
    <row r="1502" spans="1:26" x14ac:dyDescent="0.25">
      <c r="A1502" s="26"/>
      <c r="B1502" s="27"/>
      <c r="C1502" s="28"/>
      <c r="D1502" s="28"/>
      <c r="E1502" s="28"/>
      <c r="F1502" s="28"/>
      <c r="G1502" s="29"/>
      <c r="H1502" s="39" t="str">
        <f t="shared" si="47"/>
        <v/>
      </c>
      <c r="I1502" s="150" t="str">
        <f t="shared" si="48"/>
        <v/>
      </c>
      <c r="J1502" s="113"/>
      <c r="K1502" s="18"/>
      <c r="L1502" s="18"/>
      <c r="Z1502" s="152"/>
    </row>
    <row r="1503" spans="1:26" x14ac:dyDescent="0.25">
      <c r="A1503" s="26"/>
      <c r="B1503" s="27"/>
      <c r="C1503" s="28"/>
      <c r="D1503" s="28"/>
      <c r="E1503" s="28"/>
      <c r="F1503" s="28"/>
      <c r="G1503" s="29"/>
      <c r="H1503" s="39" t="str">
        <f t="shared" si="47"/>
        <v/>
      </c>
      <c r="I1503" s="150" t="str">
        <f t="shared" si="48"/>
        <v/>
      </c>
      <c r="J1503" s="113"/>
      <c r="K1503" s="18"/>
      <c r="L1503" s="18"/>
      <c r="Z1503" s="152"/>
    </row>
    <row r="1504" spans="1:26" x14ac:dyDescent="0.25">
      <c r="A1504" s="26"/>
      <c r="B1504" s="27"/>
      <c r="C1504" s="28"/>
      <c r="D1504" s="28"/>
      <c r="E1504" s="28"/>
      <c r="F1504" s="28"/>
      <c r="G1504" s="29"/>
      <c r="H1504" s="39" t="str">
        <f t="shared" si="47"/>
        <v/>
      </c>
      <c r="I1504" s="150" t="str">
        <f t="shared" si="48"/>
        <v/>
      </c>
      <c r="J1504" s="113"/>
      <c r="K1504" s="18"/>
      <c r="L1504" s="18"/>
      <c r="Z1504" s="152"/>
    </row>
    <row r="1505" spans="1:26" x14ac:dyDescent="0.25">
      <c r="A1505" s="26"/>
      <c r="B1505" s="27"/>
      <c r="C1505" s="28"/>
      <c r="D1505" s="28"/>
      <c r="E1505" s="28"/>
      <c r="F1505" s="28"/>
      <c r="G1505" s="29"/>
      <c r="H1505" s="39" t="str">
        <f t="shared" si="47"/>
        <v/>
      </c>
      <c r="I1505" s="150" t="str">
        <f t="shared" si="48"/>
        <v/>
      </c>
      <c r="J1505" s="113"/>
      <c r="K1505" s="18"/>
      <c r="L1505" s="18"/>
      <c r="Z1505" s="152"/>
    </row>
    <row r="1506" spans="1:26" x14ac:dyDescent="0.25">
      <c r="A1506" s="26"/>
      <c r="B1506" s="27"/>
      <c r="C1506" s="28"/>
      <c r="D1506" s="28"/>
      <c r="E1506" s="28"/>
      <c r="F1506" s="28"/>
      <c r="G1506" s="29"/>
      <c r="H1506" s="39" t="str">
        <f t="shared" si="47"/>
        <v/>
      </c>
      <c r="I1506" s="150" t="str">
        <f t="shared" si="48"/>
        <v/>
      </c>
      <c r="J1506" s="113"/>
      <c r="K1506" s="18"/>
      <c r="L1506" s="18"/>
      <c r="Z1506" s="152"/>
    </row>
    <row r="1507" spans="1:26" x14ac:dyDescent="0.25">
      <c r="A1507" s="26"/>
      <c r="B1507" s="27"/>
      <c r="C1507" s="28"/>
      <c r="D1507" s="28"/>
      <c r="E1507" s="28"/>
      <c r="F1507" s="28"/>
      <c r="G1507" s="29"/>
      <c r="H1507" s="39" t="str">
        <f t="shared" si="47"/>
        <v/>
      </c>
      <c r="I1507" s="150" t="str">
        <f t="shared" si="48"/>
        <v/>
      </c>
      <c r="J1507" s="113"/>
      <c r="K1507" s="18"/>
      <c r="L1507" s="18"/>
      <c r="Z1507" s="152"/>
    </row>
    <row r="1508" spans="1:26" x14ac:dyDescent="0.25">
      <c r="A1508" s="26"/>
      <c r="B1508" s="27"/>
      <c r="C1508" s="28"/>
      <c r="D1508" s="28"/>
      <c r="E1508" s="28"/>
      <c r="F1508" s="28"/>
      <c r="G1508" s="29"/>
      <c r="H1508" s="39" t="str">
        <f t="shared" si="47"/>
        <v/>
      </c>
      <c r="I1508" s="150" t="str">
        <f t="shared" si="48"/>
        <v/>
      </c>
      <c r="J1508" s="113"/>
      <c r="K1508" s="18"/>
      <c r="L1508" s="18"/>
      <c r="Z1508" s="152"/>
    </row>
    <row r="1509" spans="1:26" x14ac:dyDescent="0.25">
      <c r="A1509" s="26"/>
      <c r="B1509" s="27"/>
      <c r="C1509" s="28"/>
      <c r="D1509" s="28"/>
      <c r="E1509" s="28"/>
      <c r="F1509" s="28"/>
      <c r="G1509" s="29"/>
      <c r="H1509" s="39" t="str">
        <f t="shared" si="47"/>
        <v/>
      </c>
      <c r="I1509" s="150" t="str">
        <f t="shared" si="48"/>
        <v/>
      </c>
      <c r="J1509" s="113"/>
      <c r="K1509" s="18"/>
      <c r="L1509" s="18"/>
      <c r="Z1509" s="152"/>
    </row>
    <row r="1510" spans="1:26" x14ac:dyDescent="0.25">
      <c r="A1510" s="26"/>
      <c r="B1510" s="27"/>
      <c r="C1510" s="28"/>
      <c r="D1510" s="28"/>
      <c r="E1510" s="28"/>
      <c r="F1510" s="28"/>
      <c r="G1510" s="29"/>
      <c r="H1510" s="39" t="str">
        <f t="shared" si="47"/>
        <v/>
      </c>
      <c r="I1510" s="150" t="str">
        <f t="shared" si="48"/>
        <v/>
      </c>
      <c r="J1510" s="113"/>
      <c r="K1510" s="18"/>
      <c r="L1510" s="18"/>
      <c r="Z1510" s="152"/>
    </row>
    <row r="1511" spans="1:26" x14ac:dyDescent="0.25">
      <c r="A1511" s="26"/>
      <c r="B1511" s="27"/>
      <c r="C1511" s="28"/>
      <c r="D1511" s="28"/>
      <c r="E1511" s="28"/>
      <c r="F1511" s="28"/>
      <c r="G1511" s="29"/>
      <c r="H1511" s="39" t="str">
        <f t="shared" si="47"/>
        <v/>
      </c>
      <c r="I1511" s="150" t="str">
        <f t="shared" si="48"/>
        <v/>
      </c>
      <c r="J1511" s="113"/>
      <c r="K1511" s="18"/>
      <c r="L1511" s="18"/>
      <c r="Z1511" s="152"/>
    </row>
    <row r="1512" spans="1:26" x14ac:dyDescent="0.25">
      <c r="A1512" s="26"/>
      <c r="B1512" s="27"/>
      <c r="C1512" s="28"/>
      <c r="D1512" s="28"/>
      <c r="E1512" s="28"/>
      <c r="F1512" s="28"/>
      <c r="G1512" s="29"/>
      <c r="H1512" s="39" t="str">
        <f t="shared" si="47"/>
        <v/>
      </c>
      <c r="I1512" s="150" t="str">
        <f t="shared" si="48"/>
        <v/>
      </c>
      <c r="J1512" s="113"/>
      <c r="K1512" s="18"/>
      <c r="L1512" s="18"/>
      <c r="Z1512" s="152"/>
    </row>
    <row r="1513" spans="1:26" x14ac:dyDescent="0.25">
      <c r="A1513" s="26"/>
      <c r="B1513" s="27"/>
      <c r="C1513" s="28"/>
      <c r="D1513" s="28"/>
      <c r="E1513" s="28"/>
      <c r="F1513" s="28"/>
      <c r="G1513" s="29"/>
      <c r="H1513" s="39" t="str">
        <f t="shared" si="47"/>
        <v/>
      </c>
      <c r="I1513" s="150" t="str">
        <f t="shared" si="48"/>
        <v/>
      </c>
      <c r="J1513" s="113"/>
      <c r="K1513" s="18"/>
      <c r="L1513" s="18"/>
      <c r="Z1513" s="152"/>
    </row>
    <row r="1514" spans="1:26" x14ac:dyDescent="0.25">
      <c r="A1514" s="26"/>
      <c r="B1514" s="27"/>
      <c r="C1514" s="28"/>
      <c r="D1514" s="28"/>
      <c r="E1514" s="28"/>
      <c r="F1514" s="28"/>
      <c r="G1514" s="29"/>
      <c r="H1514" s="39" t="str">
        <f t="shared" si="47"/>
        <v/>
      </c>
      <c r="I1514" s="150" t="str">
        <f t="shared" si="48"/>
        <v/>
      </c>
      <c r="J1514" s="113"/>
      <c r="K1514" s="18"/>
      <c r="L1514" s="18"/>
      <c r="Z1514" s="152"/>
    </row>
    <row r="1515" spans="1:26" x14ac:dyDescent="0.25">
      <c r="A1515" s="26"/>
      <c r="B1515" s="27"/>
      <c r="C1515" s="28"/>
      <c r="D1515" s="28"/>
      <c r="E1515" s="28"/>
      <c r="F1515" s="28"/>
      <c r="G1515" s="29"/>
      <c r="H1515" s="39" t="str">
        <f t="shared" si="47"/>
        <v/>
      </c>
      <c r="I1515" s="150" t="str">
        <f t="shared" si="48"/>
        <v/>
      </c>
      <c r="J1515" s="113"/>
      <c r="K1515" s="18"/>
      <c r="L1515" s="18"/>
      <c r="Z1515" s="152"/>
    </row>
    <row r="1516" spans="1:26" x14ac:dyDescent="0.25">
      <c r="A1516" s="26"/>
      <c r="B1516" s="27"/>
      <c r="C1516" s="28"/>
      <c r="D1516" s="28"/>
      <c r="E1516" s="28"/>
      <c r="F1516" s="28"/>
      <c r="G1516" s="29"/>
      <c r="H1516" s="39" t="str">
        <f t="shared" si="47"/>
        <v/>
      </c>
      <c r="I1516" s="150" t="str">
        <f t="shared" si="48"/>
        <v/>
      </c>
      <c r="J1516" s="113"/>
      <c r="K1516" s="18"/>
      <c r="L1516" s="18"/>
      <c r="Z1516" s="152"/>
    </row>
    <row r="1517" spans="1:26" x14ac:dyDescent="0.25">
      <c r="A1517" s="26"/>
      <c r="B1517" s="27"/>
      <c r="C1517" s="28"/>
      <c r="D1517" s="28"/>
      <c r="E1517" s="28"/>
      <c r="F1517" s="28"/>
      <c r="G1517" s="29"/>
      <c r="H1517" s="39" t="str">
        <f t="shared" si="47"/>
        <v/>
      </c>
      <c r="I1517" s="150" t="str">
        <f t="shared" si="48"/>
        <v/>
      </c>
      <c r="J1517" s="113"/>
      <c r="K1517" s="18"/>
      <c r="L1517" s="18"/>
      <c r="Z1517" s="152"/>
    </row>
    <row r="1518" spans="1:26" x14ac:dyDescent="0.25">
      <c r="A1518" s="26"/>
      <c r="B1518" s="27"/>
      <c r="C1518" s="28"/>
      <c r="D1518" s="28"/>
      <c r="E1518" s="28"/>
      <c r="F1518" s="28"/>
      <c r="G1518" s="29"/>
      <c r="H1518" s="39" t="str">
        <f t="shared" si="47"/>
        <v/>
      </c>
      <c r="I1518" s="150" t="str">
        <f t="shared" si="48"/>
        <v/>
      </c>
      <c r="J1518" s="113"/>
      <c r="K1518" s="18"/>
      <c r="L1518" s="18"/>
      <c r="Z1518" s="152"/>
    </row>
    <row r="1519" spans="1:26" x14ac:dyDescent="0.25">
      <c r="A1519" s="26"/>
      <c r="B1519" s="27"/>
      <c r="C1519" s="28"/>
      <c r="D1519" s="28"/>
      <c r="E1519" s="28"/>
      <c r="F1519" s="28"/>
      <c r="G1519" s="29"/>
      <c r="H1519" s="39" t="str">
        <f t="shared" si="47"/>
        <v/>
      </c>
      <c r="I1519" s="150" t="str">
        <f t="shared" si="48"/>
        <v/>
      </c>
      <c r="J1519" s="113"/>
      <c r="K1519" s="18"/>
      <c r="L1519" s="18"/>
      <c r="Z1519" s="152"/>
    </row>
    <row r="1520" spans="1:26" x14ac:dyDescent="0.25">
      <c r="A1520" s="26"/>
      <c r="B1520" s="27"/>
      <c r="C1520" s="28"/>
      <c r="D1520" s="28"/>
      <c r="E1520" s="28"/>
      <c r="F1520" s="28"/>
      <c r="G1520" s="29"/>
      <c r="H1520" s="39" t="str">
        <f t="shared" si="47"/>
        <v/>
      </c>
      <c r="I1520" s="150" t="str">
        <f t="shared" si="48"/>
        <v/>
      </c>
      <c r="J1520" s="113"/>
      <c r="K1520" s="18"/>
      <c r="L1520" s="18"/>
      <c r="Z1520" s="152"/>
    </row>
    <row r="1521" spans="1:26" x14ac:dyDescent="0.25">
      <c r="A1521" s="26"/>
      <c r="B1521" s="27"/>
      <c r="C1521" s="28"/>
      <c r="D1521" s="28"/>
      <c r="E1521" s="28"/>
      <c r="F1521" s="28"/>
      <c r="G1521" s="29"/>
      <c r="H1521" s="39" t="str">
        <f t="shared" si="47"/>
        <v/>
      </c>
      <c r="I1521" s="150" t="str">
        <f t="shared" si="48"/>
        <v/>
      </c>
      <c r="J1521" s="113"/>
      <c r="K1521" s="18"/>
      <c r="L1521" s="18"/>
      <c r="Z1521" s="152"/>
    </row>
    <row r="1522" spans="1:26" x14ac:dyDescent="0.25">
      <c r="A1522" s="26"/>
      <c r="B1522" s="27"/>
      <c r="C1522" s="28"/>
      <c r="D1522" s="28"/>
      <c r="E1522" s="28"/>
      <c r="F1522" s="28"/>
      <c r="G1522" s="29"/>
      <c r="H1522" s="39" t="str">
        <f t="shared" si="47"/>
        <v/>
      </c>
      <c r="I1522" s="150" t="str">
        <f t="shared" si="48"/>
        <v/>
      </c>
      <c r="J1522" s="113"/>
      <c r="K1522" s="18"/>
      <c r="L1522" s="18"/>
      <c r="Z1522" s="152"/>
    </row>
    <row r="1523" spans="1:26" x14ac:dyDescent="0.25">
      <c r="A1523" s="26"/>
      <c r="B1523" s="27"/>
      <c r="C1523" s="28"/>
      <c r="D1523" s="28"/>
      <c r="E1523" s="28"/>
      <c r="F1523" s="28"/>
      <c r="G1523" s="29"/>
      <c r="H1523" s="39" t="str">
        <f t="shared" si="47"/>
        <v/>
      </c>
      <c r="I1523" s="150" t="str">
        <f t="shared" si="48"/>
        <v/>
      </c>
      <c r="J1523" s="113"/>
      <c r="K1523" s="18"/>
      <c r="L1523" s="18"/>
      <c r="Z1523" s="152"/>
    </row>
    <row r="1524" spans="1:26" x14ac:dyDescent="0.25">
      <c r="A1524" s="26"/>
      <c r="B1524" s="27"/>
      <c r="C1524" s="28"/>
      <c r="D1524" s="28"/>
      <c r="E1524" s="28"/>
      <c r="F1524" s="28"/>
      <c r="G1524" s="29"/>
      <c r="H1524" s="39" t="str">
        <f t="shared" si="47"/>
        <v/>
      </c>
      <c r="I1524" s="150" t="str">
        <f t="shared" si="48"/>
        <v/>
      </c>
      <c r="J1524" s="113"/>
      <c r="K1524" s="18"/>
      <c r="L1524" s="18"/>
      <c r="Z1524" s="152"/>
    </row>
    <row r="1525" spans="1:26" x14ac:dyDescent="0.25">
      <c r="A1525" s="26"/>
      <c r="B1525" s="27"/>
      <c r="C1525" s="28"/>
      <c r="D1525" s="28"/>
      <c r="E1525" s="28"/>
      <c r="F1525" s="28"/>
      <c r="G1525" s="29"/>
      <c r="H1525" s="39" t="str">
        <f t="shared" si="47"/>
        <v/>
      </c>
      <c r="I1525" s="150" t="str">
        <f t="shared" si="48"/>
        <v/>
      </c>
      <c r="J1525" s="113"/>
      <c r="K1525" s="18"/>
      <c r="L1525" s="18"/>
      <c r="Z1525" s="152"/>
    </row>
    <row r="1526" spans="1:26" x14ac:dyDescent="0.25">
      <c r="A1526" s="26"/>
      <c r="B1526" s="27"/>
      <c r="C1526" s="28"/>
      <c r="D1526" s="28"/>
      <c r="E1526" s="28"/>
      <c r="F1526" s="28"/>
      <c r="G1526" s="29"/>
      <c r="H1526" s="39" t="str">
        <f t="shared" si="47"/>
        <v/>
      </c>
      <c r="I1526" s="150" t="str">
        <f t="shared" si="48"/>
        <v/>
      </c>
      <c r="J1526" s="113"/>
      <c r="K1526" s="18"/>
      <c r="L1526" s="18"/>
      <c r="Z1526" s="152"/>
    </row>
    <row r="1527" spans="1:26" x14ac:dyDescent="0.25">
      <c r="A1527" s="26"/>
      <c r="B1527" s="27"/>
      <c r="C1527" s="28"/>
      <c r="D1527" s="28"/>
      <c r="E1527" s="28"/>
      <c r="F1527" s="28"/>
      <c r="G1527" s="29"/>
      <c r="H1527" s="39" t="str">
        <f t="shared" si="47"/>
        <v/>
      </c>
      <c r="I1527" s="150" t="str">
        <f t="shared" si="48"/>
        <v/>
      </c>
      <c r="J1527" s="113"/>
      <c r="K1527" s="18"/>
      <c r="L1527" s="18"/>
      <c r="Z1527" s="152"/>
    </row>
    <row r="1528" spans="1:26" x14ac:dyDescent="0.25">
      <c r="A1528" s="26"/>
      <c r="B1528" s="27"/>
      <c r="C1528" s="28"/>
      <c r="D1528" s="28"/>
      <c r="E1528" s="28"/>
      <c r="F1528" s="28"/>
      <c r="G1528" s="29"/>
      <c r="H1528" s="39" t="str">
        <f t="shared" si="47"/>
        <v/>
      </c>
      <c r="I1528" s="150" t="str">
        <f t="shared" si="48"/>
        <v/>
      </c>
      <c r="J1528" s="113"/>
      <c r="K1528" s="18"/>
      <c r="L1528" s="18"/>
      <c r="Z1528" s="152"/>
    </row>
    <row r="1529" spans="1:26" x14ac:dyDescent="0.25">
      <c r="A1529" s="26"/>
      <c r="B1529" s="27"/>
      <c r="C1529" s="28"/>
      <c r="D1529" s="28"/>
      <c r="E1529" s="28"/>
      <c r="F1529" s="28"/>
      <c r="G1529" s="29"/>
      <c r="H1529" s="39" t="str">
        <f t="shared" si="47"/>
        <v/>
      </c>
      <c r="I1529" s="150" t="str">
        <f t="shared" si="48"/>
        <v/>
      </c>
      <c r="J1529" s="113"/>
      <c r="K1529" s="18"/>
      <c r="L1529" s="18"/>
      <c r="Z1529" s="152"/>
    </row>
    <row r="1530" spans="1:26" x14ac:dyDescent="0.25">
      <c r="A1530" s="26"/>
      <c r="B1530" s="27"/>
      <c r="C1530" s="28"/>
      <c r="D1530" s="28"/>
      <c r="E1530" s="28"/>
      <c r="F1530" s="28"/>
      <c r="G1530" s="29"/>
      <c r="H1530" s="39" t="str">
        <f t="shared" si="47"/>
        <v/>
      </c>
      <c r="I1530" s="150" t="str">
        <f t="shared" si="48"/>
        <v/>
      </c>
      <c r="J1530" s="113"/>
      <c r="K1530" s="18"/>
      <c r="L1530" s="18"/>
      <c r="Z1530" s="152"/>
    </row>
    <row r="1531" spans="1:26" x14ac:dyDescent="0.25">
      <c r="A1531" s="26"/>
      <c r="B1531" s="27"/>
      <c r="C1531" s="28"/>
      <c r="D1531" s="28"/>
      <c r="E1531" s="28"/>
      <c r="F1531" s="28"/>
      <c r="G1531" s="29"/>
      <c r="H1531" s="39" t="str">
        <f t="shared" si="47"/>
        <v/>
      </c>
      <c r="I1531" s="150" t="str">
        <f t="shared" si="48"/>
        <v/>
      </c>
      <c r="J1531" s="113"/>
      <c r="K1531" s="18"/>
      <c r="L1531" s="18"/>
      <c r="Z1531" s="152"/>
    </row>
    <row r="1532" spans="1:26" x14ac:dyDescent="0.25">
      <c r="A1532" s="26"/>
      <c r="B1532" s="27"/>
      <c r="C1532" s="28"/>
      <c r="D1532" s="28"/>
      <c r="E1532" s="28"/>
      <c r="F1532" s="28"/>
      <c r="G1532" s="29"/>
      <c r="H1532" s="39" t="str">
        <f t="shared" si="47"/>
        <v/>
      </c>
      <c r="I1532" s="150" t="str">
        <f t="shared" si="48"/>
        <v/>
      </c>
      <c r="J1532" s="113"/>
      <c r="K1532" s="18"/>
      <c r="L1532" s="18"/>
      <c r="Z1532" s="152"/>
    </row>
    <row r="1533" spans="1:26" x14ac:dyDescent="0.25">
      <c r="A1533" s="26"/>
      <c r="B1533" s="27"/>
      <c r="C1533" s="28"/>
      <c r="D1533" s="28"/>
      <c r="E1533" s="28"/>
      <c r="F1533" s="28"/>
      <c r="G1533" s="29"/>
      <c r="H1533" s="39" t="str">
        <f t="shared" si="47"/>
        <v/>
      </c>
      <c r="I1533" s="150" t="str">
        <f t="shared" si="48"/>
        <v/>
      </c>
      <c r="J1533" s="113"/>
      <c r="K1533" s="18"/>
      <c r="L1533" s="18"/>
      <c r="Z1533" s="152"/>
    </row>
    <row r="1534" spans="1:26" x14ac:dyDescent="0.25">
      <c r="A1534" s="26"/>
      <c r="B1534" s="27"/>
      <c r="C1534" s="28"/>
      <c r="D1534" s="28"/>
      <c r="E1534" s="28"/>
      <c r="F1534" s="28"/>
      <c r="G1534" s="29"/>
      <c r="H1534" s="39" t="str">
        <f t="shared" si="47"/>
        <v/>
      </c>
      <c r="I1534" s="150" t="str">
        <f t="shared" si="48"/>
        <v/>
      </c>
      <c r="J1534" s="113"/>
      <c r="K1534" s="18"/>
      <c r="L1534" s="18"/>
      <c r="Z1534" s="152"/>
    </row>
    <row r="1535" spans="1:26" x14ac:dyDescent="0.25">
      <c r="A1535" s="26"/>
      <c r="B1535" s="27"/>
      <c r="C1535" s="28"/>
      <c r="D1535" s="28"/>
      <c r="E1535" s="28"/>
      <c r="F1535" s="28"/>
      <c r="G1535" s="29"/>
      <c r="H1535" s="39" t="str">
        <f t="shared" si="47"/>
        <v/>
      </c>
      <c r="I1535" s="150" t="str">
        <f t="shared" si="48"/>
        <v/>
      </c>
      <c r="J1535" s="113"/>
      <c r="K1535" s="18"/>
      <c r="L1535" s="18"/>
      <c r="Z1535" s="152"/>
    </row>
    <row r="1536" spans="1:26" x14ac:dyDescent="0.25">
      <c r="A1536" s="26"/>
      <c r="B1536" s="27"/>
      <c r="C1536" s="28"/>
      <c r="D1536" s="28"/>
      <c r="E1536" s="28"/>
      <c r="F1536" s="28"/>
      <c r="G1536" s="29"/>
      <c r="H1536" s="39" t="str">
        <f t="shared" si="47"/>
        <v/>
      </c>
      <c r="I1536" s="150" t="str">
        <f t="shared" si="48"/>
        <v/>
      </c>
      <c r="J1536" s="113"/>
      <c r="K1536" s="18"/>
      <c r="L1536" s="18"/>
      <c r="Z1536" s="152"/>
    </row>
    <row r="1537" spans="1:26" x14ac:dyDescent="0.25">
      <c r="A1537" s="26"/>
      <c r="B1537" s="27"/>
      <c r="C1537" s="28"/>
      <c r="D1537" s="28"/>
      <c r="E1537" s="28"/>
      <c r="F1537" s="28"/>
      <c r="G1537" s="29"/>
      <c r="H1537" s="39" t="str">
        <f t="shared" si="47"/>
        <v/>
      </c>
      <c r="I1537" s="150" t="str">
        <f t="shared" si="48"/>
        <v/>
      </c>
      <c r="J1537" s="113"/>
      <c r="K1537" s="18"/>
      <c r="L1537" s="18"/>
      <c r="Z1537" s="152"/>
    </row>
    <row r="1538" spans="1:26" x14ac:dyDescent="0.25">
      <c r="A1538" s="26"/>
      <c r="B1538" s="27"/>
      <c r="C1538" s="28"/>
      <c r="D1538" s="28"/>
      <c r="E1538" s="28"/>
      <c r="F1538" s="28"/>
      <c r="G1538" s="29"/>
      <c r="H1538" s="39" t="str">
        <f t="shared" si="47"/>
        <v/>
      </c>
      <c r="I1538" s="150" t="str">
        <f t="shared" si="48"/>
        <v/>
      </c>
      <c r="J1538" s="113"/>
      <c r="K1538" s="18"/>
      <c r="L1538" s="18"/>
      <c r="Z1538" s="152"/>
    </row>
    <row r="1539" spans="1:26" x14ac:dyDescent="0.25">
      <c r="A1539" s="26"/>
      <c r="B1539" s="27"/>
      <c r="C1539" s="28"/>
      <c r="D1539" s="28"/>
      <c r="E1539" s="28"/>
      <c r="F1539" s="28"/>
      <c r="G1539" s="29"/>
      <c r="H1539" s="39" t="str">
        <f t="shared" si="47"/>
        <v/>
      </c>
      <c r="I1539" s="150" t="str">
        <f t="shared" si="48"/>
        <v/>
      </c>
      <c r="J1539" s="113"/>
      <c r="K1539" s="18"/>
      <c r="L1539" s="18"/>
      <c r="Z1539" s="152"/>
    </row>
    <row r="1540" spans="1:26" x14ac:dyDescent="0.25">
      <c r="A1540" s="26"/>
      <c r="B1540" s="27"/>
      <c r="C1540" s="28"/>
      <c r="D1540" s="28"/>
      <c r="E1540" s="28"/>
      <c r="F1540" s="28"/>
      <c r="G1540" s="29"/>
      <c r="H1540" s="39" t="str">
        <f t="shared" ref="H1540:H1603" si="49">IF(A1540&gt;0,MATCH(A1540-1,FYrMonths)+1,"")</f>
        <v/>
      </c>
      <c r="I1540" s="150" t="str">
        <f t="shared" si="48"/>
        <v/>
      </c>
      <c r="J1540" s="113"/>
      <c r="K1540" s="18"/>
      <c r="L1540" s="18"/>
      <c r="Z1540" s="152"/>
    </row>
    <row r="1541" spans="1:26" x14ac:dyDescent="0.25">
      <c r="A1541" s="26"/>
      <c r="B1541" s="27"/>
      <c r="C1541" s="28"/>
      <c r="D1541" s="28"/>
      <c r="E1541" s="28"/>
      <c r="F1541" s="28"/>
      <c r="G1541" s="29"/>
      <c r="H1541" s="39" t="str">
        <f t="shared" si="49"/>
        <v/>
      </c>
      <c r="I1541" s="150" t="str">
        <f t="shared" ref="I1541:I1604" si="50">IF(G1541="","",I1540+G1541)</f>
        <v/>
      </c>
      <c r="J1541" s="113"/>
      <c r="K1541" s="18"/>
      <c r="L1541" s="18"/>
      <c r="Z1541" s="152"/>
    </row>
    <row r="1542" spans="1:26" x14ac:dyDescent="0.25">
      <c r="A1542" s="26"/>
      <c r="B1542" s="27"/>
      <c r="C1542" s="28"/>
      <c r="D1542" s="28"/>
      <c r="E1542" s="28"/>
      <c r="F1542" s="28"/>
      <c r="G1542" s="29"/>
      <c r="H1542" s="39" t="str">
        <f t="shared" si="49"/>
        <v/>
      </c>
      <c r="I1542" s="150" t="str">
        <f t="shared" si="50"/>
        <v/>
      </c>
      <c r="J1542" s="113"/>
      <c r="K1542" s="18"/>
      <c r="L1542" s="18"/>
      <c r="Z1542" s="152"/>
    </row>
    <row r="1543" spans="1:26" x14ac:dyDescent="0.25">
      <c r="A1543" s="26"/>
      <c r="B1543" s="27"/>
      <c r="C1543" s="28"/>
      <c r="D1543" s="28"/>
      <c r="E1543" s="28"/>
      <c r="F1543" s="28"/>
      <c r="G1543" s="29"/>
      <c r="H1543" s="39" t="str">
        <f t="shared" si="49"/>
        <v/>
      </c>
      <c r="I1543" s="150" t="str">
        <f t="shared" si="50"/>
        <v/>
      </c>
      <c r="J1543" s="113"/>
      <c r="K1543" s="18"/>
      <c r="L1543" s="18"/>
      <c r="Z1543" s="152"/>
    </row>
    <row r="1544" spans="1:26" x14ac:dyDescent="0.25">
      <c r="A1544" s="26"/>
      <c r="B1544" s="27"/>
      <c r="C1544" s="28"/>
      <c r="D1544" s="28"/>
      <c r="E1544" s="28"/>
      <c r="F1544" s="28"/>
      <c r="G1544" s="29"/>
      <c r="H1544" s="39" t="str">
        <f t="shared" si="49"/>
        <v/>
      </c>
      <c r="I1544" s="150" t="str">
        <f t="shared" si="50"/>
        <v/>
      </c>
      <c r="J1544" s="113"/>
      <c r="K1544" s="18"/>
      <c r="L1544" s="18"/>
      <c r="Z1544" s="152"/>
    </row>
    <row r="1545" spans="1:26" x14ac:dyDescent="0.25">
      <c r="A1545" s="26"/>
      <c r="B1545" s="27"/>
      <c r="C1545" s="28"/>
      <c r="D1545" s="28"/>
      <c r="E1545" s="28"/>
      <c r="F1545" s="28"/>
      <c r="G1545" s="29"/>
      <c r="H1545" s="39" t="str">
        <f t="shared" si="49"/>
        <v/>
      </c>
      <c r="I1545" s="150" t="str">
        <f t="shared" si="50"/>
        <v/>
      </c>
      <c r="J1545" s="113"/>
      <c r="K1545" s="18"/>
      <c r="L1545" s="18"/>
      <c r="Z1545" s="152"/>
    </row>
    <row r="1546" spans="1:26" x14ac:dyDescent="0.25">
      <c r="A1546" s="26"/>
      <c r="B1546" s="27"/>
      <c r="C1546" s="28"/>
      <c r="D1546" s="28"/>
      <c r="E1546" s="28"/>
      <c r="F1546" s="28"/>
      <c r="G1546" s="29"/>
      <c r="H1546" s="39" t="str">
        <f t="shared" si="49"/>
        <v/>
      </c>
      <c r="I1546" s="150" t="str">
        <f t="shared" si="50"/>
        <v/>
      </c>
      <c r="J1546" s="113"/>
      <c r="K1546" s="18"/>
      <c r="L1546" s="18"/>
      <c r="Z1546" s="152"/>
    </row>
    <row r="1547" spans="1:26" x14ac:dyDescent="0.25">
      <c r="A1547" s="26"/>
      <c r="B1547" s="27"/>
      <c r="C1547" s="28"/>
      <c r="D1547" s="28"/>
      <c r="E1547" s="28"/>
      <c r="F1547" s="28"/>
      <c r="G1547" s="29"/>
      <c r="H1547" s="39" t="str">
        <f t="shared" si="49"/>
        <v/>
      </c>
      <c r="I1547" s="150" t="str">
        <f t="shared" si="50"/>
        <v/>
      </c>
      <c r="J1547" s="113"/>
      <c r="K1547" s="18"/>
      <c r="L1547" s="18"/>
      <c r="Z1547" s="152"/>
    </row>
    <row r="1548" spans="1:26" x14ac:dyDescent="0.25">
      <c r="A1548" s="26"/>
      <c r="B1548" s="27"/>
      <c r="C1548" s="28"/>
      <c r="D1548" s="28"/>
      <c r="E1548" s="28"/>
      <c r="F1548" s="28"/>
      <c r="G1548" s="29"/>
      <c r="H1548" s="39" t="str">
        <f t="shared" si="49"/>
        <v/>
      </c>
      <c r="I1548" s="150" t="str">
        <f t="shared" si="50"/>
        <v/>
      </c>
      <c r="J1548" s="113"/>
      <c r="K1548" s="18"/>
      <c r="L1548" s="18"/>
      <c r="Z1548" s="152"/>
    </row>
    <row r="1549" spans="1:26" x14ac:dyDescent="0.25">
      <c r="A1549" s="26"/>
      <c r="B1549" s="27"/>
      <c r="C1549" s="28"/>
      <c r="D1549" s="28"/>
      <c r="E1549" s="28"/>
      <c r="F1549" s="28"/>
      <c r="G1549" s="29"/>
      <c r="H1549" s="39" t="str">
        <f t="shared" si="49"/>
        <v/>
      </c>
      <c r="I1549" s="150" t="str">
        <f t="shared" si="50"/>
        <v/>
      </c>
      <c r="J1549" s="113"/>
      <c r="K1549" s="18"/>
      <c r="L1549" s="18"/>
      <c r="Z1549" s="152"/>
    </row>
    <row r="1550" spans="1:26" x14ac:dyDescent="0.25">
      <c r="A1550" s="26"/>
      <c r="B1550" s="27"/>
      <c r="C1550" s="28"/>
      <c r="D1550" s="28"/>
      <c r="E1550" s="28"/>
      <c r="F1550" s="28"/>
      <c r="G1550" s="29"/>
      <c r="H1550" s="39" t="str">
        <f t="shared" si="49"/>
        <v/>
      </c>
      <c r="I1550" s="150" t="str">
        <f t="shared" si="50"/>
        <v/>
      </c>
      <c r="J1550" s="113"/>
      <c r="K1550" s="18"/>
      <c r="L1550" s="18"/>
      <c r="Z1550" s="152"/>
    </row>
    <row r="1551" spans="1:26" x14ac:dyDescent="0.25">
      <c r="A1551" s="26"/>
      <c r="B1551" s="27"/>
      <c r="C1551" s="28"/>
      <c r="D1551" s="28"/>
      <c r="E1551" s="28"/>
      <c r="F1551" s="28"/>
      <c r="G1551" s="29"/>
      <c r="H1551" s="39" t="str">
        <f t="shared" si="49"/>
        <v/>
      </c>
      <c r="I1551" s="150" t="str">
        <f t="shared" si="50"/>
        <v/>
      </c>
      <c r="J1551" s="113"/>
      <c r="K1551" s="18"/>
      <c r="L1551" s="18"/>
      <c r="Z1551" s="152"/>
    </row>
    <row r="1552" spans="1:26" x14ac:dyDescent="0.25">
      <c r="A1552" s="26"/>
      <c r="B1552" s="27"/>
      <c r="C1552" s="28"/>
      <c r="D1552" s="28"/>
      <c r="E1552" s="28"/>
      <c r="F1552" s="28"/>
      <c r="G1552" s="29"/>
      <c r="H1552" s="39" t="str">
        <f t="shared" si="49"/>
        <v/>
      </c>
      <c r="I1552" s="150" t="str">
        <f t="shared" si="50"/>
        <v/>
      </c>
      <c r="J1552" s="113"/>
      <c r="K1552" s="18"/>
      <c r="L1552" s="18"/>
      <c r="Z1552" s="152"/>
    </row>
    <row r="1553" spans="1:26" x14ac:dyDescent="0.25">
      <c r="A1553" s="26"/>
      <c r="B1553" s="27"/>
      <c r="C1553" s="28"/>
      <c r="D1553" s="28"/>
      <c r="E1553" s="28"/>
      <c r="F1553" s="28"/>
      <c r="G1553" s="29"/>
      <c r="H1553" s="39" t="str">
        <f t="shared" si="49"/>
        <v/>
      </c>
      <c r="I1553" s="150" t="str">
        <f t="shared" si="50"/>
        <v/>
      </c>
      <c r="J1553" s="113"/>
      <c r="K1553" s="18"/>
      <c r="L1553" s="18"/>
      <c r="Z1553" s="152"/>
    </row>
    <row r="1554" spans="1:26" x14ac:dyDescent="0.25">
      <c r="A1554" s="26"/>
      <c r="B1554" s="27"/>
      <c r="C1554" s="28"/>
      <c r="D1554" s="28"/>
      <c r="E1554" s="28"/>
      <c r="F1554" s="28"/>
      <c r="G1554" s="29"/>
      <c r="H1554" s="39" t="str">
        <f t="shared" si="49"/>
        <v/>
      </c>
      <c r="I1554" s="150" t="str">
        <f t="shared" si="50"/>
        <v/>
      </c>
      <c r="J1554" s="113"/>
      <c r="K1554" s="18"/>
      <c r="L1554" s="18"/>
      <c r="Z1554" s="152"/>
    </row>
    <row r="1555" spans="1:26" x14ac:dyDescent="0.25">
      <c r="A1555" s="26"/>
      <c r="B1555" s="27"/>
      <c r="C1555" s="28"/>
      <c r="D1555" s="28"/>
      <c r="E1555" s="28"/>
      <c r="F1555" s="28"/>
      <c r="G1555" s="29"/>
      <c r="H1555" s="39" t="str">
        <f t="shared" si="49"/>
        <v/>
      </c>
      <c r="I1555" s="150" t="str">
        <f t="shared" si="50"/>
        <v/>
      </c>
      <c r="J1555" s="113"/>
      <c r="K1555" s="18"/>
      <c r="L1555" s="18"/>
      <c r="Z1555" s="152"/>
    </row>
    <row r="1556" spans="1:26" x14ac:dyDescent="0.25">
      <c r="A1556" s="26"/>
      <c r="B1556" s="27"/>
      <c r="C1556" s="28"/>
      <c r="D1556" s="28"/>
      <c r="E1556" s="28"/>
      <c r="F1556" s="28"/>
      <c r="G1556" s="29"/>
      <c r="H1556" s="39" t="str">
        <f t="shared" si="49"/>
        <v/>
      </c>
      <c r="I1556" s="150" t="str">
        <f t="shared" si="50"/>
        <v/>
      </c>
      <c r="J1556" s="113"/>
      <c r="K1556" s="18"/>
      <c r="L1556" s="18"/>
      <c r="Z1556" s="152"/>
    </row>
    <row r="1557" spans="1:26" x14ac:dyDescent="0.25">
      <c r="A1557" s="26"/>
      <c r="B1557" s="27"/>
      <c r="C1557" s="28"/>
      <c r="D1557" s="28"/>
      <c r="E1557" s="28"/>
      <c r="F1557" s="28"/>
      <c r="G1557" s="29"/>
      <c r="H1557" s="39" t="str">
        <f t="shared" si="49"/>
        <v/>
      </c>
      <c r="I1557" s="150" t="str">
        <f t="shared" si="50"/>
        <v/>
      </c>
      <c r="J1557" s="113"/>
      <c r="K1557" s="18"/>
      <c r="L1557" s="18"/>
      <c r="Z1557" s="152"/>
    </row>
    <row r="1558" spans="1:26" x14ac:dyDescent="0.25">
      <c r="A1558" s="26"/>
      <c r="B1558" s="27"/>
      <c r="C1558" s="28"/>
      <c r="D1558" s="28"/>
      <c r="E1558" s="28"/>
      <c r="F1558" s="28"/>
      <c r="G1558" s="29"/>
      <c r="H1558" s="39" t="str">
        <f t="shared" si="49"/>
        <v/>
      </c>
      <c r="I1558" s="150" t="str">
        <f t="shared" si="50"/>
        <v/>
      </c>
      <c r="J1558" s="113"/>
      <c r="K1558" s="18"/>
      <c r="L1558" s="18"/>
      <c r="Z1558" s="152"/>
    </row>
    <row r="1559" spans="1:26" x14ac:dyDescent="0.25">
      <c r="A1559" s="26"/>
      <c r="B1559" s="27"/>
      <c r="C1559" s="28"/>
      <c r="D1559" s="28"/>
      <c r="E1559" s="28"/>
      <c r="F1559" s="28"/>
      <c r="G1559" s="29"/>
      <c r="H1559" s="39" t="str">
        <f t="shared" si="49"/>
        <v/>
      </c>
      <c r="I1559" s="150" t="str">
        <f t="shared" si="50"/>
        <v/>
      </c>
      <c r="J1559" s="113"/>
      <c r="K1559" s="18"/>
      <c r="L1559" s="18"/>
      <c r="Z1559" s="152"/>
    </row>
    <row r="1560" spans="1:26" x14ac:dyDescent="0.25">
      <c r="A1560" s="26"/>
      <c r="B1560" s="27"/>
      <c r="C1560" s="28"/>
      <c r="D1560" s="28"/>
      <c r="E1560" s="28"/>
      <c r="F1560" s="28"/>
      <c r="G1560" s="29"/>
      <c r="H1560" s="39" t="str">
        <f t="shared" si="49"/>
        <v/>
      </c>
      <c r="I1560" s="150" t="str">
        <f t="shared" si="50"/>
        <v/>
      </c>
      <c r="J1560" s="113"/>
      <c r="K1560" s="18"/>
      <c r="L1560" s="18"/>
      <c r="Z1560" s="152"/>
    </row>
    <row r="1561" spans="1:26" x14ac:dyDescent="0.25">
      <c r="A1561" s="26"/>
      <c r="B1561" s="27"/>
      <c r="C1561" s="28"/>
      <c r="D1561" s="28"/>
      <c r="E1561" s="28"/>
      <c r="F1561" s="28"/>
      <c r="G1561" s="29"/>
      <c r="H1561" s="39" t="str">
        <f t="shared" si="49"/>
        <v/>
      </c>
      <c r="I1561" s="150" t="str">
        <f t="shared" si="50"/>
        <v/>
      </c>
      <c r="J1561" s="113"/>
      <c r="K1561" s="18"/>
      <c r="L1561" s="18"/>
      <c r="Z1561" s="152"/>
    </row>
    <row r="1562" spans="1:26" x14ac:dyDescent="0.25">
      <c r="A1562" s="26"/>
      <c r="B1562" s="27"/>
      <c r="C1562" s="28"/>
      <c r="D1562" s="28"/>
      <c r="E1562" s="28"/>
      <c r="F1562" s="28"/>
      <c r="G1562" s="29"/>
      <c r="H1562" s="39" t="str">
        <f t="shared" si="49"/>
        <v/>
      </c>
      <c r="I1562" s="150" t="str">
        <f t="shared" si="50"/>
        <v/>
      </c>
      <c r="J1562" s="113"/>
      <c r="K1562" s="18"/>
      <c r="L1562" s="18"/>
      <c r="Z1562" s="152"/>
    </row>
    <row r="1563" spans="1:26" x14ac:dyDescent="0.25">
      <c r="A1563" s="26"/>
      <c r="B1563" s="27"/>
      <c r="C1563" s="28"/>
      <c r="D1563" s="28"/>
      <c r="E1563" s="28"/>
      <c r="F1563" s="28"/>
      <c r="G1563" s="29"/>
      <c r="H1563" s="39" t="str">
        <f t="shared" si="49"/>
        <v/>
      </c>
      <c r="I1563" s="150" t="str">
        <f t="shared" si="50"/>
        <v/>
      </c>
      <c r="J1563" s="113"/>
      <c r="K1563" s="18"/>
      <c r="L1563" s="18"/>
      <c r="Z1563" s="152"/>
    </row>
    <row r="1564" spans="1:26" x14ac:dyDescent="0.25">
      <c r="A1564" s="26"/>
      <c r="B1564" s="27"/>
      <c r="C1564" s="28"/>
      <c r="D1564" s="28"/>
      <c r="E1564" s="28"/>
      <c r="F1564" s="28"/>
      <c r="G1564" s="29"/>
      <c r="H1564" s="39" t="str">
        <f t="shared" si="49"/>
        <v/>
      </c>
      <c r="I1564" s="150" t="str">
        <f t="shared" si="50"/>
        <v/>
      </c>
      <c r="J1564" s="113"/>
      <c r="K1564" s="18"/>
      <c r="L1564" s="18"/>
      <c r="Z1564" s="152"/>
    </row>
    <row r="1565" spans="1:26" x14ac:dyDescent="0.25">
      <c r="A1565" s="26"/>
      <c r="B1565" s="27"/>
      <c r="C1565" s="28"/>
      <c r="D1565" s="28"/>
      <c r="E1565" s="28"/>
      <c r="F1565" s="28"/>
      <c r="G1565" s="29"/>
      <c r="H1565" s="39" t="str">
        <f t="shared" si="49"/>
        <v/>
      </c>
      <c r="I1565" s="150" t="str">
        <f t="shared" si="50"/>
        <v/>
      </c>
      <c r="J1565" s="113"/>
      <c r="K1565" s="18"/>
      <c r="L1565" s="18"/>
      <c r="Z1565" s="152"/>
    </row>
    <row r="1566" spans="1:26" x14ac:dyDescent="0.25">
      <c r="A1566" s="26"/>
      <c r="B1566" s="27"/>
      <c r="C1566" s="28"/>
      <c r="D1566" s="28"/>
      <c r="E1566" s="28"/>
      <c r="F1566" s="28"/>
      <c r="G1566" s="29"/>
      <c r="H1566" s="39" t="str">
        <f t="shared" si="49"/>
        <v/>
      </c>
      <c r="I1566" s="150" t="str">
        <f t="shared" si="50"/>
        <v/>
      </c>
      <c r="J1566" s="113"/>
      <c r="K1566" s="18"/>
      <c r="L1566" s="18"/>
      <c r="Z1566" s="152"/>
    </row>
    <row r="1567" spans="1:26" x14ac:dyDescent="0.25">
      <c r="A1567" s="26"/>
      <c r="B1567" s="27"/>
      <c r="C1567" s="28"/>
      <c r="D1567" s="28"/>
      <c r="E1567" s="28"/>
      <c r="F1567" s="28"/>
      <c r="G1567" s="29"/>
      <c r="H1567" s="39" t="str">
        <f t="shared" si="49"/>
        <v/>
      </c>
      <c r="I1567" s="150" t="str">
        <f t="shared" si="50"/>
        <v/>
      </c>
      <c r="J1567" s="113"/>
      <c r="K1567" s="18"/>
      <c r="L1567" s="18"/>
      <c r="Z1567" s="152"/>
    </row>
    <row r="1568" spans="1:26" x14ac:dyDescent="0.25">
      <c r="A1568" s="26"/>
      <c r="B1568" s="27"/>
      <c r="C1568" s="28"/>
      <c r="D1568" s="28"/>
      <c r="E1568" s="28"/>
      <c r="F1568" s="28"/>
      <c r="G1568" s="29"/>
      <c r="H1568" s="39" t="str">
        <f t="shared" si="49"/>
        <v/>
      </c>
      <c r="I1568" s="150" t="str">
        <f t="shared" si="50"/>
        <v/>
      </c>
      <c r="J1568" s="113"/>
      <c r="K1568" s="18"/>
      <c r="L1568" s="18"/>
      <c r="Z1568" s="152"/>
    </row>
    <row r="1569" spans="1:26" x14ac:dyDescent="0.25">
      <c r="A1569" s="26"/>
      <c r="B1569" s="27"/>
      <c r="C1569" s="28"/>
      <c r="D1569" s="28"/>
      <c r="E1569" s="28"/>
      <c r="F1569" s="28"/>
      <c r="G1569" s="29"/>
      <c r="H1569" s="39" t="str">
        <f t="shared" si="49"/>
        <v/>
      </c>
      <c r="I1569" s="150" t="str">
        <f t="shared" si="50"/>
        <v/>
      </c>
      <c r="J1569" s="113"/>
      <c r="K1569" s="18"/>
      <c r="L1569" s="18"/>
      <c r="Z1569" s="152"/>
    </row>
    <row r="1570" spans="1:26" x14ac:dyDescent="0.25">
      <c r="A1570" s="26"/>
      <c r="B1570" s="27"/>
      <c r="C1570" s="28"/>
      <c r="D1570" s="28"/>
      <c r="E1570" s="28"/>
      <c r="F1570" s="28"/>
      <c r="G1570" s="29"/>
      <c r="H1570" s="39" t="str">
        <f t="shared" si="49"/>
        <v/>
      </c>
      <c r="I1570" s="150" t="str">
        <f t="shared" si="50"/>
        <v/>
      </c>
      <c r="J1570" s="113"/>
      <c r="K1570" s="18"/>
      <c r="L1570" s="18"/>
      <c r="Z1570" s="152"/>
    </row>
    <row r="1571" spans="1:26" x14ac:dyDescent="0.25">
      <c r="A1571" s="26"/>
      <c r="B1571" s="27"/>
      <c r="C1571" s="28"/>
      <c r="D1571" s="28"/>
      <c r="E1571" s="28"/>
      <c r="F1571" s="28"/>
      <c r="G1571" s="29"/>
      <c r="H1571" s="39" t="str">
        <f t="shared" si="49"/>
        <v/>
      </c>
      <c r="I1571" s="150" t="str">
        <f t="shared" si="50"/>
        <v/>
      </c>
      <c r="J1571" s="113"/>
      <c r="K1571" s="18"/>
      <c r="L1571" s="18"/>
      <c r="Z1571" s="152"/>
    </row>
    <row r="1572" spans="1:26" x14ac:dyDescent="0.25">
      <c r="A1572" s="26"/>
      <c r="B1572" s="27"/>
      <c r="C1572" s="28"/>
      <c r="D1572" s="28"/>
      <c r="E1572" s="28"/>
      <c r="F1572" s="28"/>
      <c r="G1572" s="29"/>
      <c r="H1572" s="39" t="str">
        <f t="shared" si="49"/>
        <v/>
      </c>
      <c r="I1572" s="150" t="str">
        <f t="shared" si="50"/>
        <v/>
      </c>
      <c r="J1572" s="113"/>
      <c r="K1572" s="18"/>
      <c r="L1572" s="18"/>
      <c r="Z1572" s="152"/>
    </row>
    <row r="1573" spans="1:26" x14ac:dyDescent="0.25">
      <c r="A1573" s="26"/>
      <c r="B1573" s="27"/>
      <c r="C1573" s="28"/>
      <c r="D1573" s="28"/>
      <c r="E1573" s="28"/>
      <c r="F1573" s="28"/>
      <c r="G1573" s="29"/>
      <c r="H1573" s="39" t="str">
        <f t="shared" si="49"/>
        <v/>
      </c>
      <c r="I1573" s="150" t="str">
        <f t="shared" si="50"/>
        <v/>
      </c>
      <c r="J1573" s="113"/>
      <c r="K1573" s="18"/>
      <c r="L1573" s="18"/>
      <c r="Z1573" s="152"/>
    </row>
    <row r="1574" spans="1:26" x14ac:dyDescent="0.25">
      <c r="A1574" s="26"/>
      <c r="B1574" s="27"/>
      <c r="C1574" s="28"/>
      <c r="D1574" s="28"/>
      <c r="E1574" s="28"/>
      <c r="F1574" s="28"/>
      <c r="G1574" s="29"/>
      <c r="H1574" s="39" t="str">
        <f t="shared" si="49"/>
        <v/>
      </c>
      <c r="I1574" s="150" t="str">
        <f t="shared" si="50"/>
        <v/>
      </c>
      <c r="J1574" s="113"/>
      <c r="K1574" s="18"/>
      <c r="L1574" s="18"/>
      <c r="Z1574" s="152"/>
    </row>
    <row r="1575" spans="1:26" x14ac:dyDescent="0.25">
      <c r="A1575" s="26"/>
      <c r="B1575" s="27"/>
      <c r="C1575" s="28"/>
      <c r="D1575" s="28"/>
      <c r="E1575" s="28"/>
      <c r="F1575" s="28"/>
      <c r="G1575" s="29"/>
      <c r="H1575" s="39" t="str">
        <f t="shared" si="49"/>
        <v/>
      </c>
      <c r="I1575" s="150" t="str">
        <f t="shared" si="50"/>
        <v/>
      </c>
      <c r="J1575" s="113"/>
      <c r="K1575" s="18"/>
      <c r="L1575" s="18"/>
      <c r="Z1575" s="152"/>
    </row>
    <row r="1576" spans="1:26" x14ac:dyDescent="0.25">
      <c r="A1576" s="26"/>
      <c r="B1576" s="27"/>
      <c r="C1576" s="28"/>
      <c r="D1576" s="28"/>
      <c r="E1576" s="28"/>
      <c r="F1576" s="28"/>
      <c r="G1576" s="29"/>
      <c r="H1576" s="39" t="str">
        <f t="shared" si="49"/>
        <v/>
      </c>
      <c r="I1576" s="150" t="str">
        <f t="shared" si="50"/>
        <v/>
      </c>
      <c r="J1576" s="113"/>
      <c r="K1576" s="18"/>
      <c r="L1576" s="18"/>
      <c r="Z1576" s="152"/>
    </row>
    <row r="1577" spans="1:26" x14ac:dyDescent="0.25">
      <c r="A1577" s="26"/>
      <c r="B1577" s="27"/>
      <c r="C1577" s="28"/>
      <c r="D1577" s="28"/>
      <c r="E1577" s="28"/>
      <c r="F1577" s="28"/>
      <c r="G1577" s="29"/>
      <c r="H1577" s="39" t="str">
        <f t="shared" si="49"/>
        <v/>
      </c>
      <c r="I1577" s="150" t="str">
        <f t="shared" si="50"/>
        <v/>
      </c>
      <c r="J1577" s="113"/>
      <c r="K1577" s="18"/>
      <c r="L1577" s="18"/>
      <c r="Z1577" s="152"/>
    </row>
    <row r="1578" spans="1:26" x14ac:dyDescent="0.25">
      <c r="A1578" s="26"/>
      <c r="B1578" s="27"/>
      <c r="C1578" s="28"/>
      <c r="D1578" s="28"/>
      <c r="E1578" s="28"/>
      <c r="F1578" s="28"/>
      <c r="G1578" s="29"/>
      <c r="H1578" s="39" t="str">
        <f t="shared" si="49"/>
        <v/>
      </c>
      <c r="I1578" s="150" t="str">
        <f t="shared" si="50"/>
        <v/>
      </c>
      <c r="J1578" s="113"/>
      <c r="K1578" s="18"/>
      <c r="L1578" s="18"/>
      <c r="Z1578" s="152"/>
    </row>
    <row r="1579" spans="1:26" x14ac:dyDescent="0.25">
      <c r="A1579" s="26"/>
      <c r="B1579" s="27"/>
      <c r="C1579" s="28"/>
      <c r="D1579" s="28"/>
      <c r="E1579" s="28"/>
      <c r="F1579" s="28"/>
      <c r="G1579" s="29"/>
      <c r="H1579" s="39" t="str">
        <f t="shared" si="49"/>
        <v/>
      </c>
      <c r="I1579" s="150" t="str">
        <f t="shared" si="50"/>
        <v/>
      </c>
      <c r="J1579" s="113"/>
      <c r="K1579" s="18"/>
      <c r="L1579" s="18"/>
      <c r="Z1579" s="152"/>
    </row>
    <row r="1580" spans="1:26" x14ac:dyDescent="0.25">
      <c r="A1580" s="26"/>
      <c r="B1580" s="27"/>
      <c r="C1580" s="28"/>
      <c r="D1580" s="28"/>
      <c r="E1580" s="28"/>
      <c r="F1580" s="28"/>
      <c r="G1580" s="29"/>
      <c r="H1580" s="39" t="str">
        <f t="shared" si="49"/>
        <v/>
      </c>
      <c r="I1580" s="150" t="str">
        <f t="shared" si="50"/>
        <v/>
      </c>
      <c r="J1580" s="113"/>
      <c r="K1580" s="18"/>
      <c r="L1580" s="18"/>
      <c r="Z1580" s="152"/>
    </row>
    <row r="1581" spans="1:26" x14ac:dyDescent="0.25">
      <c r="A1581" s="26"/>
      <c r="B1581" s="27"/>
      <c r="C1581" s="28"/>
      <c r="D1581" s="28"/>
      <c r="E1581" s="28"/>
      <c r="F1581" s="28"/>
      <c r="G1581" s="29"/>
      <c r="H1581" s="39" t="str">
        <f t="shared" si="49"/>
        <v/>
      </c>
      <c r="I1581" s="150" t="str">
        <f t="shared" si="50"/>
        <v/>
      </c>
      <c r="J1581" s="113"/>
      <c r="K1581" s="18"/>
      <c r="L1581" s="18"/>
      <c r="Z1581" s="152"/>
    </row>
    <row r="1582" spans="1:26" x14ac:dyDescent="0.25">
      <c r="A1582" s="26"/>
      <c r="B1582" s="27"/>
      <c r="C1582" s="28"/>
      <c r="D1582" s="28"/>
      <c r="E1582" s="28"/>
      <c r="F1582" s="28"/>
      <c r="G1582" s="29"/>
      <c r="H1582" s="39" t="str">
        <f t="shared" si="49"/>
        <v/>
      </c>
      <c r="I1582" s="150" t="str">
        <f t="shared" si="50"/>
        <v/>
      </c>
      <c r="J1582" s="113"/>
      <c r="K1582" s="18"/>
      <c r="L1582" s="18"/>
      <c r="Z1582" s="152"/>
    </row>
    <row r="1583" spans="1:26" x14ac:dyDescent="0.25">
      <c r="A1583" s="26"/>
      <c r="B1583" s="27"/>
      <c r="C1583" s="28"/>
      <c r="D1583" s="28"/>
      <c r="E1583" s="28"/>
      <c r="F1583" s="28"/>
      <c r="G1583" s="29"/>
      <c r="H1583" s="39" t="str">
        <f t="shared" si="49"/>
        <v/>
      </c>
      <c r="I1583" s="150" t="str">
        <f t="shared" si="50"/>
        <v/>
      </c>
      <c r="J1583" s="113"/>
      <c r="K1583" s="18"/>
      <c r="L1583" s="18"/>
      <c r="Z1583" s="152"/>
    </row>
    <row r="1584" spans="1:26" x14ac:dyDescent="0.25">
      <c r="A1584" s="26"/>
      <c r="B1584" s="27"/>
      <c r="C1584" s="28"/>
      <c r="D1584" s="28"/>
      <c r="E1584" s="28"/>
      <c r="F1584" s="28"/>
      <c r="G1584" s="29"/>
      <c r="H1584" s="39" t="str">
        <f t="shared" si="49"/>
        <v/>
      </c>
      <c r="I1584" s="150" t="str">
        <f t="shared" si="50"/>
        <v/>
      </c>
      <c r="J1584" s="113"/>
      <c r="K1584" s="18"/>
      <c r="L1584" s="18"/>
      <c r="Z1584" s="152"/>
    </row>
    <row r="1585" spans="1:26" x14ac:dyDescent="0.25">
      <c r="A1585" s="26"/>
      <c r="B1585" s="27"/>
      <c r="C1585" s="28"/>
      <c r="D1585" s="28"/>
      <c r="E1585" s="28"/>
      <c r="F1585" s="28"/>
      <c r="G1585" s="29"/>
      <c r="H1585" s="39" t="str">
        <f t="shared" si="49"/>
        <v/>
      </c>
      <c r="I1585" s="150" t="str">
        <f t="shared" si="50"/>
        <v/>
      </c>
      <c r="J1585" s="113"/>
      <c r="K1585" s="18"/>
      <c r="L1585" s="18"/>
      <c r="Z1585" s="152"/>
    </row>
    <row r="1586" spans="1:26" x14ac:dyDescent="0.25">
      <c r="A1586" s="26"/>
      <c r="B1586" s="27"/>
      <c r="C1586" s="28"/>
      <c r="D1586" s="28"/>
      <c r="E1586" s="28"/>
      <c r="F1586" s="28"/>
      <c r="G1586" s="29"/>
      <c r="H1586" s="39" t="str">
        <f t="shared" si="49"/>
        <v/>
      </c>
      <c r="I1586" s="150" t="str">
        <f t="shared" si="50"/>
        <v/>
      </c>
      <c r="J1586" s="113"/>
      <c r="K1586" s="18"/>
      <c r="L1586" s="18"/>
      <c r="Z1586" s="152"/>
    </row>
    <row r="1587" spans="1:26" x14ac:dyDescent="0.25">
      <c r="A1587" s="26"/>
      <c r="B1587" s="27"/>
      <c r="C1587" s="28"/>
      <c r="D1587" s="28"/>
      <c r="E1587" s="28"/>
      <c r="F1587" s="28"/>
      <c r="G1587" s="29"/>
      <c r="H1587" s="39" t="str">
        <f t="shared" si="49"/>
        <v/>
      </c>
      <c r="I1587" s="150" t="str">
        <f t="shared" si="50"/>
        <v/>
      </c>
      <c r="J1587" s="113"/>
      <c r="K1587" s="18"/>
      <c r="L1587" s="18"/>
      <c r="Z1587" s="152"/>
    </row>
    <row r="1588" spans="1:26" x14ac:dyDescent="0.25">
      <c r="A1588" s="26"/>
      <c r="B1588" s="27"/>
      <c r="C1588" s="28"/>
      <c r="D1588" s="28"/>
      <c r="E1588" s="28"/>
      <c r="F1588" s="28"/>
      <c r="G1588" s="29"/>
      <c r="H1588" s="39" t="str">
        <f t="shared" si="49"/>
        <v/>
      </c>
      <c r="I1588" s="150" t="str">
        <f t="shared" si="50"/>
        <v/>
      </c>
      <c r="J1588" s="113"/>
      <c r="K1588" s="18"/>
      <c r="L1588" s="18"/>
      <c r="Z1588" s="152"/>
    </row>
    <row r="1589" spans="1:26" x14ac:dyDescent="0.25">
      <c r="A1589" s="26"/>
      <c r="B1589" s="27"/>
      <c r="C1589" s="28"/>
      <c r="D1589" s="28"/>
      <c r="E1589" s="28"/>
      <c r="F1589" s="28"/>
      <c r="G1589" s="29"/>
      <c r="H1589" s="39" t="str">
        <f t="shared" si="49"/>
        <v/>
      </c>
      <c r="I1589" s="150" t="str">
        <f t="shared" si="50"/>
        <v/>
      </c>
      <c r="J1589" s="113"/>
      <c r="K1589" s="18"/>
      <c r="L1589" s="18"/>
      <c r="Z1589" s="152"/>
    </row>
    <row r="1590" spans="1:26" x14ac:dyDescent="0.25">
      <c r="A1590" s="26"/>
      <c r="B1590" s="27"/>
      <c r="C1590" s="28"/>
      <c r="D1590" s="28"/>
      <c r="E1590" s="28"/>
      <c r="F1590" s="28"/>
      <c r="G1590" s="29"/>
      <c r="H1590" s="39" t="str">
        <f t="shared" si="49"/>
        <v/>
      </c>
      <c r="I1590" s="150" t="str">
        <f t="shared" si="50"/>
        <v/>
      </c>
      <c r="J1590" s="113"/>
      <c r="K1590" s="18"/>
      <c r="L1590" s="18"/>
      <c r="Z1590" s="152"/>
    </row>
    <row r="1591" spans="1:26" x14ac:dyDescent="0.25">
      <c r="A1591" s="26"/>
      <c r="B1591" s="27"/>
      <c r="C1591" s="28"/>
      <c r="D1591" s="28"/>
      <c r="E1591" s="28"/>
      <c r="F1591" s="28"/>
      <c r="G1591" s="29"/>
      <c r="H1591" s="39" t="str">
        <f t="shared" si="49"/>
        <v/>
      </c>
      <c r="I1591" s="150" t="str">
        <f t="shared" si="50"/>
        <v/>
      </c>
      <c r="J1591" s="113"/>
      <c r="K1591" s="18"/>
      <c r="L1591" s="18"/>
      <c r="Z1591" s="152"/>
    </row>
    <row r="1592" spans="1:26" x14ac:dyDescent="0.25">
      <c r="A1592" s="26"/>
      <c r="B1592" s="27"/>
      <c r="C1592" s="28"/>
      <c r="D1592" s="28"/>
      <c r="E1592" s="28"/>
      <c r="F1592" s="28"/>
      <c r="G1592" s="29"/>
      <c r="H1592" s="39" t="str">
        <f t="shared" si="49"/>
        <v/>
      </c>
      <c r="I1592" s="150" t="str">
        <f t="shared" si="50"/>
        <v/>
      </c>
      <c r="J1592" s="113"/>
      <c r="K1592" s="18"/>
      <c r="L1592" s="18"/>
      <c r="Z1592" s="152"/>
    </row>
    <row r="1593" spans="1:26" x14ac:dyDescent="0.25">
      <c r="A1593" s="26"/>
      <c r="B1593" s="27"/>
      <c r="C1593" s="28"/>
      <c r="D1593" s="28"/>
      <c r="E1593" s="28"/>
      <c r="F1593" s="28"/>
      <c r="G1593" s="29"/>
      <c r="H1593" s="39" t="str">
        <f t="shared" si="49"/>
        <v/>
      </c>
      <c r="I1593" s="150" t="str">
        <f t="shared" si="50"/>
        <v/>
      </c>
      <c r="J1593" s="113"/>
      <c r="K1593" s="18"/>
      <c r="L1593" s="18"/>
      <c r="Z1593" s="152"/>
    </row>
    <row r="1594" spans="1:26" x14ac:dyDescent="0.25">
      <c r="A1594" s="26"/>
      <c r="B1594" s="27"/>
      <c r="C1594" s="28"/>
      <c r="D1594" s="28"/>
      <c r="E1594" s="28"/>
      <c r="F1594" s="28"/>
      <c r="G1594" s="29"/>
      <c r="H1594" s="39" t="str">
        <f t="shared" si="49"/>
        <v/>
      </c>
      <c r="I1594" s="150" t="str">
        <f t="shared" si="50"/>
        <v/>
      </c>
      <c r="J1594" s="113"/>
      <c r="K1594" s="18"/>
      <c r="L1594" s="18"/>
      <c r="Z1594" s="152"/>
    </row>
    <row r="1595" spans="1:26" x14ac:dyDescent="0.25">
      <c r="A1595" s="26"/>
      <c r="B1595" s="27"/>
      <c r="C1595" s="28"/>
      <c r="D1595" s="28"/>
      <c r="E1595" s="28"/>
      <c r="F1595" s="28"/>
      <c r="G1595" s="29"/>
      <c r="H1595" s="39" t="str">
        <f t="shared" si="49"/>
        <v/>
      </c>
      <c r="I1595" s="150" t="str">
        <f t="shared" si="50"/>
        <v/>
      </c>
      <c r="J1595" s="113"/>
      <c r="K1595" s="18"/>
      <c r="L1595" s="18"/>
      <c r="Z1595" s="152"/>
    </row>
    <row r="1596" spans="1:26" x14ac:dyDescent="0.25">
      <c r="A1596" s="26"/>
      <c r="B1596" s="27"/>
      <c r="C1596" s="28"/>
      <c r="D1596" s="28"/>
      <c r="E1596" s="28"/>
      <c r="F1596" s="28"/>
      <c r="G1596" s="29"/>
      <c r="H1596" s="39" t="str">
        <f t="shared" si="49"/>
        <v/>
      </c>
      <c r="I1596" s="150" t="str">
        <f t="shared" si="50"/>
        <v/>
      </c>
      <c r="J1596" s="113"/>
      <c r="K1596" s="18"/>
      <c r="L1596" s="18"/>
      <c r="Z1596" s="152"/>
    </row>
    <row r="1597" spans="1:26" x14ac:dyDescent="0.25">
      <c r="A1597" s="26"/>
      <c r="B1597" s="27"/>
      <c r="C1597" s="28"/>
      <c r="D1597" s="28"/>
      <c r="E1597" s="28"/>
      <c r="F1597" s="28"/>
      <c r="G1597" s="29"/>
      <c r="H1597" s="39" t="str">
        <f t="shared" si="49"/>
        <v/>
      </c>
      <c r="I1597" s="150" t="str">
        <f t="shared" si="50"/>
        <v/>
      </c>
      <c r="J1597" s="113"/>
      <c r="K1597" s="18"/>
      <c r="L1597" s="18"/>
      <c r="Z1597" s="152"/>
    </row>
    <row r="1598" spans="1:26" x14ac:dyDescent="0.25">
      <c r="A1598" s="26"/>
      <c r="B1598" s="27"/>
      <c r="C1598" s="28"/>
      <c r="D1598" s="28"/>
      <c r="E1598" s="28"/>
      <c r="F1598" s="28"/>
      <c r="G1598" s="29"/>
      <c r="H1598" s="39" t="str">
        <f t="shared" si="49"/>
        <v/>
      </c>
      <c r="I1598" s="150" t="str">
        <f t="shared" si="50"/>
        <v/>
      </c>
      <c r="J1598" s="113"/>
      <c r="K1598" s="18"/>
      <c r="L1598" s="18"/>
      <c r="Z1598" s="152"/>
    </row>
    <row r="1599" spans="1:26" x14ac:dyDescent="0.25">
      <c r="A1599" s="26"/>
      <c r="B1599" s="27"/>
      <c r="C1599" s="28"/>
      <c r="D1599" s="28"/>
      <c r="E1599" s="28"/>
      <c r="F1599" s="28"/>
      <c r="G1599" s="29"/>
      <c r="H1599" s="39" t="str">
        <f t="shared" si="49"/>
        <v/>
      </c>
      <c r="I1599" s="150" t="str">
        <f t="shared" si="50"/>
        <v/>
      </c>
      <c r="J1599" s="113"/>
      <c r="K1599" s="18"/>
      <c r="L1599" s="18"/>
      <c r="Z1599" s="152"/>
    </row>
    <row r="1600" spans="1:26" x14ac:dyDescent="0.25">
      <c r="A1600" s="26"/>
      <c r="B1600" s="27"/>
      <c r="C1600" s="28"/>
      <c r="D1600" s="28"/>
      <c r="E1600" s="28"/>
      <c r="F1600" s="28"/>
      <c r="G1600" s="29"/>
      <c r="H1600" s="39" t="str">
        <f t="shared" si="49"/>
        <v/>
      </c>
      <c r="I1600" s="150" t="str">
        <f t="shared" si="50"/>
        <v/>
      </c>
      <c r="J1600" s="113"/>
      <c r="K1600" s="18"/>
      <c r="L1600" s="18"/>
      <c r="Z1600" s="152"/>
    </row>
    <row r="1601" spans="1:26" x14ac:dyDescent="0.25">
      <c r="A1601" s="26"/>
      <c r="B1601" s="27"/>
      <c r="C1601" s="28"/>
      <c r="D1601" s="28"/>
      <c r="E1601" s="28"/>
      <c r="F1601" s="28"/>
      <c r="G1601" s="29"/>
      <c r="H1601" s="39" t="str">
        <f t="shared" si="49"/>
        <v/>
      </c>
      <c r="I1601" s="150" t="str">
        <f t="shared" si="50"/>
        <v/>
      </c>
      <c r="J1601" s="113"/>
      <c r="K1601" s="18"/>
      <c r="L1601" s="18"/>
      <c r="Z1601" s="152"/>
    </row>
    <row r="1602" spans="1:26" x14ac:dyDescent="0.25">
      <c r="A1602" s="26"/>
      <c r="B1602" s="27"/>
      <c r="C1602" s="28"/>
      <c r="D1602" s="28"/>
      <c r="E1602" s="28"/>
      <c r="F1602" s="28"/>
      <c r="G1602" s="29"/>
      <c r="H1602" s="39" t="str">
        <f t="shared" si="49"/>
        <v/>
      </c>
      <c r="I1602" s="150" t="str">
        <f t="shared" si="50"/>
        <v/>
      </c>
      <c r="J1602" s="113"/>
      <c r="K1602" s="18"/>
      <c r="L1602" s="18"/>
      <c r="Z1602" s="152"/>
    </row>
    <row r="1603" spans="1:26" x14ac:dyDescent="0.25">
      <c r="A1603" s="26"/>
      <c r="B1603" s="27"/>
      <c r="C1603" s="28"/>
      <c r="D1603" s="28"/>
      <c r="E1603" s="28"/>
      <c r="F1603" s="28"/>
      <c r="G1603" s="29"/>
      <c r="H1603" s="39" t="str">
        <f t="shared" si="49"/>
        <v/>
      </c>
      <c r="I1603" s="150" t="str">
        <f t="shared" si="50"/>
        <v/>
      </c>
      <c r="J1603" s="113"/>
      <c r="K1603" s="18"/>
      <c r="L1603" s="18"/>
      <c r="Z1603" s="152"/>
    </row>
    <row r="1604" spans="1:26" x14ac:dyDescent="0.25">
      <c r="A1604" s="26"/>
      <c r="B1604" s="27"/>
      <c r="C1604" s="28"/>
      <c r="D1604" s="28"/>
      <c r="E1604" s="28"/>
      <c r="F1604" s="28"/>
      <c r="G1604" s="29"/>
      <c r="H1604" s="39" t="str">
        <f t="shared" ref="H1604:H1667" si="51">IF(A1604&gt;0,MATCH(A1604-1,FYrMonths)+1,"")</f>
        <v/>
      </c>
      <c r="I1604" s="150" t="str">
        <f t="shared" si="50"/>
        <v/>
      </c>
      <c r="J1604" s="113"/>
      <c r="K1604" s="18"/>
      <c r="L1604" s="18"/>
      <c r="Z1604" s="152"/>
    </row>
    <row r="1605" spans="1:26" x14ac:dyDescent="0.25">
      <c r="A1605" s="26"/>
      <c r="B1605" s="27"/>
      <c r="C1605" s="28"/>
      <c r="D1605" s="28"/>
      <c r="E1605" s="28"/>
      <c r="F1605" s="28"/>
      <c r="G1605" s="29"/>
      <c r="H1605" s="39" t="str">
        <f t="shared" si="51"/>
        <v/>
      </c>
      <c r="I1605" s="150" t="str">
        <f t="shared" ref="I1605:I1668" si="52">IF(G1605="","",I1604+G1605)</f>
        <v/>
      </c>
      <c r="J1605" s="113"/>
      <c r="K1605" s="18"/>
      <c r="L1605" s="18"/>
      <c r="Z1605" s="152"/>
    </row>
    <row r="1606" spans="1:26" x14ac:dyDescent="0.25">
      <c r="A1606" s="26"/>
      <c r="B1606" s="27"/>
      <c r="C1606" s="28"/>
      <c r="D1606" s="28"/>
      <c r="E1606" s="28"/>
      <c r="F1606" s="28"/>
      <c r="G1606" s="29"/>
      <c r="H1606" s="39" t="str">
        <f t="shared" si="51"/>
        <v/>
      </c>
      <c r="I1606" s="150" t="str">
        <f t="shared" si="52"/>
        <v/>
      </c>
      <c r="J1606" s="113"/>
      <c r="K1606" s="18"/>
      <c r="L1606" s="18"/>
      <c r="Z1606" s="152"/>
    </row>
    <row r="1607" spans="1:26" x14ac:dyDescent="0.25">
      <c r="A1607" s="26"/>
      <c r="B1607" s="27"/>
      <c r="C1607" s="28"/>
      <c r="D1607" s="28"/>
      <c r="E1607" s="28"/>
      <c r="F1607" s="28"/>
      <c r="G1607" s="29"/>
      <c r="H1607" s="39" t="str">
        <f t="shared" si="51"/>
        <v/>
      </c>
      <c r="I1607" s="150" t="str">
        <f t="shared" si="52"/>
        <v/>
      </c>
      <c r="J1607" s="113"/>
      <c r="K1607" s="18"/>
      <c r="L1607" s="18"/>
      <c r="Z1607" s="152"/>
    </row>
    <row r="1608" spans="1:26" x14ac:dyDescent="0.25">
      <c r="A1608" s="26"/>
      <c r="B1608" s="27"/>
      <c r="C1608" s="28"/>
      <c r="D1608" s="28"/>
      <c r="E1608" s="28"/>
      <c r="F1608" s="28"/>
      <c r="G1608" s="29"/>
      <c r="H1608" s="39" t="str">
        <f t="shared" si="51"/>
        <v/>
      </c>
      <c r="I1608" s="150" t="str">
        <f t="shared" si="52"/>
        <v/>
      </c>
      <c r="J1608" s="113"/>
      <c r="K1608" s="18"/>
      <c r="L1608" s="18"/>
      <c r="Z1608" s="152"/>
    </row>
    <row r="1609" spans="1:26" x14ac:dyDescent="0.25">
      <c r="A1609" s="26"/>
      <c r="B1609" s="27"/>
      <c r="C1609" s="28"/>
      <c r="D1609" s="28"/>
      <c r="E1609" s="28"/>
      <c r="F1609" s="28"/>
      <c r="G1609" s="29"/>
      <c r="H1609" s="39" t="str">
        <f t="shared" si="51"/>
        <v/>
      </c>
      <c r="I1609" s="150" t="str">
        <f t="shared" si="52"/>
        <v/>
      </c>
      <c r="J1609" s="113"/>
      <c r="K1609" s="18"/>
      <c r="L1609" s="18"/>
      <c r="Z1609" s="152"/>
    </row>
    <row r="1610" spans="1:26" x14ac:dyDescent="0.25">
      <c r="A1610" s="26"/>
      <c r="B1610" s="27"/>
      <c r="C1610" s="28"/>
      <c r="D1610" s="28"/>
      <c r="E1610" s="28"/>
      <c r="F1610" s="28"/>
      <c r="G1610" s="29"/>
      <c r="H1610" s="39" t="str">
        <f t="shared" si="51"/>
        <v/>
      </c>
      <c r="I1610" s="150" t="str">
        <f t="shared" si="52"/>
        <v/>
      </c>
      <c r="J1610" s="113"/>
      <c r="K1610" s="18"/>
      <c r="L1610" s="18"/>
      <c r="Z1610" s="152"/>
    </row>
    <row r="1611" spans="1:26" x14ac:dyDescent="0.25">
      <c r="A1611" s="26"/>
      <c r="B1611" s="27"/>
      <c r="C1611" s="28"/>
      <c r="D1611" s="28"/>
      <c r="E1611" s="28"/>
      <c r="F1611" s="28"/>
      <c r="G1611" s="29"/>
      <c r="H1611" s="39" t="str">
        <f t="shared" si="51"/>
        <v/>
      </c>
      <c r="I1611" s="150" t="str">
        <f t="shared" si="52"/>
        <v/>
      </c>
      <c r="J1611" s="113"/>
      <c r="K1611" s="18"/>
      <c r="L1611" s="18"/>
      <c r="Z1611" s="152"/>
    </row>
    <row r="1612" spans="1:26" x14ac:dyDescent="0.25">
      <c r="A1612" s="26"/>
      <c r="B1612" s="27"/>
      <c r="C1612" s="28"/>
      <c r="D1612" s="28"/>
      <c r="E1612" s="28"/>
      <c r="F1612" s="28"/>
      <c r="G1612" s="29"/>
      <c r="H1612" s="39" t="str">
        <f t="shared" si="51"/>
        <v/>
      </c>
      <c r="I1612" s="150" t="str">
        <f t="shared" si="52"/>
        <v/>
      </c>
      <c r="J1612" s="113"/>
      <c r="K1612" s="18"/>
      <c r="L1612" s="18"/>
      <c r="Z1612" s="152"/>
    </row>
    <row r="1613" spans="1:26" x14ac:dyDescent="0.25">
      <c r="A1613" s="26"/>
      <c r="B1613" s="27"/>
      <c r="C1613" s="28"/>
      <c r="D1613" s="28"/>
      <c r="E1613" s="28"/>
      <c r="F1613" s="28"/>
      <c r="G1613" s="29"/>
      <c r="H1613" s="39" t="str">
        <f t="shared" si="51"/>
        <v/>
      </c>
      <c r="I1613" s="150" t="str">
        <f t="shared" si="52"/>
        <v/>
      </c>
      <c r="J1613" s="113"/>
      <c r="K1613" s="18"/>
      <c r="L1613" s="18"/>
      <c r="Z1613" s="152"/>
    </row>
    <row r="1614" spans="1:26" x14ac:dyDescent="0.25">
      <c r="A1614" s="26"/>
      <c r="B1614" s="27"/>
      <c r="C1614" s="28"/>
      <c r="D1614" s="28"/>
      <c r="E1614" s="28"/>
      <c r="F1614" s="28"/>
      <c r="G1614" s="29"/>
      <c r="H1614" s="39" t="str">
        <f t="shared" si="51"/>
        <v/>
      </c>
      <c r="I1614" s="150" t="str">
        <f t="shared" si="52"/>
        <v/>
      </c>
      <c r="J1614" s="113"/>
      <c r="K1614" s="18"/>
      <c r="L1614" s="18"/>
      <c r="Z1614" s="152"/>
    </row>
    <row r="1615" spans="1:26" x14ac:dyDescent="0.25">
      <c r="A1615" s="26"/>
      <c r="B1615" s="27"/>
      <c r="C1615" s="28"/>
      <c r="D1615" s="28"/>
      <c r="E1615" s="28"/>
      <c r="F1615" s="28"/>
      <c r="G1615" s="29"/>
      <c r="H1615" s="39" t="str">
        <f t="shared" si="51"/>
        <v/>
      </c>
      <c r="I1615" s="150" t="str">
        <f t="shared" si="52"/>
        <v/>
      </c>
      <c r="J1615" s="113"/>
      <c r="K1615" s="18"/>
      <c r="L1615" s="18"/>
      <c r="Z1615" s="152"/>
    </row>
    <row r="1616" spans="1:26" x14ac:dyDescent="0.25">
      <c r="A1616" s="26"/>
      <c r="B1616" s="27"/>
      <c r="C1616" s="28"/>
      <c r="D1616" s="28"/>
      <c r="E1616" s="28"/>
      <c r="F1616" s="28"/>
      <c r="G1616" s="29"/>
      <c r="H1616" s="39" t="str">
        <f t="shared" si="51"/>
        <v/>
      </c>
      <c r="I1616" s="150" t="str">
        <f t="shared" si="52"/>
        <v/>
      </c>
      <c r="J1616" s="113"/>
      <c r="K1616" s="18"/>
      <c r="L1616" s="18"/>
      <c r="Z1616" s="152"/>
    </row>
    <row r="1617" spans="1:26" x14ac:dyDescent="0.25">
      <c r="A1617" s="26"/>
      <c r="B1617" s="27"/>
      <c r="C1617" s="28"/>
      <c r="D1617" s="28"/>
      <c r="E1617" s="28"/>
      <c r="F1617" s="28"/>
      <c r="G1617" s="29"/>
      <c r="H1617" s="39" t="str">
        <f t="shared" si="51"/>
        <v/>
      </c>
      <c r="I1617" s="150" t="str">
        <f t="shared" si="52"/>
        <v/>
      </c>
      <c r="J1617" s="113"/>
      <c r="K1617" s="18"/>
      <c r="L1617" s="18"/>
      <c r="Z1617" s="152"/>
    </row>
    <row r="1618" spans="1:26" x14ac:dyDescent="0.25">
      <c r="A1618" s="26"/>
      <c r="B1618" s="27"/>
      <c r="C1618" s="28"/>
      <c r="D1618" s="28"/>
      <c r="E1618" s="28"/>
      <c r="F1618" s="28"/>
      <c r="G1618" s="29"/>
      <c r="H1618" s="39" t="str">
        <f t="shared" si="51"/>
        <v/>
      </c>
      <c r="I1618" s="150" t="str">
        <f t="shared" si="52"/>
        <v/>
      </c>
      <c r="J1618" s="113"/>
      <c r="K1618" s="18"/>
      <c r="L1618" s="18"/>
      <c r="Z1618" s="152"/>
    </row>
    <row r="1619" spans="1:26" x14ac:dyDescent="0.25">
      <c r="A1619" s="26"/>
      <c r="B1619" s="27"/>
      <c r="C1619" s="28"/>
      <c r="D1619" s="28"/>
      <c r="E1619" s="28"/>
      <c r="F1619" s="28"/>
      <c r="G1619" s="29"/>
      <c r="H1619" s="39" t="str">
        <f t="shared" si="51"/>
        <v/>
      </c>
      <c r="I1619" s="150" t="str">
        <f t="shared" si="52"/>
        <v/>
      </c>
      <c r="J1619" s="113"/>
      <c r="K1619" s="18"/>
      <c r="L1619" s="18"/>
      <c r="Z1619" s="152"/>
    </row>
    <row r="1620" spans="1:26" x14ac:dyDescent="0.25">
      <c r="A1620" s="26"/>
      <c r="B1620" s="27"/>
      <c r="C1620" s="28"/>
      <c r="D1620" s="28"/>
      <c r="E1620" s="28"/>
      <c r="F1620" s="28"/>
      <c r="G1620" s="29"/>
      <c r="H1620" s="39" t="str">
        <f t="shared" si="51"/>
        <v/>
      </c>
      <c r="I1620" s="150" t="str">
        <f t="shared" si="52"/>
        <v/>
      </c>
      <c r="J1620" s="113"/>
      <c r="K1620" s="18"/>
      <c r="L1620" s="18"/>
      <c r="Z1620" s="152"/>
    </row>
    <row r="1621" spans="1:26" x14ac:dyDescent="0.25">
      <c r="A1621" s="26"/>
      <c r="B1621" s="27"/>
      <c r="C1621" s="28"/>
      <c r="D1621" s="28"/>
      <c r="E1621" s="28"/>
      <c r="F1621" s="28"/>
      <c r="G1621" s="29"/>
      <c r="H1621" s="39" t="str">
        <f t="shared" si="51"/>
        <v/>
      </c>
      <c r="I1621" s="150" t="str">
        <f t="shared" si="52"/>
        <v/>
      </c>
      <c r="J1621" s="113"/>
      <c r="K1621" s="18"/>
      <c r="L1621" s="18"/>
      <c r="Z1621" s="152"/>
    </row>
    <row r="1622" spans="1:26" x14ac:dyDescent="0.25">
      <c r="A1622" s="26"/>
      <c r="B1622" s="27"/>
      <c r="C1622" s="28"/>
      <c r="D1622" s="28"/>
      <c r="E1622" s="28"/>
      <c r="F1622" s="28"/>
      <c r="G1622" s="29"/>
      <c r="H1622" s="39" t="str">
        <f t="shared" si="51"/>
        <v/>
      </c>
      <c r="I1622" s="150" t="str">
        <f t="shared" si="52"/>
        <v/>
      </c>
      <c r="J1622" s="113"/>
      <c r="K1622" s="18"/>
      <c r="L1622" s="18"/>
      <c r="Z1622" s="152"/>
    </row>
    <row r="1623" spans="1:26" x14ac:dyDescent="0.25">
      <c r="A1623" s="26"/>
      <c r="B1623" s="27"/>
      <c r="C1623" s="28"/>
      <c r="D1623" s="28"/>
      <c r="E1623" s="28"/>
      <c r="F1623" s="28"/>
      <c r="G1623" s="29"/>
      <c r="H1623" s="39" t="str">
        <f t="shared" si="51"/>
        <v/>
      </c>
      <c r="I1623" s="150" t="str">
        <f t="shared" si="52"/>
        <v/>
      </c>
      <c r="J1623" s="113"/>
      <c r="K1623" s="18"/>
      <c r="L1623" s="18"/>
      <c r="Z1623" s="152"/>
    </row>
    <row r="1624" spans="1:26" x14ac:dyDescent="0.25">
      <c r="A1624" s="26"/>
      <c r="B1624" s="27"/>
      <c r="C1624" s="28"/>
      <c r="D1624" s="28"/>
      <c r="E1624" s="28"/>
      <c r="F1624" s="28"/>
      <c r="G1624" s="29"/>
      <c r="H1624" s="39" t="str">
        <f t="shared" si="51"/>
        <v/>
      </c>
      <c r="I1624" s="150" t="str">
        <f t="shared" si="52"/>
        <v/>
      </c>
      <c r="J1624" s="113"/>
      <c r="K1624" s="18"/>
      <c r="L1624" s="18"/>
      <c r="Z1624" s="152"/>
    </row>
    <row r="1625" spans="1:26" x14ac:dyDescent="0.25">
      <c r="A1625" s="26"/>
      <c r="B1625" s="27"/>
      <c r="C1625" s="28"/>
      <c r="D1625" s="28"/>
      <c r="E1625" s="28"/>
      <c r="F1625" s="28"/>
      <c r="G1625" s="29"/>
      <c r="H1625" s="39" t="str">
        <f t="shared" si="51"/>
        <v/>
      </c>
      <c r="I1625" s="150" t="str">
        <f t="shared" si="52"/>
        <v/>
      </c>
      <c r="J1625" s="113"/>
      <c r="K1625" s="18"/>
      <c r="L1625" s="18"/>
      <c r="Z1625" s="152"/>
    </row>
    <row r="1626" spans="1:26" x14ac:dyDescent="0.25">
      <c r="A1626" s="26"/>
      <c r="B1626" s="27"/>
      <c r="C1626" s="28"/>
      <c r="D1626" s="28"/>
      <c r="E1626" s="28"/>
      <c r="F1626" s="28"/>
      <c r="G1626" s="29"/>
      <c r="H1626" s="39" t="str">
        <f t="shared" si="51"/>
        <v/>
      </c>
      <c r="I1626" s="150" t="str">
        <f t="shared" si="52"/>
        <v/>
      </c>
      <c r="J1626" s="113"/>
      <c r="K1626" s="18"/>
      <c r="L1626" s="18"/>
      <c r="Z1626" s="152"/>
    </row>
    <row r="1627" spans="1:26" x14ac:dyDescent="0.25">
      <c r="A1627" s="26"/>
      <c r="B1627" s="27"/>
      <c r="C1627" s="28"/>
      <c r="D1627" s="28"/>
      <c r="E1627" s="28"/>
      <c r="F1627" s="28"/>
      <c r="G1627" s="29"/>
      <c r="H1627" s="39" t="str">
        <f t="shared" si="51"/>
        <v/>
      </c>
      <c r="I1627" s="150" t="str">
        <f t="shared" si="52"/>
        <v/>
      </c>
      <c r="J1627" s="113"/>
      <c r="K1627" s="18"/>
      <c r="L1627" s="18"/>
      <c r="Z1627" s="152"/>
    </row>
    <row r="1628" spans="1:26" x14ac:dyDescent="0.25">
      <c r="A1628" s="26"/>
      <c r="B1628" s="27"/>
      <c r="C1628" s="28"/>
      <c r="D1628" s="28"/>
      <c r="E1628" s="28"/>
      <c r="F1628" s="28"/>
      <c r="G1628" s="29"/>
      <c r="H1628" s="39" t="str">
        <f t="shared" si="51"/>
        <v/>
      </c>
      <c r="I1628" s="150" t="str">
        <f t="shared" si="52"/>
        <v/>
      </c>
      <c r="J1628" s="113"/>
      <c r="K1628" s="18"/>
      <c r="L1628" s="18"/>
      <c r="Z1628" s="152"/>
    </row>
    <row r="1629" spans="1:26" x14ac:dyDescent="0.25">
      <c r="A1629" s="26"/>
      <c r="B1629" s="27"/>
      <c r="C1629" s="28"/>
      <c r="D1629" s="28"/>
      <c r="E1629" s="28"/>
      <c r="F1629" s="28"/>
      <c r="G1629" s="29"/>
      <c r="H1629" s="39" t="str">
        <f t="shared" si="51"/>
        <v/>
      </c>
      <c r="I1629" s="150" t="str">
        <f t="shared" si="52"/>
        <v/>
      </c>
      <c r="J1629" s="113"/>
      <c r="K1629" s="18"/>
      <c r="L1629" s="18"/>
      <c r="Z1629" s="152"/>
    </row>
    <row r="1630" spans="1:26" x14ac:dyDescent="0.25">
      <c r="A1630" s="26"/>
      <c r="B1630" s="27"/>
      <c r="C1630" s="28"/>
      <c r="D1630" s="28"/>
      <c r="E1630" s="28"/>
      <c r="F1630" s="28"/>
      <c r="G1630" s="29"/>
      <c r="H1630" s="39" t="str">
        <f t="shared" si="51"/>
        <v/>
      </c>
      <c r="I1630" s="150" t="str">
        <f t="shared" si="52"/>
        <v/>
      </c>
      <c r="J1630" s="113"/>
      <c r="K1630" s="18"/>
      <c r="L1630" s="18"/>
      <c r="Z1630" s="152"/>
    </row>
    <row r="1631" spans="1:26" x14ac:dyDescent="0.25">
      <c r="A1631" s="26"/>
      <c r="B1631" s="27"/>
      <c r="C1631" s="28"/>
      <c r="D1631" s="28"/>
      <c r="E1631" s="28"/>
      <c r="F1631" s="28"/>
      <c r="G1631" s="29"/>
      <c r="H1631" s="39" t="str">
        <f t="shared" si="51"/>
        <v/>
      </c>
      <c r="I1631" s="150" t="str">
        <f t="shared" si="52"/>
        <v/>
      </c>
      <c r="J1631" s="113"/>
      <c r="K1631" s="18"/>
      <c r="L1631" s="18"/>
      <c r="Z1631" s="152"/>
    </row>
    <row r="1632" spans="1:26" x14ac:dyDescent="0.25">
      <c r="A1632" s="26"/>
      <c r="B1632" s="27"/>
      <c r="C1632" s="28"/>
      <c r="D1632" s="28"/>
      <c r="E1632" s="28"/>
      <c r="F1632" s="28"/>
      <c r="G1632" s="29"/>
      <c r="H1632" s="39" t="str">
        <f t="shared" si="51"/>
        <v/>
      </c>
      <c r="I1632" s="150" t="str">
        <f t="shared" si="52"/>
        <v/>
      </c>
      <c r="J1632" s="113"/>
      <c r="K1632" s="18"/>
      <c r="L1632" s="18"/>
      <c r="Z1632" s="152"/>
    </row>
    <row r="1633" spans="1:26" x14ac:dyDescent="0.25">
      <c r="A1633" s="26"/>
      <c r="B1633" s="27"/>
      <c r="C1633" s="28"/>
      <c r="D1633" s="28"/>
      <c r="E1633" s="28"/>
      <c r="F1633" s="28"/>
      <c r="G1633" s="29"/>
      <c r="H1633" s="39" t="str">
        <f t="shared" si="51"/>
        <v/>
      </c>
      <c r="I1633" s="150" t="str">
        <f t="shared" si="52"/>
        <v/>
      </c>
      <c r="J1633" s="113"/>
      <c r="K1633" s="18"/>
      <c r="L1633" s="18"/>
      <c r="Z1633" s="152"/>
    </row>
    <row r="1634" spans="1:26" x14ac:dyDescent="0.25">
      <c r="A1634" s="26"/>
      <c r="B1634" s="27"/>
      <c r="C1634" s="28"/>
      <c r="D1634" s="28"/>
      <c r="E1634" s="28"/>
      <c r="F1634" s="28"/>
      <c r="G1634" s="29"/>
      <c r="H1634" s="39" t="str">
        <f t="shared" si="51"/>
        <v/>
      </c>
      <c r="I1634" s="150" t="str">
        <f t="shared" si="52"/>
        <v/>
      </c>
      <c r="J1634" s="113"/>
      <c r="K1634" s="18"/>
      <c r="L1634" s="18"/>
      <c r="Z1634" s="152"/>
    </row>
    <row r="1635" spans="1:26" x14ac:dyDescent="0.25">
      <c r="A1635" s="26"/>
      <c r="B1635" s="27"/>
      <c r="C1635" s="28"/>
      <c r="D1635" s="28"/>
      <c r="E1635" s="28"/>
      <c r="F1635" s="28"/>
      <c r="G1635" s="29"/>
      <c r="H1635" s="39" t="str">
        <f t="shared" si="51"/>
        <v/>
      </c>
      <c r="I1635" s="150" t="str">
        <f t="shared" si="52"/>
        <v/>
      </c>
      <c r="J1635" s="113"/>
      <c r="K1635" s="18"/>
      <c r="L1635" s="18"/>
      <c r="Z1635" s="152"/>
    </row>
    <row r="1636" spans="1:26" x14ac:dyDescent="0.25">
      <c r="A1636" s="26"/>
      <c r="B1636" s="27"/>
      <c r="C1636" s="28"/>
      <c r="D1636" s="28"/>
      <c r="E1636" s="28"/>
      <c r="F1636" s="28"/>
      <c r="G1636" s="29"/>
      <c r="H1636" s="39" t="str">
        <f t="shared" si="51"/>
        <v/>
      </c>
      <c r="I1636" s="150" t="str">
        <f t="shared" si="52"/>
        <v/>
      </c>
      <c r="J1636" s="113"/>
      <c r="K1636" s="18"/>
      <c r="L1636" s="18"/>
      <c r="Z1636" s="152"/>
    </row>
    <row r="1637" spans="1:26" x14ac:dyDescent="0.25">
      <c r="A1637" s="26"/>
      <c r="B1637" s="27"/>
      <c r="C1637" s="28"/>
      <c r="D1637" s="28"/>
      <c r="E1637" s="28"/>
      <c r="F1637" s="28"/>
      <c r="G1637" s="29"/>
      <c r="H1637" s="39" t="str">
        <f t="shared" si="51"/>
        <v/>
      </c>
      <c r="I1637" s="150" t="str">
        <f t="shared" si="52"/>
        <v/>
      </c>
      <c r="J1637" s="113"/>
      <c r="K1637" s="18"/>
      <c r="L1637" s="18"/>
      <c r="Z1637" s="152"/>
    </row>
    <row r="1638" spans="1:26" x14ac:dyDescent="0.25">
      <c r="A1638" s="26"/>
      <c r="B1638" s="27"/>
      <c r="C1638" s="28"/>
      <c r="D1638" s="28"/>
      <c r="E1638" s="28"/>
      <c r="F1638" s="28"/>
      <c r="G1638" s="29"/>
      <c r="H1638" s="39" t="str">
        <f t="shared" si="51"/>
        <v/>
      </c>
      <c r="I1638" s="150" t="str">
        <f t="shared" si="52"/>
        <v/>
      </c>
      <c r="J1638" s="113"/>
      <c r="K1638" s="18"/>
      <c r="L1638" s="18"/>
      <c r="Z1638" s="152"/>
    </row>
    <row r="1639" spans="1:26" x14ac:dyDescent="0.25">
      <c r="A1639" s="26"/>
      <c r="B1639" s="27"/>
      <c r="C1639" s="28"/>
      <c r="D1639" s="28"/>
      <c r="E1639" s="28"/>
      <c r="F1639" s="28"/>
      <c r="G1639" s="29"/>
      <c r="H1639" s="39" t="str">
        <f t="shared" si="51"/>
        <v/>
      </c>
      <c r="I1639" s="150" t="str">
        <f t="shared" si="52"/>
        <v/>
      </c>
      <c r="J1639" s="113"/>
      <c r="K1639" s="18"/>
      <c r="L1639" s="18"/>
      <c r="Z1639" s="152"/>
    </row>
    <row r="1640" spans="1:26" x14ac:dyDescent="0.25">
      <c r="A1640" s="26"/>
      <c r="B1640" s="27"/>
      <c r="C1640" s="28"/>
      <c r="D1640" s="28"/>
      <c r="E1640" s="28"/>
      <c r="F1640" s="28"/>
      <c r="G1640" s="29"/>
      <c r="H1640" s="39" t="str">
        <f t="shared" si="51"/>
        <v/>
      </c>
      <c r="I1640" s="150" t="str">
        <f t="shared" si="52"/>
        <v/>
      </c>
      <c r="J1640" s="113"/>
      <c r="K1640" s="18"/>
      <c r="L1640" s="18"/>
      <c r="Z1640" s="152"/>
    </row>
    <row r="1641" spans="1:26" x14ac:dyDescent="0.25">
      <c r="A1641" s="26"/>
      <c r="B1641" s="27"/>
      <c r="C1641" s="28"/>
      <c r="D1641" s="28"/>
      <c r="E1641" s="28"/>
      <c r="F1641" s="28"/>
      <c r="G1641" s="29"/>
      <c r="H1641" s="39" t="str">
        <f t="shared" si="51"/>
        <v/>
      </c>
      <c r="I1641" s="150" t="str">
        <f t="shared" si="52"/>
        <v/>
      </c>
      <c r="J1641" s="113"/>
      <c r="K1641" s="18"/>
      <c r="L1641" s="18"/>
      <c r="Z1641" s="152"/>
    </row>
    <row r="1642" spans="1:26" x14ac:dyDescent="0.25">
      <c r="A1642" s="26"/>
      <c r="B1642" s="27"/>
      <c r="C1642" s="28"/>
      <c r="D1642" s="28"/>
      <c r="E1642" s="28"/>
      <c r="F1642" s="28"/>
      <c r="G1642" s="29"/>
      <c r="H1642" s="39" t="str">
        <f t="shared" si="51"/>
        <v/>
      </c>
      <c r="I1642" s="150" t="str">
        <f t="shared" si="52"/>
        <v/>
      </c>
      <c r="J1642" s="113"/>
      <c r="K1642" s="18"/>
      <c r="L1642" s="18"/>
      <c r="Z1642" s="152"/>
    </row>
    <row r="1643" spans="1:26" x14ac:dyDescent="0.25">
      <c r="A1643" s="26"/>
      <c r="B1643" s="27"/>
      <c r="C1643" s="28"/>
      <c r="D1643" s="28"/>
      <c r="E1643" s="28"/>
      <c r="F1643" s="28"/>
      <c r="G1643" s="29"/>
      <c r="H1643" s="39" t="str">
        <f t="shared" si="51"/>
        <v/>
      </c>
      <c r="I1643" s="150" t="str">
        <f t="shared" si="52"/>
        <v/>
      </c>
      <c r="J1643" s="113"/>
      <c r="K1643" s="18"/>
      <c r="L1643" s="18"/>
      <c r="Z1643" s="152"/>
    </row>
    <row r="1644" spans="1:26" x14ac:dyDescent="0.25">
      <c r="A1644" s="26"/>
      <c r="B1644" s="27"/>
      <c r="C1644" s="28"/>
      <c r="D1644" s="28"/>
      <c r="E1644" s="28"/>
      <c r="F1644" s="28"/>
      <c r="G1644" s="29"/>
      <c r="H1644" s="39" t="str">
        <f t="shared" si="51"/>
        <v/>
      </c>
      <c r="I1644" s="150" t="str">
        <f t="shared" si="52"/>
        <v/>
      </c>
      <c r="J1644" s="113"/>
      <c r="K1644" s="18"/>
      <c r="L1644" s="18"/>
      <c r="Z1644" s="152"/>
    </row>
    <row r="1645" spans="1:26" x14ac:dyDescent="0.25">
      <c r="A1645" s="26"/>
      <c r="B1645" s="27"/>
      <c r="C1645" s="28"/>
      <c r="D1645" s="28"/>
      <c r="E1645" s="28"/>
      <c r="F1645" s="28"/>
      <c r="G1645" s="29"/>
      <c r="H1645" s="39" t="str">
        <f t="shared" si="51"/>
        <v/>
      </c>
      <c r="I1645" s="150" t="str">
        <f t="shared" si="52"/>
        <v/>
      </c>
      <c r="J1645" s="113"/>
      <c r="K1645" s="18"/>
      <c r="L1645" s="18"/>
      <c r="Z1645" s="152"/>
    </row>
    <row r="1646" spans="1:26" x14ac:dyDescent="0.25">
      <c r="A1646" s="26"/>
      <c r="B1646" s="27"/>
      <c r="C1646" s="28"/>
      <c r="D1646" s="28"/>
      <c r="E1646" s="28"/>
      <c r="F1646" s="28"/>
      <c r="G1646" s="29"/>
      <c r="H1646" s="39" t="str">
        <f t="shared" si="51"/>
        <v/>
      </c>
      <c r="I1646" s="150" t="str">
        <f t="shared" si="52"/>
        <v/>
      </c>
      <c r="J1646" s="113"/>
      <c r="K1646" s="18"/>
      <c r="L1646" s="18"/>
      <c r="Z1646" s="152"/>
    </row>
    <row r="1647" spans="1:26" x14ac:dyDescent="0.25">
      <c r="A1647" s="26"/>
      <c r="B1647" s="27"/>
      <c r="C1647" s="28"/>
      <c r="D1647" s="28"/>
      <c r="E1647" s="28"/>
      <c r="F1647" s="28"/>
      <c r="G1647" s="29"/>
      <c r="H1647" s="39" t="str">
        <f t="shared" si="51"/>
        <v/>
      </c>
      <c r="I1647" s="150" t="str">
        <f t="shared" si="52"/>
        <v/>
      </c>
      <c r="J1647" s="113"/>
      <c r="K1647" s="18"/>
      <c r="L1647" s="18"/>
      <c r="Z1647" s="152"/>
    </row>
    <row r="1648" spans="1:26" x14ac:dyDescent="0.25">
      <c r="A1648" s="26"/>
      <c r="B1648" s="27"/>
      <c r="C1648" s="28"/>
      <c r="D1648" s="28"/>
      <c r="E1648" s="28"/>
      <c r="F1648" s="28"/>
      <c r="G1648" s="29"/>
      <c r="H1648" s="39" t="str">
        <f t="shared" si="51"/>
        <v/>
      </c>
      <c r="I1648" s="150" t="str">
        <f t="shared" si="52"/>
        <v/>
      </c>
      <c r="J1648" s="113"/>
      <c r="K1648" s="18"/>
      <c r="L1648" s="18"/>
      <c r="Z1648" s="152"/>
    </row>
    <row r="1649" spans="1:26" x14ac:dyDescent="0.25">
      <c r="A1649" s="26"/>
      <c r="B1649" s="27"/>
      <c r="C1649" s="28"/>
      <c r="D1649" s="28"/>
      <c r="E1649" s="28"/>
      <c r="F1649" s="28"/>
      <c r="G1649" s="29"/>
      <c r="H1649" s="39" t="str">
        <f t="shared" si="51"/>
        <v/>
      </c>
      <c r="I1649" s="150" t="str">
        <f t="shared" si="52"/>
        <v/>
      </c>
      <c r="J1649" s="113"/>
      <c r="K1649" s="18"/>
      <c r="L1649" s="18"/>
      <c r="Z1649" s="152"/>
    </row>
    <row r="1650" spans="1:26" x14ac:dyDescent="0.25">
      <c r="A1650" s="26"/>
      <c r="B1650" s="27"/>
      <c r="C1650" s="28"/>
      <c r="D1650" s="28"/>
      <c r="E1650" s="28"/>
      <c r="F1650" s="28"/>
      <c r="G1650" s="29"/>
      <c r="H1650" s="39" t="str">
        <f t="shared" si="51"/>
        <v/>
      </c>
      <c r="I1650" s="150" t="str">
        <f t="shared" si="52"/>
        <v/>
      </c>
      <c r="J1650" s="113"/>
      <c r="K1650" s="18"/>
      <c r="L1650" s="18"/>
      <c r="Z1650" s="152"/>
    </row>
    <row r="1651" spans="1:26" x14ac:dyDescent="0.25">
      <c r="A1651" s="26"/>
      <c r="B1651" s="27"/>
      <c r="C1651" s="28"/>
      <c r="D1651" s="28"/>
      <c r="E1651" s="28"/>
      <c r="F1651" s="28"/>
      <c r="G1651" s="29"/>
      <c r="H1651" s="39" t="str">
        <f t="shared" si="51"/>
        <v/>
      </c>
      <c r="I1651" s="150" t="str">
        <f t="shared" si="52"/>
        <v/>
      </c>
      <c r="J1651" s="113"/>
      <c r="K1651" s="18"/>
      <c r="L1651" s="18"/>
      <c r="Z1651" s="152"/>
    </row>
    <row r="1652" spans="1:26" x14ac:dyDescent="0.25">
      <c r="A1652" s="26"/>
      <c r="B1652" s="27"/>
      <c r="C1652" s="28"/>
      <c r="D1652" s="28"/>
      <c r="E1652" s="28"/>
      <c r="F1652" s="28"/>
      <c r="G1652" s="29"/>
      <c r="H1652" s="39" t="str">
        <f t="shared" si="51"/>
        <v/>
      </c>
      <c r="I1652" s="150" t="str">
        <f t="shared" si="52"/>
        <v/>
      </c>
      <c r="J1652" s="113"/>
      <c r="K1652" s="18"/>
      <c r="L1652" s="18"/>
      <c r="Z1652" s="152"/>
    </row>
    <row r="1653" spans="1:26" x14ac:dyDescent="0.25">
      <c r="A1653" s="26"/>
      <c r="B1653" s="27"/>
      <c r="C1653" s="28"/>
      <c r="D1653" s="28"/>
      <c r="E1653" s="28"/>
      <c r="F1653" s="28"/>
      <c r="G1653" s="29"/>
      <c r="H1653" s="39" t="str">
        <f t="shared" si="51"/>
        <v/>
      </c>
      <c r="I1653" s="150" t="str">
        <f t="shared" si="52"/>
        <v/>
      </c>
      <c r="J1653" s="113"/>
      <c r="K1653" s="18"/>
      <c r="L1653" s="18"/>
      <c r="Z1653" s="152"/>
    </row>
    <row r="1654" spans="1:26" x14ac:dyDescent="0.25">
      <c r="A1654" s="26"/>
      <c r="B1654" s="27"/>
      <c r="C1654" s="28"/>
      <c r="D1654" s="28"/>
      <c r="E1654" s="28"/>
      <c r="F1654" s="28"/>
      <c r="G1654" s="29"/>
      <c r="H1654" s="39" t="str">
        <f t="shared" si="51"/>
        <v/>
      </c>
      <c r="I1654" s="150" t="str">
        <f t="shared" si="52"/>
        <v/>
      </c>
      <c r="J1654" s="113"/>
      <c r="K1654" s="18"/>
      <c r="L1654" s="18"/>
      <c r="Z1654" s="152"/>
    </row>
    <row r="1655" spans="1:26" x14ac:dyDescent="0.25">
      <c r="A1655" s="26"/>
      <c r="B1655" s="27"/>
      <c r="C1655" s="28"/>
      <c r="D1655" s="28"/>
      <c r="E1655" s="28"/>
      <c r="F1655" s="28"/>
      <c r="G1655" s="29"/>
      <c r="H1655" s="39" t="str">
        <f t="shared" si="51"/>
        <v/>
      </c>
      <c r="I1655" s="150" t="str">
        <f t="shared" si="52"/>
        <v/>
      </c>
      <c r="J1655" s="113"/>
      <c r="K1655" s="18"/>
      <c r="L1655" s="18"/>
      <c r="Z1655" s="152"/>
    </row>
    <row r="1656" spans="1:26" x14ac:dyDescent="0.25">
      <c r="A1656" s="26"/>
      <c r="B1656" s="27"/>
      <c r="C1656" s="28"/>
      <c r="D1656" s="28"/>
      <c r="E1656" s="28"/>
      <c r="F1656" s="28"/>
      <c r="G1656" s="29"/>
      <c r="H1656" s="39" t="str">
        <f t="shared" si="51"/>
        <v/>
      </c>
      <c r="I1656" s="150" t="str">
        <f t="shared" si="52"/>
        <v/>
      </c>
      <c r="J1656" s="113"/>
      <c r="K1656" s="18"/>
      <c r="L1656" s="18"/>
      <c r="Z1656" s="152"/>
    </row>
    <row r="1657" spans="1:26" x14ac:dyDescent="0.25">
      <c r="A1657" s="26"/>
      <c r="B1657" s="27"/>
      <c r="C1657" s="28"/>
      <c r="D1657" s="28"/>
      <c r="E1657" s="28"/>
      <c r="F1657" s="28"/>
      <c r="G1657" s="29"/>
      <c r="H1657" s="39" t="str">
        <f t="shared" si="51"/>
        <v/>
      </c>
      <c r="I1657" s="150" t="str">
        <f t="shared" si="52"/>
        <v/>
      </c>
      <c r="J1657" s="113"/>
      <c r="K1657" s="18"/>
      <c r="L1657" s="18"/>
      <c r="Z1657" s="152"/>
    </row>
    <row r="1658" spans="1:26" x14ac:dyDescent="0.25">
      <c r="A1658" s="26"/>
      <c r="B1658" s="27"/>
      <c r="C1658" s="28"/>
      <c r="D1658" s="28"/>
      <c r="E1658" s="28"/>
      <c r="F1658" s="28"/>
      <c r="G1658" s="29"/>
      <c r="H1658" s="39" t="str">
        <f t="shared" si="51"/>
        <v/>
      </c>
      <c r="I1658" s="150" t="str">
        <f t="shared" si="52"/>
        <v/>
      </c>
      <c r="J1658" s="113"/>
      <c r="K1658" s="18"/>
      <c r="L1658" s="18"/>
      <c r="Z1658" s="152"/>
    </row>
    <row r="1659" spans="1:26" x14ac:dyDescent="0.25">
      <c r="A1659" s="26"/>
      <c r="B1659" s="27"/>
      <c r="C1659" s="28"/>
      <c r="D1659" s="28"/>
      <c r="E1659" s="28"/>
      <c r="F1659" s="28"/>
      <c r="G1659" s="29"/>
      <c r="H1659" s="39" t="str">
        <f t="shared" si="51"/>
        <v/>
      </c>
      <c r="I1659" s="150" t="str">
        <f t="shared" si="52"/>
        <v/>
      </c>
      <c r="J1659" s="113"/>
      <c r="K1659" s="18"/>
      <c r="L1659" s="18"/>
      <c r="Z1659" s="152"/>
    </row>
    <row r="1660" spans="1:26" x14ac:dyDescent="0.25">
      <c r="A1660" s="26"/>
      <c r="B1660" s="27"/>
      <c r="C1660" s="28"/>
      <c r="D1660" s="28"/>
      <c r="E1660" s="28"/>
      <c r="F1660" s="28"/>
      <c r="G1660" s="29"/>
      <c r="H1660" s="39" t="str">
        <f t="shared" si="51"/>
        <v/>
      </c>
      <c r="I1660" s="150" t="str">
        <f t="shared" si="52"/>
        <v/>
      </c>
      <c r="J1660" s="113"/>
      <c r="K1660" s="18"/>
      <c r="L1660" s="18"/>
      <c r="Z1660" s="152"/>
    </row>
    <row r="1661" spans="1:26" x14ac:dyDescent="0.25">
      <c r="A1661" s="26"/>
      <c r="B1661" s="27"/>
      <c r="C1661" s="28"/>
      <c r="D1661" s="28"/>
      <c r="E1661" s="28"/>
      <c r="F1661" s="28"/>
      <c r="G1661" s="29"/>
      <c r="H1661" s="39" t="str">
        <f t="shared" si="51"/>
        <v/>
      </c>
      <c r="I1661" s="150" t="str">
        <f t="shared" si="52"/>
        <v/>
      </c>
      <c r="J1661" s="113"/>
      <c r="K1661" s="18"/>
      <c r="L1661" s="18"/>
      <c r="Z1661" s="152"/>
    </row>
    <row r="1662" spans="1:26" x14ac:dyDescent="0.25">
      <c r="A1662" s="26"/>
      <c r="B1662" s="27"/>
      <c r="C1662" s="28"/>
      <c r="D1662" s="28"/>
      <c r="E1662" s="28"/>
      <c r="F1662" s="28"/>
      <c r="G1662" s="29"/>
      <c r="H1662" s="39" t="str">
        <f t="shared" si="51"/>
        <v/>
      </c>
      <c r="I1662" s="150" t="str">
        <f t="shared" si="52"/>
        <v/>
      </c>
      <c r="J1662" s="113"/>
      <c r="K1662" s="18"/>
      <c r="L1662" s="18"/>
      <c r="Z1662" s="152"/>
    </row>
    <row r="1663" spans="1:26" x14ac:dyDescent="0.25">
      <c r="A1663" s="26"/>
      <c r="B1663" s="27"/>
      <c r="C1663" s="28"/>
      <c r="D1663" s="28"/>
      <c r="E1663" s="28"/>
      <c r="F1663" s="28"/>
      <c r="G1663" s="29"/>
      <c r="H1663" s="39" t="str">
        <f t="shared" si="51"/>
        <v/>
      </c>
      <c r="I1663" s="150" t="str">
        <f t="shared" si="52"/>
        <v/>
      </c>
      <c r="J1663" s="113"/>
      <c r="K1663" s="18"/>
      <c r="L1663" s="18"/>
      <c r="Z1663" s="152"/>
    </row>
    <row r="1664" spans="1:26" x14ac:dyDescent="0.25">
      <c r="A1664" s="26"/>
      <c r="B1664" s="27"/>
      <c r="C1664" s="28"/>
      <c r="D1664" s="28"/>
      <c r="E1664" s="28"/>
      <c r="F1664" s="28"/>
      <c r="G1664" s="29"/>
      <c r="H1664" s="39" t="str">
        <f t="shared" si="51"/>
        <v/>
      </c>
      <c r="I1664" s="150" t="str">
        <f t="shared" si="52"/>
        <v/>
      </c>
      <c r="J1664" s="113"/>
      <c r="K1664" s="18"/>
      <c r="L1664" s="18"/>
      <c r="Z1664" s="152"/>
    </row>
    <row r="1665" spans="1:26" x14ac:dyDescent="0.25">
      <c r="A1665" s="26"/>
      <c r="B1665" s="27"/>
      <c r="C1665" s="28"/>
      <c r="D1665" s="28"/>
      <c r="E1665" s="28"/>
      <c r="F1665" s="28"/>
      <c r="G1665" s="29"/>
      <c r="H1665" s="39" t="str">
        <f t="shared" si="51"/>
        <v/>
      </c>
      <c r="I1665" s="150" t="str">
        <f t="shared" si="52"/>
        <v/>
      </c>
      <c r="J1665" s="113"/>
      <c r="K1665" s="18"/>
      <c r="L1665" s="18"/>
      <c r="Z1665" s="152"/>
    </row>
    <row r="1666" spans="1:26" x14ac:dyDescent="0.25">
      <c r="A1666" s="26"/>
      <c r="B1666" s="27"/>
      <c r="C1666" s="28"/>
      <c r="D1666" s="28"/>
      <c r="E1666" s="28"/>
      <c r="F1666" s="28"/>
      <c r="G1666" s="29"/>
      <c r="H1666" s="39" t="str">
        <f t="shared" si="51"/>
        <v/>
      </c>
      <c r="I1666" s="150" t="str">
        <f t="shared" si="52"/>
        <v/>
      </c>
      <c r="J1666" s="113"/>
      <c r="K1666" s="18"/>
      <c r="L1666" s="18"/>
      <c r="Z1666" s="152"/>
    </row>
    <row r="1667" spans="1:26" x14ac:dyDescent="0.25">
      <c r="A1667" s="26"/>
      <c r="B1667" s="27"/>
      <c r="C1667" s="28"/>
      <c r="D1667" s="28"/>
      <c r="E1667" s="28"/>
      <c r="F1667" s="28"/>
      <c r="G1667" s="29"/>
      <c r="H1667" s="39" t="str">
        <f t="shared" si="51"/>
        <v/>
      </c>
      <c r="I1667" s="150" t="str">
        <f t="shared" si="52"/>
        <v/>
      </c>
      <c r="J1667" s="113"/>
      <c r="K1667" s="18"/>
      <c r="L1667" s="18"/>
      <c r="Z1667" s="152"/>
    </row>
    <row r="1668" spans="1:26" x14ac:dyDescent="0.25">
      <c r="A1668" s="26"/>
      <c r="B1668" s="27"/>
      <c r="C1668" s="28"/>
      <c r="D1668" s="28"/>
      <c r="E1668" s="28"/>
      <c r="F1668" s="28"/>
      <c r="G1668" s="29"/>
      <c r="H1668" s="39" t="str">
        <f t="shared" ref="H1668:H1731" si="53">IF(A1668&gt;0,MATCH(A1668-1,FYrMonths)+1,"")</f>
        <v/>
      </c>
      <c r="I1668" s="150" t="str">
        <f t="shared" si="52"/>
        <v/>
      </c>
      <c r="J1668" s="113"/>
      <c r="K1668" s="18"/>
      <c r="L1668" s="18"/>
      <c r="Z1668" s="152"/>
    </row>
    <row r="1669" spans="1:26" x14ac:dyDescent="0.25">
      <c r="A1669" s="26"/>
      <c r="B1669" s="27"/>
      <c r="C1669" s="28"/>
      <c r="D1669" s="28"/>
      <c r="E1669" s="28"/>
      <c r="F1669" s="28"/>
      <c r="G1669" s="29"/>
      <c r="H1669" s="39" t="str">
        <f t="shared" si="53"/>
        <v/>
      </c>
      <c r="I1669" s="150" t="str">
        <f t="shared" ref="I1669:I1732" si="54">IF(G1669="","",I1668+G1669)</f>
        <v/>
      </c>
      <c r="J1669" s="113"/>
      <c r="K1669" s="18"/>
      <c r="L1669" s="18"/>
      <c r="Z1669" s="152"/>
    </row>
    <row r="1670" spans="1:26" x14ac:dyDescent="0.25">
      <c r="A1670" s="26"/>
      <c r="B1670" s="27"/>
      <c r="C1670" s="28"/>
      <c r="D1670" s="28"/>
      <c r="E1670" s="28"/>
      <c r="F1670" s="28"/>
      <c r="G1670" s="29"/>
      <c r="H1670" s="39" t="str">
        <f t="shared" si="53"/>
        <v/>
      </c>
      <c r="I1670" s="150" t="str">
        <f t="shared" si="54"/>
        <v/>
      </c>
      <c r="J1670" s="113"/>
      <c r="K1670" s="18"/>
      <c r="L1670" s="18"/>
      <c r="Z1670" s="152"/>
    </row>
    <row r="1671" spans="1:26" x14ac:dyDescent="0.25">
      <c r="A1671" s="26"/>
      <c r="B1671" s="27"/>
      <c r="C1671" s="28"/>
      <c r="D1671" s="28"/>
      <c r="E1671" s="28"/>
      <c r="F1671" s="28"/>
      <c r="G1671" s="29"/>
      <c r="H1671" s="39" t="str">
        <f t="shared" si="53"/>
        <v/>
      </c>
      <c r="I1671" s="150" t="str">
        <f t="shared" si="54"/>
        <v/>
      </c>
      <c r="J1671" s="113"/>
      <c r="K1671" s="18"/>
      <c r="L1671" s="18"/>
      <c r="Z1671" s="152"/>
    </row>
    <row r="1672" spans="1:26" x14ac:dyDescent="0.25">
      <c r="A1672" s="26"/>
      <c r="B1672" s="27"/>
      <c r="C1672" s="28"/>
      <c r="D1672" s="28"/>
      <c r="E1672" s="28"/>
      <c r="F1672" s="28"/>
      <c r="G1672" s="29"/>
      <c r="H1672" s="39" t="str">
        <f t="shared" si="53"/>
        <v/>
      </c>
      <c r="I1672" s="150" t="str">
        <f t="shared" si="54"/>
        <v/>
      </c>
      <c r="J1672" s="113"/>
      <c r="K1672" s="18"/>
      <c r="L1672" s="18"/>
      <c r="Z1672" s="152"/>
    </row>
    <row r="1673" spans="1:26" x14ac:dyDescent="0.25">
      <c r="A1673" s="26"/>
      <c r="B1673" s="27"/>
      <c r="C1673" s="28"/>
      <c r="D1673" s="28"/>
      <c r="E1673" s="28"/>
      <c r="F1673" s="28"/>
      <c r="G1673" s="29"/>
      <c r="H1673" s="39" t="str">
        <f t="shared" si="53"/>
        <v/>
      </c>
      <c r="I1673" s="150" t="str">
        <f t="shared" si="54"/>
        <v/>
      </c>
      <c r="J1673" s="113"/>
      <c r="K1673" s="18"/>
      <c r="L1673" s="18"/>
      <c r="Z1673" s="152"/>
    </row>
    <row r="1674" spans="1:26" x14ac:dyDescent="0.25">
      <c r="A1674" s="26"/>
      <c r="B1674" s="27"/>
      <c r="C1674" s="28"/>
      <c r="D1674" s="28"/>
      <c r="E1674" s="28"/>
      <c r="F1674" s="28"/>
      <c r="G1674" s="29"/>
      <c r="H1674" s="39" t="str">
        <f t="shared" si="53"/>
        <v/>
      </c>
      <c r="I1674" s="150" t="str">
        <f t="shared" si="54"/>
        <v/>
      </c>
      <c r="J1674" s="113"/>
      <c r="K1674" s="18"/>
      <c r="L1674" s="18"/>
      <c r="Z1674" s="152"/>
    </row>
    <row r="1675" spans="1:26" x14ac:dyDescent="0.25">
      <c r="A1675" s="26"/>
      <c r="B1675" s="27"/>
      <c r="C1675" s="28"/>
      <c r="D1675" s="28"/>
      <c r="E1675" s="28"/>
      <c r="F1675" s="28"/>
      <c r="G1675" s="29"/>
      <c r="H1675" s="39" t="str">
        <f t="shared" si="53"/>
        <v/>
      </c>
      <c r="I1675" s="150" t="str">
        <f t="shared" si="54"/>
        <v/>
      </c>
      <c r="J1675" s="113"/>
      <c r="K1675" s="18"/>
      <c r="L1675" s="18"/>
      <c r="Z1675" s="152"/>
    </row>
    <row r="1676" spans="1:26" x14ac:dyDescent="0.25">
      <c r="A1676" s="26"/>
      <c r="B1676" s="27"/>
      <c r="C1676" s="28"/>
      <c r="D1676" s="28"/>
      <c r="E1676" s="28"/>
      <c r="F1676" s="28"/>
      <c r="G1676" s="29"/>
      <c r="H1676" s="39" t="str">
        <f t="shared" si="53"/>
        <v/>
      </c>
      <c r="I1676" s="150" t="str">
        <f t="shared" si="54"/>
        <v/>
      </c>
      <c r="J1676" s="113"/>
      <c r="K1676" s="18"/>
      <c r="L1676" s="18"/>
      <c r="Z1676" s="152"/>
    </row>
    <row r="1677" spans="1:26" x14ac:dyDescent="0.25">
      <c r="A1677" s="26"/>
      <c r="B1677" s="27"/>
      <c r="C1677" s="28"/>
      <c r="D1677" s="28"/>
      <c r="E1677" s="28"/>
      <c r="F1677" s="28"/>
      <c r="G1677" s="29"/>
      <c r="H1677" s="39" t="str">
        <f t="shared" si="53"/>
        <v/>
      </c>
      <c r="I1677" s="150" t="str">
        <f t="shared" si="54"/>
        <v/>
      </c>
      <c r="J1677" s="113"/>
      <c r="K1677" s="18"/>
      <c r="L1677" s="18"/>
      <c r="Z1677" s="152"/>
    </row>
    <row r="1678" spans="1:26" x14ac:dyDescent="0.25">
      <c r="A1678" s="26"/>
      <c r="B1678" s="27"/>
      <c r="C1678" s="28"/>
      <c r="D1678" s="28"/>
      <c r="E1678" s="28"/>
      <c r="F1678" s="28"/>
      <c r="G1678" s="29"/>
      <c r="H1678" s="39" t="str">
        <f t="shared" si="53"/>
        <v/>
      </c>
      <c r="I1678" s="150" t="str">
        <f t="shared" si="54"/>
        <v/>
      </c>
      <c r="J1678" s="113"/>
      <c r="K1678" s="18"/>
      <c r="L1678" s="18"/>
      <c r="Z1678" s="152"/>
    </row>
    <row r="1679" spans="1:26" x14ac:dyDescent="0.25">
      <c r="A1679" s="26"/>
      <c r="B1679" s="27"/>
      <c r="C1679" s="28"/>
      <c r="D1679" s="28"/>
      <c r="E1679" s="28"/>
      <c r="F1679" s="28"/>
      <c r="G1679" s="29"/>
      <c r="H1679" s="39" t="str">
        <f t="shared" si="53"/>
        <v/>
      </c>
      <c r="I1679" s="150" t="str">
        <f t="shared" si="54"/>
        <v/>
      </c>
      <c r="J1679" s="113"/>
      <c r="K1679" s="18"/>
      <c r="L1679" s="18"/>
      <c r="Z1679" s="152"/>
    </row>
    <row r="1680" spans="1:26" x14ac:dyDescent="0.25">
      <c r="A1680" s="26"/>
      <c r="B1680" s="27"/>
      <c r="C1680" s="28"/>
      <c r="D1680" s="28"/>
      <c r="E1680" s="28"/>
      <c r="F1680" s="28"/>
      <c r="G1680" s="29"/>
      <c r="H1680" s="39" t="str">
        <f t="shared" si="53"/>
        <v/>
      </c>
      <c r="I1680" s="150" t="str">
        <f t="shared" si="54"/>
        <v/>
      </c>
      <c r="J1680" s="113"/>
      <c r="K1680" s="18"/>
      <c r="L1680" s="18"/>
      <c r="Z1680" s="152"/>
    </row>
    <row r="1681" spans="1:26" x14ac:dyDescent="0.25">
      <c r="A1681" s="26"/>
      <c r="B1681" s="27"/>
      <c r="C1681" s="28"/>
      <c r="D1681" s="28"/>
      <c r="E1681" s="28"/>
      <c r="F1681" s="28"/>
      <c r="G1681" s="29"/>
      <c r="H1681" s="39" t="str">
        <f t="shared" si="53"/>
        <v/>
      </c>
      <c r="I1681" s="150" t="str">
        <f t="shared" si="54"/>
        <v/>
      </c>
      <c r="J1681" s="113"/>
      <c r="K1681" s="18"/>
      <c r="L1681" s="18"/>
      <c r="Z1681" s="152"/>
    </row>
    <row r="1682" spans="1:26" x14ac:dyDescent="0.25">
      <c r="A1682" s="26"/>
      <c r="B1682" s="27"/>
      <c r="C1682" s="28"/>
      <c r="D1682" s="28"/>
      <c r="E1682" s="28"/>
      <c r="F1682" s="28"/>
      <c r="G1682" s="29"/>
      <c r="H1682" s="39" t="str">
        <f t="shared" si="53"/>
        <v/>
      </c>
      <c r="I1682" s="150" t="str">
        <f t="shared" si="54"/>
        <v/>
      </c>
      <c r="J1682" s="113"/>
      <c r="K1682" s="18"/>
      <c r="L1682" s="18"/>
      <c r="Z1682" s="152"/>
    </row>
    <row r="1683" spans="1:26" x14ac:dyDescent="0.25">
      <c r="A1683" s="26"/>
      <c r="B1683" s="27"/>
      <c r="C1683" s="28"/>
      <c r="D1683" s="28"/>
      <c r="E1683" s="28"/>
      <c r="F1683" s="28"/>
      <c r="G1683" s="29"/>
      <c r="H1683" s="39" t="str">
        <f t="shared" si="53"/>
        <v/>
      </c>
      <c r="I1683" s="150" t="str">
        <f t="shared" si="54"/>
        <v/>
      </c>
      <c r="J1683" s="113"/>
      <c r="K1683" s="18"/>
      <c r="L1683" s="18"/>
      <c r="Z1683" s="152"/>
    </row>
    <row r="1684" spans="1:26" x14ac:dyDescent="0.25">
      <c r="A1684" s="26"/>
      <c r="B1684" s="27"/>
      <c r="C1684" s="28"/>
      <c r="D1684" s="28"/>
      <c r="E1684" s="28"/>
      <c r="F1684" s="28"/>
      <c r="G1684" s="29"/>
      <c r="H1684" s="39" t="str">
        <f t="shared" si="53"/>
        <v/>
      </c>
      <c r="I1684" s="150" t="str">
        <f t="shared" si="54"/>
        <v/>
      </c>
      <c r="J1684" s="113"/>
      <c r="K1684" s="18"/>
      <c r="L1684" s="18"/>
      <c r="Z1684" s="152"/>
    </row>
    <row r="1685" spans="1:26" x14ac:dyDescent="0.25">
      <c r="A1685" s="26"/>
      <c r="B1685" s="27"/>
      <c r="C1685" s="28"/>
      <c r="D1685" s="28"/>
      <c r="E1685" s="28"/>
      <c r="F1685" s="28"/>
      <c r="G1685" s="29"/>
      <c r="H1685" s="39" t="str">
        <f t="shared" si="53"/>
        <v/>
      </c>
      <c r="I1685" s="150" t="str">
        <f t="shared" si="54"/>
        <v/>
      </c>
      <c r="J1685" s="113"/>
      <c r="K1685" s="18"/>
      <c r="L1685" s="18"/>
      <c r="Z1685" s="152"/>
    </row>
    <row r="1686" spans="1:26" x14ac:dyDescent="0.25">
      <c r="A1686" s="26"/>
      <c r="B1686" s="27"/>
      <c r="C1686" s="28"/>
      <c r="D1686" s="28"/>
      <c r="E1686" s="28"/>
      <c r="F1686" s="28"/>
      <c r="G1686" s="29"/>
      <c r="H1686" s="39" t="str">
        <f t="shared" si="53"/>
        <v/>
      </c>
      <c r="I1686" s="150" t="str">
        <f t="shared" si="54"/>
        <v/>
      </c>
      <c r="J1686" s="113"/>
      <c r="K1686" s="18"/>
      <c r="L1686" s="18"/>
      <c r="Z1686" s="152"/>
    </row>
    <row r="1687" spans="1:26" x14ac:dyDescent="0.25">
      <c r="A1687" s="26"/>
      <c r="B1687" s="27"/>
      <c r="C1687" s="28"/>
      <c r="D1687" s="28"/>
      <c r="E1687" s="28"/>
      <c r="F1687" s="28"/>
      <c r="G1687" s="29"/>
      <c r="H1687" s="39" t="str">
        <f t="shared" si="53"/>
        <v/>
      </c>
      <c r="I1687" s="150" t="str">
        <f t="shared" si="54"/>
        <v/>
      </c>
      <c r="J1687" s="113"/>
      <c r="K1687" s="18"/>
      <c r="L1687" s="18"/>
      <c r="Z1687" s="152"/>
    </row>
    <row r="1688" spans="1:26" x14ac:dyDescent="0.25">
      <c r="A1688" s="26"/>
      <c r="B1688" s="27"/>
      <c r="C1688" s="28"/>
      <c r="D1688" s="28"/>
      <c r="E1688" s="28"/>
      <c r="F1688" s="28"/>
      <c r="G1688" s="29"/>
      <c r="H1688" s="39" t="str">
        <f t="shared" si="53"/>
        <v/>
      </c>
      <c r="I1688" s="150" t="str">
        <f t="shared" si="54"/>
        <v/>
      </c>
      <c r="J1688" s="113"/>
      <c r="K1688" s="18"/>
      <c r="L1688" s="18"/>
      <c r="Z1688" s="152"/>
    </row>
    <row r="1689" spans="1:26" x14ac:dyDescent="0.25">
      <c r="A1689" s="26"/>
      <c r="B1689" s="27"/>
      <c r="C1689" s="28"/>
      <c r="D1689" s="28"/>
      <c r="E1689" s="28"/>
      <c r="F1689" s="28"/>
      <c r="G1689" s="29"/>
      <c r="H1689" s="39" t="str">
        <f t="shared" si="53"/>
        <v/>
      </c>
      <c r="I1689" s="150" t="str">
        <f t="shared" si="54"/>
        <v/>
      </c>
      <c r="J1689" s="113"/>
      <c r="K1689" s="18"/>
      <c r="L1689" s="18"/>
      <c r="Z1689" s="152"/>
    </row>
    <row r="1690" spans="1:26" x14ac:dyDescent="0.25">
      <c r="A1690" s="26"/>
      <c r="B1690" s="27"/>
      <c r="C1690" s="28"/>
      <c r="D1690" s="28"/>
      <c r="E1690" s="28"/>
      <c r="F1690" s="28"/>
      <c r="G1690" s="29"/>
      <c r="H1690" s="39" t="str">
        <f t="shared" si="53"/>
        <v/>
      </c>
      <c r="I1690" s="150" t="str">
        <f t="shared" si="54"/>
        <v/>
      </c>
      <c r="J1690" s="113"/>
      <c r="K1690" s="18"/>
      <c r="L1690" s="18"/>
      <c r="Z1690" s="152"/>
    </row>
    <row r="1691" spans="1:26" x14ac:dyDescent="0.25">
      <c r="A1691" s="26"/>
      <c r="B1691" s="27"/>
      <c r="C1691" s="28"/>
      <c r="D1691" s="28"/>
      <c r="E1691" s="28"/>
      <c r="F1691" s="28"/>
      <c r="G1691" s="29"/>
      <c r="H1691" s="39" t="str">
        <f t="shared" si="53"/>
        <v/>
      </c>
      <c r="I1691" s="150" t="str">
        <f t="shared" si="54"/>
        <v/>
      </c>
      <c r="J1691" s="113"/>
      <c r="K1691" s="18"/>
      <c r="L1691" s="18"/>
      <c r="Z1691" s="152"/>
    </row>
    <row r="1692" spans="1:26" x14ac:dyDescent="0.25">
      <c r="A1692" s="26"/>
      <c r="B1692" s="27"/>
      <c r="C1692" s="28"/>
      <c r="D1692" s="28"/>
      <c r="E1692" s="28"/>
      <c r="F1692" s="28"/>
      <c r="G1692" s="29"/>
      <c r="H1692" s="39" t="str">
        <f t="shared" si="53"/>
        <v/>
      </c>
      <c r="I1692" s="150" t="str">
        <f t="shared" si="54"/>
        <v/>
      </c>
      <c r="J1692" s="113"/>
      <c r="K1692" s="18"/>
      <c r="L1692" s="18"/>
      <c r="Z1692" s="152"/>
    </row>
    <row r="1693" spans="1:26" x14ac:dyDescent="0.25">
      <c r="A1693" s="26"/>
      <c r="B1693" s="27"/>
      <c r="C1693" s="28"/>
      <c r="D1693" s="28"/>
      <c r="E1693" s="28"/>
      <c r="F1693" s="28"/>
      <c r="G1693" s="29"/>
      <c r="H1693" s="39" t="str">
        <f t="shared" si="53"/>
        <v/>
      </c>
      <c r="I1693" s="150" t="str">
        <f t="shared" si="54"/>
        <v/>
      </c>
      <c r="J1693" s="113"/>
      <c r="K1693" s="18"/>
      <c r="L1693" s="18"/>
      <c r="Z1693" s="152"/>
    </row>
    <row r="1694" spans="1:26" x14ac:dyDescent="0.25">
      <c r="A1694" s="26"/>
      <c r="B1694" s="27"/>
      <c r="C1694" s="28"/>
      <c r="D1694" s="28"/>
      <c r="E1694" s="28"/>
      <c r="F1694" s="28"/>
      <c r="G1694" s="29"/>
      <c r="H1694" s="39" t="str">
        <f t="shared" si="53"/>
        <v/>
      </c>
      <c r="I1694" s="150" t="str">
        <f t="shared" si="54"/>
        <v/>
      </c>
      <c r="J1694" s="113"/>
      <c r="K1694" s="18"/>
      <c r="L1694" s="18"/>
      <c r="Z1694" s="152"/>
    </row>
    <row r="1695" spans="1:26" x14ac:dyDescent="0.25">
      <c r="A1695" s="26"/>
      <c r="B1695" s="27"/>
      <c r="C1695" s="28"/>
      <c r="D1695" s="28"/>
      <c r="E1695" s="28"/>
      <c r="F1695" s="28"/>
      <c r="G1695" s="29"/>
      <c r="H1695" s="39" t="str">
        <f t="shared" si="53"/>
        <v/>
      </c>
      <c r="I1695" s="150" t="str">
        <f t="shared" si="54"/>
        <v/>
      </c>
      <c r="J1695" s="113"/>
      <c r="K1695" s="18"/>
      <c r="L1695" s="18"/>
      <c r="Z1695" s="152"/>
    </row>
    <row r="1696" spans="1:26" x14ac:dyDescent="0.25">
      <c r="A1696" s="26"/>
      <c r="B1696" s="27"/>
      <c r="C1696" s="28"/>
      <c r="D1696" s="28"/>
      <c r="E1696" s="28"/>
      <c r="F1696" s="28"/>
      <c r="G1696" s="29"/>
      <c r="H1696" s="39" t="str">
        <f t="shared" si="53"/>
        <v/>
      </c>
      <c r="I1696" s="150" t="str">
        <f t="shared" si="54"/>
        <v/>
      </c>
      <c r="J1696" s="113"/>
      <c r="K1696" s="18"/>
      <c r="L1696" s="18"/>
      <c r="Z1696" s="152"/>
    </row>
    <row r="1697" spans="1:26" x14ac:dyDescent="0.25">
      <c r="A1697" s="26"/>
      <c r="B1697" s="27"/>
      <c r="C1697" s="28"/>
      <c r="D1697" s="28"/>
      <c r="E1697" s="28"/>
      <c r="F1697" s="28"/>
      <c r="G1697" s="29"/>
      <c r="H1697" s="39" t="str">
        <f t="shared" si="53"/>
        <v/>
      </c>
      <c r="I1697" s="150" t="str">
        <f t="shared" si="54"/>
        <v/>
      </c>
      <c r="J1697" s="113"/>
      <c r="K1697" s="18"/>
      <c r="L1697" s="18"/>
      <c r="Z1697" s="152"/>
    </row>
    <row r="1698" spans="1:26" x14ac:dyDescent="0.25">
      <c r="A1698" s="26"/>
      <c r="B1698" s="27"/>
      <c r="C1698" s="28"/>
      <c r="D1698" s="28"/>
      <c r="E1698" s="28"/>
      <c r="F1698" s="28"/>
      <c r="G1698" s="29"/>
      <c r="H1698" s="39" t="str">
        <f t="shared" si="53"/>
        <v/>
      </c>
      <c r="I1698" s="150" t="str">
        <f t="shared" si="54"/>
        <v/>
      </c>
      <c r="J1698" s="113"/>
      <c r="K1698" s="18"/>
      <c r="L1698" s="18"/>
      <c r="Z1698" s="152"/>
    </row>
    <row r="1699" spans="1:26" x14ac:dyDescent="0.25">
      <c r="A1699" s="26"/>
      <c r="B1699" s="27"/>
      <c r="C1699" s="28"/>
      <c r="D1699" s="28"/>
      <c r="E1699" s="28"/>
      <c r="F1699" s="28"/>
      <c r="G1699" s="29"/>
      <c r="H1699" s="39" t="str">
        <f t="shared" si="53"/>
        <v/>
      </c>
      <c r="I1699" s="150" t="str">
        <f t="shared" si="54"/>
        <v/>
      </c>
      <c r="J1699" s="113"/>
      <c r="K1699" s="18"/>
      <c r="L1699" s="18"/>
      <c r="Z1699" s="152"/>
    </row>
    <row r="1700" spans="1:26" x14ac:dyDescent="0.25">
      <c r="A1700" s="26"/>
      <c r="B1700" s="27"/>
      <c r="C1700" s="28"/>
      <c r="D1700" s="28"/>
      <c r="E1700" s="28"/>
      <c r="F1700" s="28"/>
      <c r="G1700" s="29"/>
      <c r="H1700" s="39" t="str">
        <f t="shared" si="53"/>
        <v/>
      </c>
      <c r="I1700" s="150" t="str">
        <f t="shared" si="54"/>
        <v/>
      </c>
      <c r="J1700" s="113"/>
      <c r="K1700" s="18"/>
      <c r="L1700" s="18"/>
      <c r="Z1700" s="152"/>
    </row>
    <row r="1701" spans="1:26" x14ac:dyDescent="0.25">
      <c r="A1701" s="26"/>
      <c r="B1701" s="27"/>
      <c r="C1701" s="28"/>
      <c r="D1701" s="28"/>
      <c r="E1701" s="28"/>
      <c r="F1701" s="28"/>
      <c r="G1701" s="29"/>
      <c r="H1701" s="39" t="str">
        <f t="shared" si="53"/>
        <v/>
      </c>
      <c r="I1701" s="150" t="str">
        <f t="shared" si="54"/>
        <v/>
      </c>
      <c r="J1701" s="113"/>
      <c r="K1701" s="18"/>
      <c r="L1701" s="18"/>
      <c r="Z1701" s="152"/>
    </row>
    <row r="1702" spans="1:26" x14ac:dyDescent="0.25">
      <c r="A1702" s="26"/>
      <c r="B1702" s="27"/>
      <c r="C1702" s="28"/>
      <c r="D1702" s="28"/>
      <c r="E1702" s="28"/>
      <c r="F1702" s="28"/>
      <c r="G1702" s="29"/>
      <c r="H1702" s="39" t="str">
        <f t="shared" si="53"/>
        <v/>
      </c>
      <c r="I1702" s="150" t="str">
        <f t="shared" si="54"/>
        <v/>
      </c>
      <c r="J1702" s="113"/>
      <c r="K1702" s="18"/>
      <c r="L1702" s="18"/>
      <c r="Z1702" s="152"/>
    </row>
    <row r="1703" spans="1:26" x14ac:dyDescent="0.25">
      <c r="A1703" s="26"/>
      <c r="B1703" s="27"/>
      <c r="C1703" s="28"/>
      <c r="D1703" s="28"/>
      <c r="E1703" s="28"/>
      <c r="F1703" s="28"/>
      <c r="G1703" s="29"/>
      <c r="H1703" s="39" t="str">
        <f t="shared" si="53"/>
        <v/>
      </c>
      <c r="I1703" s="150" t="str">
        <f t="shared" si="54"/>
        <v/>
      </c>
      <c r="J1703" s="113"/>
      <c r="K1703" s="18"/>
      <c r="L1703" s="18"/>
      <c r="Z1703" s="152"/>
    </row>
    <row r="1704" spans="1:26" x14ac:dyDescent="0.25">
      <c r="A1704" s="26"/>
      <c r="B1704" s="27"/>
      <c r="C1704" s="28"/>
      <c r="D1704" s="28"/>
      <c r="E1704" s="28"/>
      <c r="F1704" s="28"/>
      <c r="G1704" s="29"/>
      <c r="H1704" s="39" t="str">
        <f t="shared" si="53"/>
        <v/>
      </c>
      <c r="I1704" s="150" t="str">
        <f t="shared" si="54"/>
        <v/>
      </c>
      <c r="J1704" s="113"/>
      <c r="K1704" s="18"/>
      <c r="L1704" s="18"/>
      <c r="Z1704" s="152"/>
    </row>
    <row r="1705" spans="1:26" x14ac:dyDescent="0.25">
      <c r="A1705" s="26"/>
      <c r="B1705" s="27"/>
      <c r="C1705" s="28"/>
      <c r="D1705" s="28"/>
      <c r="E1705" s="28"/>
      <c r="F1705" s="28"/>
      <c r="G1705" s="29"/>
      <c r="H1705" s="39" t="str">
        <f t="shared" si="53"/>
        <v/>
      </c>
      <c r="I1705" s="150" t="str">
        <f t="shared" si="54"/>
        <v/>
      </c>
      <c r="J1705" s="113"/>
      <c r="K1705" s="18"/>
      <c r="L1705" s="18"/>
      <c r="Z1705" s="152"/>
    </row>
    <row r="1706" spans="1:26" x14ac:dyDescent="0.25">
      <c r="A1706" s="26"/>
      <c r="B1706" s="27"/>
      <c r="C1706" s="28"/>
      <c r="D1706" s="28"/>
      <c r="E1706" s="28"/>
      <c r="F1706" s="28"/>
      <c r="G1706" s="29"/>
      <c r="H1706" s="39" t="str">
        <f t="shared" si="53"/>
        <v/>
      </c>
      <c r="I1706" s="150" t="str">
        <f t="shared" si="54"/>
        <v/>
      </c>
      <c r="J1706" s="113"/>
      <c r="K1706" s="18"/>
      <c r="L1706" s="18"/>
      <c r="Z1706" s="152"/>
    </row>
    <row r="1707" spans="1:26" x14ac:dyDescent="0.25">
      <c r="A1707" s="26"/>
      <c r="B1707" s="27"/>
      <c r="C1707" s="28"/>
      <c r="D1707" s="28"/>
      <c r="E1707" s="28"/>
      <c r="F1707" s="28"/>
      <c r="G1707" s="29"/>
      <c r="H1707" s="39" t="str">
        <f t="shared" si="53"/>
        <v/>
      </c>
      <c r="I1707" s="150" t="str">
        <f t="shared" si="54"/>
        <v/>
      </c>
      <c r="J1707" s="113"/>
      <c r="K1707" s="18"/>
      <c r="L1707" s="18"/>
      <c r="Z1707" s="152"/>
    </row>
    <row r="1708" spans="1:26" x14ac:dyDescent="0.25">
      <c r="A1708" s="26"/>
      <c r="B1708" s="27"/>
      <c r="C1708" s="28"/>
      <c r="D1708" s="28"/>
      <c r="E1708" s="28"/>
      <c r="F1708" s="28"/>
      <c r="G1708" s="29"/>
      <c r="H1708" s="39" t="str">
        <f t="shared" si="53"/>
        <v/>
      </c>
      <c r="I1708" s="150" t="str">
        <f t="shared" si="54"/>
        <v/>
      </c>
      <c r="J1708" s="113"/>
      <c r="K1708" s="18"/>
      <c r="L1708" s="18"/>
      <c r="Z1708" s="152"/>
    </row>
    <row r="1709" spans="1:26" x14ac:dyDescent="0.25">
      <c r="A1709" s="26"/>
      <c r="B1709" s="27"/>
      <c r="C1709" s="28"/>
      <c r="D1709" s="28"/>
      <c r="E1709" s="28"/>
      <c r="F1709" s="28"/>
      <c r="G1709" s="29"/>
      <c r="H1709" s="39" t="str">
        <f t="shared" si="53"/>
        <v/>
      </c>
      <c r="I1709" s="150" t="str">
        <f t="shared" si="54"/>
        <v/>
      </c>
      <c r="J1709" s="113"/>
      <c r="K1709" s="18"/>
      <c r="L1709" s="18"/>
      <c r="Z1709" s="152"/>
    </row>
    <row r="1710" spans="1:26" x14ac:dyDescent="0.25">
      <c r="A1710" s="26"/>
      <c r="B1710" s="27"/>
      <c r="C1710" s="28"/>
      <c r="D1710" s="28"/>
      <c r="E1710" s="28"/>
      <c r="F1710" s="28"/>
      <c r="G1710" s="29"/>
      <c r="H1710" s="39" t="str">
        <f t="shared" si="53"/>
        <v/>
      </c>
      <c r="I1710" s="150" t="str">
        <f t="shared" si="54"/>
        <v/>
      </c>
      <c r="J1710" s="113"/>
      <c r="K1710" s="18"/>
      <c r="L1710" s="18"/>
      <c r="Z1710" s="152"/>
    </row>
    <row r="1711" spans="1:26" x14ac:dyDescent="0.25">
      <c r="A1711" s="26"/>
      <c r="B1711" s="27"/>
      <c r="C1711" s="28"/>
      <c r="D1711" s="28"/>
      <c r="E1711" s="28"/>
      <c r="F1711" s="28"/>
      <c r="G1711" s="29"/>
      <c r="H1711" s="39" t="str">
        <f t="shared" si="53"/>
        <v/>
      </c>
      <c r="I1711" s="150" t="str">
        <f t="shared" si="54"/>
        <v/>
      </c>
      <c r="J1711" s="113"/>
      <c r="K1711" s="18"/>
      <c r="L1711" s="18"/>
      <c r="Z1711" s="152"/>
    </row>
    <row r="1712" spans="1:26" x14ac:dyDescent="0.25">
      <c r="A1712" s="26"/>
      <c r="B1712" s="27"/>
      <c r="C1712" s="28"/>
      <c r="D1712" s="28"/>
      <c r="E1712" s="28"/>
      <c r="F1712" s="28"/>
      <c r="G1712" s="29"/>
      <c r="H1712" s="39" t="str">
        <f t="shared" si="53"/>
        <v/>
      </c>
      <c r="I1712" s="150" t="str">
        <f t="shared" si="54"/>
        <v/>
      </c>
      <c r="J1712" s="113"/>
      <c r="K1712" s="18"/>
      <c r="L1712" s="18"/>
      <c r="Z1712" s="152"/>
    </row>
    <row r="1713" spans="1:26" x14ac:dyDescent="0.25">
      <c r="A1713" s="26"/>
      <c r="B1713" s="27"/>
      <c r="C1713" s="28"/>
      <c r="D1713" s="28"/>
      <c r="E1713" s="28"/>
      <c r="F1713" s="28"/>
      <c r="G1713" s="29"/>
      <c r="H1713" s="39" t="str">
        <f t="shared" si="53"/>
        <v/>
      </c>
      <c r="I1713" s="150" t="str">
        <f t="shared" si="54"/>
        <v/>
      </c>
      <c r="J1713" s="113"/>
      <c r="K1713" s="18"/>
      <c r="L1713" s="18"/>
      <c r="Z1713" s="152"/>
    </row>
    <row r="1714" spans="1:26" x14ac:dyDescent="0.25">
      <c r="A1714" s="26"/>
      <c r="B1714" s="27"/>
      <c r="C1714" s="28"/>
      <c r="D1714" s="28"/>
      <c r="E1714" s="28"/>
      <c r="F1714" s="28"/>
      <c r="G1714" s="29"/>
      <c r="H1714" s="39" t="str">
        <f t="shared" si="53"/>
        <v/>
      </c>
      <c r="I1714" s="150" t="str">
        <f t="shared" si="54"/>
        <v/>
      </c>
      <c r="J1714" s="113"/>
      <c r="K1714" s="18"/>
      <c r="L1714" s="18"/>
      <c r="Z1714" s="152"/>
    </row>
    <row r="1715" spans="1:26" x14ac:dyDescent="0.25">
      <c r="A1715" s="26"/>
      <c r="B1715" s="27"/>
      <c r="C1715" s="28"/>
      <c r="D1715" s="28"/>
      <c r="E1715" s="28"/>
      <c r="F1715" s="28"/>
      <c r="G1715" s="29"/>
      <c r="H1715" s="39" t="str">
        <f t="shared" si="53"/>
        <v/>
      </c>
      <c r="I1715" s="150" t="str">
        <f t="shared" si="54"/>
        <v/>
      </c>
      <c r="J1715" s="113"/>
      <c r="K1715" s="18"/>
      <c r="L1715" s="18"/>
      <c r="Z1715" s="152"/>
    </row>
    <row r="1716" spans="1:26" x14ac:dyDescent="0.25">
      <c r="A1716" s="26"/>
      <c r="B1716" s="27"/>
      <c r="C1716" s="28"/>
      <c r="D1716" s="28"/>
      <c r="E1716" s="28"/>
      <c r="F1716" s="28"/>
      <c r="G1716" s="29"/>
      <c r="H1716" s="39" t="str">
        <f t="shared" si="53"/>
        <v/>
      </c>
      <c r="I1716" s="150" t="str">
        <f t="shared" si="54"/>
        <v/>
      </c>
      <c r="J1716" s="113"/>
      <c r="K1716" s="18"/>
      <c r="L1716" s="18"/>
      <c r="Z1716" s="152"/>
    </row>
    <row r="1717" spans="1:26" x14ac:dyDescent="0.25">
      <c r="A1717" s="26"/>
      <c r="B1717" s="27"/>
      <c r="C1717" s="28"/>
      <c r="D1717" s="28"/>
      <c r="E1717" s="28"/>
      <c r="F1717" s="28"/>
      <c r="G1717" s="29"/>
      <c r="H1717" s="39" t="str">
        <f t="shared" si="53"/>
        <v/>
      </c>
      <c r="I1717" s="150" t="str">
        <f t="shared" si="54"/>
        <v/>
      </c>
      <c r="J1717" s="113"/>
      <c r="K1717" s="18"/>
      <c r="L1717" s="18"/>
      <c r="Z1717" s="152"/>
    </row>
    <row r="1718" spans="1:26" x14ac:dyDescent="0.25">
      <c r="A1718" s="26"/>
      <c r="B1718" s="27"/>
      <c r="C1718" s="28"/>
      <c r="D1718" s="28"/>
      <c r="E1718" s="28"/>
      <c r="F1718" s="28"/>
      <c r="G1718" s="29"/>
      <c r="H1718" s="39" t="str">
        <f t="shared" si="53"/>
        <v/>
      </c>
      <c r="I1718" s="150" t="str">
        <f t="shared" si="54"/>
        <v/>
      </c>
      <c r="J1718" s="113"/>
      <c r="K1718" s="18"/>
      <c r="L1718" s="18"/>
      <c r="Z1718" s="152"/>
    </row>
    <row r="1719" spans="1:26" x14ac:dyDescent="0.25">
      <c r="A1719" s="26"/>
      <c r="B1719" s="27"/>
      <c r="C1719" s="28"/>
      <c r="D1719" s="28"/>
      <c r="E1719" s="28"/>
      <c r="F1719" s="28"/>
      <c r="G1719" s="29"/>
      <c r="H1719" s="39" t="str">
        <f t="shared" si="53"/>
        <v/>
      </c>
      <c r="I1719" s="150" t="str">
        <f t="shared" si="54"/>
        <v/>
      </c>
      <c r="J1719" s="113"/>
      <c r="K1719" s="18"/>
      <c r="L1719" s="18"/>
      <c r="Z1719" s="152"/>
    </row>
    <row r="1720" spans="1:26" x14ac:dyDescent="0.25">
      <c r="A1720" s="26"/>
      <c r="B1720" s="27"/>
      <c r="C1720" s="28"/>
      <c r="D1720" s="28"/>
      <c r="E1720" s="28"/>
      <c r="F1720" s="28"/>
      <c r="G1720" s="29"/>
      <c r="H1720" s="39" t="str">
        <f t="shared" si="53"/>
        <v/>
      </c>
      <c r="I1720" s="150" t="str">
        <f t="shared" si="54"/>
        <v/>
      </c>
      <c r="J1720" s="113"/>
      <c r="K1720" s="18"/>
      <c r="L1720" s="18"/>
      <c r="Z1720" s="152"/>
    </row>
    <row r="1721" spans="1:26" x14ac:dyDescent="0.25">
      <c r="A1721" s="26"/>
      <c r="B1721" s="27"/>
      <c r="C1721" s="28"/>
      <c r="D1721" s="28"/>
      <c r="E1721" s="28"/>
      <c r="F1721" s="28"/>
      <c r="G1721" s="29"/>
      <c r="H1721" s="39" t="str">
        <f t="shared" si="53"/>
        <v/>
      </c>
      <c r="I1721" s="150" t="str">
        <f t="shared" si="54"/>
        <v/>
      </c>
      <c r="J1721" s="113"/>
      <c r="K1721" s="18"/>
      <c r="L1721" s="18"/>
      <c r="Z1721" s="152"/>
    </row>
    <row r="1722" spans="1:26" x14ac:dyDescent="0.25">
      <c r="A1722" s="26"/>
      <c r="B1722" s="27"/>
      <c r="C1722" s="28"/>
      <c r="D1722" s="28"/>
      <c r="E1722" s="28"/>
      <c r="F1722" s="28"/>
      <c r="G1722" s="29"/>
      <c r="H1722" s="39" t="str">
        <f t="shared" si="53"/>
        <v/>
      </c>
      <c r="I1722" s="150" t="str">
        <f t="shared" si="54"/>
        <v/>
      </c>
      <c r="J1722" s="113"/>
      <c r="K1722" s="18"/>
      <c r="L1722" s="18"/>
      <c r="Z1722" s="152"/>
    </row>
    <row r="1723" spans="1:26" x14ac:dyDescent="0.25">
      <c r="A1723" s="26"/>
      <c r="B1723" s="27"/>
      <c r="C1723" s="28"/>
      <c r="D1723" s="28"/>
      <c r="E1723" s="28"/>
      <c r="F1723" s="28"/>
      <c r="G1723" s="29"/>
      <c r="H1723" s="39" t="str">
        <f t="shared" si="53"/>
        <v/>
      </c>
      <c r="I1723" s="150" t="str">
        <f t="shared" si="54"/>
        <v/>
      </c>
      <c r="J1723" s="113"/>
      <c r="K1723" s="18"/>
      <c r="L1723" s="18"/>
      <c r="Z1723" s="152"/>
    </row>
    <row r="1724" spans="1:26" x14ac:dyDescent="0.25">
      <c r="A1724" s="26"/>
      <c r="B1724" s="27"/>
      <c r="C1724" s="28"/>
      <c r="D1724" s="28"/>
      <c r="E1724" s="28"/>
      <c r="F1724" s="28"/>
      <c r="G1724" s="29"/>
      <c r="H1724" s="39" t="str">
        <f t="shared" si="53"/>
        <v/>
      </c>
      <c r="I1724" s="150" t="str">
        <f t="shared" si="54"/>
        <v/>
      </c>
      <c r="J1724" s="113"/>
      <c r="K1724" s="18"/>
      <c r="L1724" s="18"/>
      <c r="Z1724" s="152"/>
    </row>
    <row r="1725" spans="1:26" x14ac:dyDescent="0.25">
      <c r="A1725" s="26"/>
      <c r="B1725" s="27"/>
      <c r="C1725" s="28"/>
      <c r="D1725" s="28"/>
      <c r="E1725" s="28"/>
      <c r="F1725" s="28"/>
      <c r="G1725" s="29"/>
      <c r="H1725" s="39" t="str">
        <f t="shared" si="53"/>
        <v/>
      </c>
      <c r="I1725" s="150" t="str">
        <f t="shared" si="54"/>
        <v/>
      </c>
      <c r="J1725" s="113"/>
      <c r="K1725" s="18"/>
      <c r="L1725" s="18"/>
      <c r="Z1725" s="152"/>
    </row>
    <row r="1726" spans="1:26" x14ac:dyDescent="0.25">
      <c r="A1726" s="26"/>
      <c r="B1726" s="27"/>
      <c r="C1726" s="28"/>
      <c r="D1726" s="28"/>
      <c r="E1726" s="28"/>
      <c r="F1726" s="28"/>
      <c r="G1726" s="29"/>
      <c r="H1726" s="39" t="str">
        <f t="shared" si="53"/>
        <v/>
      </c>
      <c r="I1726" s="150" t="str">
        <f t="shared" si="54"/>
        <v/>
      </c>
      <c r="J1726" s="113"/>
      <c r="K1726" s="18"/>
      <c r="L1726" s="18"/>
      <c r="Z1726" s="152"/>
    </row>
    <row r="1727" spans="1:26" x14ac:dyDescent="0.25">
      <c r="A1727" s="26"/>
      <c r="B1727" s="27"/>
      <c r="C1727" s="28"/>
      <c r="D1727" s="28"/>
      <c r="E1727" s="28"/>
      <c r="F1727" s="28"/>
      <c r="G1727" s="29"/>
      <c r="H1727" s="39" t="str">
        <f t="shared" si="53"/>
        <v/>
      </c>
      <c r="I1727" s="150" t="str">
        <f t="shared" si="54"/>
        <v/>
      </c>
      <c r="J1727" s="113"/>
      <c r="K1727" s="18"/>
      <c r="L1727" s="18"/>
      <c r="Z1727" s="152"/>
    </row>
    <row r="1728" spans="1:26" x14ac:dyDescent="0.25">
      <c r="A1728" s="26"/>
      <c r="B1728" s="27"/>
      <c r="C1728" s="28"/>
      <c r="D1728" s="28"/>
      <c r="E1728" s="28"/>
      <c r="F1728" s="28"/>
      <c r="G1728" s="29"/>
      <c r="H1728" s="39" t="str">
        <f t="shared" si="53"/>
        <v/>
      </c>
      <c r="I1728" s="150" t="str">
        <f t="shared" si="54"/>
        <v/>
      </c>
      <c r="J1728" s="113"/>
      <c r="K1728" s="18"/>
      <c r="L1728" s="18"/>
      <c r="Z1728" s="152"/>
    </row>
    <row r="1729" spans="1:26" x14ac:dyDescent="0.25">
      <c r="A1729" s="26"/>
      <c r="B1729" s="27"/>
      <c r="C1729" s="28"/>
      <c r="D1729" s="28"/>
      <c r="E1729" s="28"/>
      <c r="F1729" s="28"/>
      <c r="G1729" s="29"/>
      <c r="H1729" s="39" t="str">
        <f t="shared" si="53"/>
        <v/>
      </c>
      <c r="I1729" s="150" t="str">
        <f t="shared" si="54"/>
        <v/>
      </c>
      <c r="J1729" s="113"/>
      <c r="K1729" s="18"/>
      <c r="L1729" s="18"/>
      <c r="Z1729" s="152"/>
    </row>
    <row r="1730" spans="1:26" x14ac:dyDescent="0.25">
      <c r="A1730" s="26"/>
      <c r="B1730" s="27"/>
      <c r="C1730" s="28"/>
      <c r="D1730" s="28"/>
      <c r="E1730" s="28"/>
      <c r="F1730" s="28"/>
      <c r="G1730" s="29"/>
      <c r="H1730" s="39" t="str">
        <f t="shared" si="53"/>
        <v/>
      </c>
      <c r="I1730" s="150" t="str">
        <f t="shared" si="54"/>
        <v/>
      </c>
      <c r="J1730" s="113"/>
      <c r="K1730" s="18"/>
      <c r="L1730" s="18"/>
      <c r="Z1730" s="152"/>
    </row>
    <row r="1731" spans="1:26" x14ac:dyDescent="0.25">
      <c r="A1731" s="26"/>
      <c r="B1731" s="27"/>
      <c r="C1731" s="28"/>
      <c r="D1731" s="28"/>
      <c r="E1731" s="28"/>
      <c r="F1731" s="28"/>
      <c r="G1731" s="29"/>
      <c r="H1731" s="39" t="str">
        <f t="shared" si="53"/>
        <v/>
      </c>
      <c r="I1731" s="150" t="str">
        <f t="shared" si="54"/>
        <v/>
      </c>
      <c r="J1731" s="113"/>
      <c r="K1731" s="18"/>
      <c r="L1731" s="18"/>
      <c r="Z1731" s="152"/>
    </row>
    <row r="1732" spans="1:26" x14ac:dyDescent="0.25">
      <c r="A1732" s="26"/>
      <c r="B1732" s="27"/>
      <c r="C1732" s="28"/>
      <c r="D1732" s="28"/>
      <c r="E1732" s="28"/>
      <c r="F1732" s="28"/>
      <c r="G1732" s="29"/>
      <c r="H1732" s="39" t="str">
        <f t="shared" ref="H1732:H1795" si="55">IF(A1732&gt;0,MATCH(A1732-1,FYrMonths)+1,"")</f>
        <v/>
      </c>
      <c r="I1732" s="150" t="str">
        <f t="shared" si="54"/>
        <v/>
      </c>
      <c r="J1732" s="113"/>
      <c r="K1732" s="18"/>
      <c r="L1732" s="18"/>
      <c r="Z1732" s="152"/>
    </row>
    <row r="1733" spans="1:26" x14ac:dyDescent="0.25">
      <c r="A1733" s="26"/>
      <c r="B1733" s="27"/>
      <c r="C1733" s="28"/>
      <c r="D1733" s="28"/>
      <c r="E1733" s="28"/>
      <c r="F1733" s="28"/>
      <c r="G1733" s="29"/>
      <c r="H1733" s="39" t="str">
        <f t="shared" si="55"/>
        <v/>
      </c>
      <c r="I1733" s="150" t="str">
        <f t="shared" ref="I1733:I1796" si="56">IF(G1733="","",I1732+G1733)</f>
        <v/>
      </c>
      <c r="J1733" s="113"/>
      <c r="K1733" s="18"/>
      <c r="L1733" s="18"/>
      <c r="Z1733" s="152"/>
    </row>
    <row r="1734" spans="1:26" x14ac:dyDescent="0.25">
      <c r="A1734" s="26"/>
      <c r="B1734" s="27"/>
      <c r="C1734" s="28"/>
      <c r="D1734" s="28"/>
      <c r="E1734" s="28"/>
      <c r="F1734" s="28"/>
      <c r="G1734" s="29"/>
      <c r="H1734" s="39" t="str">
        <f t="shared" si="55"/>
        <v/>
      </c>
      <c r="I1734" s="150" t="str">
        <f t="shared" si="56"/>
        <v/>
      </c>
      <c r="J1734" s="113"/>
      <c r="K1734" s="18"/>
      <c r="L1734" s="18"/>
      <c r="Z1734" s="152"/>
    </row>
    <row r="1735" spans="1:26" x14ac:dyDescent="0.25">
      <c r="A1735" s="26"/>
      <c r="B1735" s="27"/>
      <c r="C1735" s="28"/>
      <c r="D1735" s="28"/>
      <c r="E1735" s="28"/>
      <c r="F1735" s="28"/>
      <c r="G1735" s="29"/>
      <c r="H1735" s="39" t="str">
        <f t="shared" si="55"/>
        <v/>
      </c>
      <c r="I1735" s="150" t="str">
        <f t="shared" si="56"/>
        <v/>
      </c>
      <c r="J1735" s="113"/>
      <c r="K1735" s="18"/>
      <c r="L1735" s="18"/>
      <c r="Z1735" s="152"/>
    </row>
    <row r="1736" spans="1:26" x14ac:dyDescent="0.25">
      <c r="A1736" s="26"/>
      <c r="B1736" s="27"/>
      <c r="C1736" s="28"/>
      <c r="D1736" s="28"/>
      <c r="E1736" s="28"/>
      <c r="F1736" s="28"/>
      <c r="G1736" s="29"/>
      <c r="H1736" s="39" t="str">
        <f t="shared" si="55"/>
        <v/>
      </c>
      <c r="I1736" s="150" t="str">
        <f t="shared" si="56"/>
        <v/>
      </c>
      <c r="J1736" s="113"/>
      <c r="K1736" s="18"/>
      <c r="L1736" s="18"/>
      <c r="Z1736" s="152"/>
    </row>
    <row r="1737" spans="1:26" x14ac:dyDescent="0.25">
      <c r="A1737" s="26"/>
      <c r="B1737" s="27"/>
      <c r="C1737" s="28"/>
      <c r="D1737" s="28"/>
      <c r="E1737" s="28"/>
      <c r="F1737" s="28"/>
      <c r="G1737" s="29"/>
      <c r="H1737" s="39" t="str">
        <f t="shared" si="55"/>
        <v/>
      </c>
      <c r="I1737" s="150" t="str">
        <f t="shared" si="56"/>
        <v/>
      </c>
      <c r="J1737" s="113"/>
      <c r="K1737" s="18"/>
      <c r="L1737" s="18"/>
      <c r="Z1737" s="152"/>
    </row>
    <row r="1738" spans="1:26" x14ac:dyDescent="0.25">
      <c r="A1738" s="26"/>
      <c r="B1738" s="27"/>
      <c r="C1738" s="28"/>
      <c r="D1738" s="28"/>
      <c r="E1738" s="28"/>
      <c r="F1738" s="28"/>
      <c r="G1738" s="29"/>
      <c r="H1738" s="39" t="str">
        <f t="shared" si="55"/>
        <v/>
      </c>
      <c r="I1738" s="150" t="str">
        <f t="shared" si="56"/>
        <v/>
      </c>
      <c r="J1738" s="113"/>
      <c r="K1738" s="18"/>
      <c r="L1738" s="18"/>
      <c r="Z1738" s="152"/>
    </row>
    <row r="1739" spans="1:26" x14ac:dyDescent="0.25">
      <c r="A1739" s="26"/>
      <c r="B1739" s="27"/>
      <c r="C1739" s="28"/>
      <c r="D1739" s="28"/>
      <c r="E1739" s="28"/>
      <c r="F1739" s="28"/>
      <c r="G1739" s="29"/>
      <c r="H1739" s="39" t="str">
        <f t="shared" si="55"/>
        <v/>
      </c>
      <c r="I1739" s="150" t="str">
        <f t="shared" si="56"/>
        <v/>
      </c>
      <c r="J1739" s="113"/>
      <c r="K1739" s="18"/>
      <c r="L1739" s="18"/>
      <c r="Z1739" s="152"/>
    </row>
    <row r="1740" spans="1:26" x14ac:dyDescent="0.25">
      <c r="A1740" s="26"/>
      <c r="B1740" s="27"/>
      <c r="C1740" s="28"/>
      <c r="D1740" s="28"/>
      <c r="E1740" s="28"/>
      <c r="F1740" s="28"/>
      <c r="G1740" s="29"/>
      <c r="H1740" s="39" t="str">
        <f t="shared" si="55"/>
        <v/>
      </c>
      <c r="I1740" s="150" t="str">
        <f t="shared" si="56"/>
        <v/>
      </c>
      <c r="J1740" s="113"/>
      <c r="K1740" s="18"/>
      <c r="L1740" s="18"/>
      <c r="Z1740" s="152"/>
    </row>
    <row r="1741" spans="1:26" x14ac:dyDescent="0.25">
      <c r="A1741" s="26"/>
      <c r="B1741" s="27"/>
      <c r="C1741" s="28"/>
      <c r="D1741" s="28"/>
      <c r="E1741" s="28"/>
      <c r="F1741" s="28"/>
      <c r="G1741" s="29"/>
      <c r="H1741" s="39" t="str">
        <f t="shared" si="55"/>
        <v/>
      </c>
      <c r="I1741" s="150" t="str">
        <f t="shared" si="56"/>
        <v/>
      </c>
      <c r="J1741" s="113"/>
      <c r="K1741" s="18"/>
      <c r="L1741" s="18"/>
      <c r="Z1741" s="152"/>
    </row>
    <row r="1742" spans="1:26" x14ac:dyDescent="0.25">
      <c r="A1742" s="26"/>
      <c r="B1742" s="27"/>
      <c r="C1742" s="28"/>
      <c r="D1742" s="28"/>
      <c r="E1742" s="28"/>
      <c r="F1742" s="28"/>
      <c r="G1742" s="29"/>
      <c r="H1742" s="39" t="str">
        <f t="shared" si="55"/>
        <v/>
      </c>
      <c r="I1742" s="150" t="str">
        <f t="shared" si="56"/>
        <v/>
      </c>
      <c r="J1742" s="113"/>
      <c r="K1742" s="18"/>
      <c r="L1742" s="18"/>
      <c r="Z1742" s="152"/>
    </row>
    <row r="1743" spans="1:26" x14ac:dyDescent="0.25">
      <c r="A1743" s="26"/>
      <c r="B1743" s="27"/>
      <c r="C1743" s="28"/>
      <c r="D1743" s="28"/>
      <c r="E1743" s="28"/>
      <c r="F1743" s="28"/>
      <c r="G1743" s="29"/>
      <c r="H1743" s="39" t="str">
        <f t="shared" si="55"/>
        <v/>
      </c>
      <c r="I1743" s="150" t="str">
        <f t="shared" si="56"/>
        <v/>
      </c>
      <c r="J1743" s="113"/>
      <c r="K1743" s="18"/>
      <c r="L1743" s="18"/>
      <c r="Z1743" s="152"/>
    </row>
    <row r="1744" spans="1:26" x14ac:dyDescent="0.25">
      <c r="A1744" s="26"/>
      <c r="B1744" s="27"/>
      <c r="C1744" s="28"/>
      <c r="D1744" s="28"/>
      <c r="E1744" s="28"/>
      <c r="F1744" s="28"/>
      <c r="G1744" s="29"/>
      <c r="H1744" s="39" t="str">
        <f t="shared" si="55"/>
        <v/>
      </c>
      <c r="I1744" s="150" t="str">
        <f t="shared" si="56"/>
        <v/>
      </c>
      <c r="J1744" s="113"/>
      <c r="K1744" s="18"/>
      <c r="L1744" s="18"/>
      <c r="Z1744" s="152"/>
    </row>
    <row r="1745" spans="1:26" x14ac:dyDescent="0.25">
      <c r="A1745" s="26"/>
      <c r="B1745" s="27"/>
      <c r="C1745" s="28"/>
      <c r="D1745" s="28"/>
      <c r="E1745" s="28"/>
      <c r="F1745" s="28"/>
      <c r="G1745" s="29"/>
      <c r="H1745" s="39" t="str">
        <f t="shared" si="55"/>
        <v/>
      </c>
      <c r="I1745" s="150" t="str">
        <f t="shared" si="56"/>
        <v/>
      </c>
      <c r="J1745" s="113"/>
      <c r="K1745" s="18"/>
      <c r="L1745" s="18"/>
      <c r="Z1745" s="152"/>
    </row>
    <row r="1746" spans="1:26" x14ac:dyDescent="0.25">
      <c r="A1746" s="26"/>
      <c r="B1746" s="27"/>
      <c r="C1746" s="28"/>
      <c r="D1746" s="28"/>
      <c r="E1746" s="28"/>
      <c r="F1746" s="28"/>
      <c r="G1746" s="29"/>
      <c r="H1746" s="39" t="str">
        <f t="shared" si="55"/>
        <v/>
      </c>
      <c r="I1746" s="150" t="str">
        <f t="shared" si="56"/>
        <v/>
      </c>
      <c r="J1746" s="113"/>
      <c r="K1746" s="18"/>
      <c r="L1746" s="18"/>
      <c r="Z1746" s="152"/>
    </row>
    <row r="1747" spans="1:26" x14ac:dyDescent="0.25">
      <c r="A1747" s="26"/>
      <c r="B1747" s="27"/>
      <c r="C1747" s="28"/>
      <c r="D1747" s="28"/>
      <c r="E1747" s="28"/>
      <c r="F1747" s="28"/>
      <c r="G1747" s="29"/>
      <c r="H1747" s="39" t="str">
        <f t="shared" si="55"/>
        <v/>
      </c>
      <c r="I1747" s="150" t="str">
        <f t="shared" si="56"/>
        <v/>
      </c>
      <c r="J1747" s="113"/>
      <c r="K1747" s="18"/>
      <c r="L1747" s="18"/>
      <c r="Z1747" s="152"/>
    </row>
    <row r="1748" spans="1:26" x14ac:dyDescent="0.25">
      <c r="A1748" s="26"/>
      <c r="B1748" s="27"/>
      <c r="C1748" s="28"/>
      <c r="D1748" s="28"/>
      <c r="E1748" s="28"/>
      <c r="F1748" s="28"/>
      <c r="G1748" s="29"/>
      <c r="H1748" s="39" t="str">
        <f t="shared" si="55"/>
        <v/>
      </c>
      <c r="I1748" s="150" t="str">
        <f t="shared" si="56"/>
        <v/>
      </c>
      <c r="J1748" s="113"/>
      <c r="K1748" s="18"/>
      <c r="L1748" s="18"/>
      <c r="Z1748" s="152"/>
    </row>
    <row r="1749" spans="1:26" x14ac:dyDescent="0.25">
      <c r="A1749" s="26"/>
      <c r="B1749" s="27"/>
      <c r="C1749" s="28"/>
      <c r="D1749" s="28"/>
      <c r="E1749" s="28"/>
      <c r="F1749" s="28"/>
      <c r="G1749" s="29"/>
      <c r="H1749" s="39" t="str">
        <f t="shared" si="55"/>
        <v/>
      </c>
      <c r="I1749" s="150" t="str">
        <f t="shared" si="56"/>
        <v/>
      </c>
      <c r="J1749" s="113"/>
      <c r="K1749" s="18"/>
      <c r="L1749" s="18"/>
      <c r="Z1749" s="152"/>
    </row>
    <row r="1750" spans="1:26" x14ac:dyDescent="0.25">
      <c r="A1750" s="26"/>
      <c r="B1750" s="27"/>
      <c r="C1750" s="28"/>
      <c r="D1750" s="28"/>
      <c r="E1750" s="28"/>
      <c r="F1750" s="28"/>
      <c r="G1750" s="29"/>
      <c r="H1750" s="39" t="str">
        <f t="shared" si="55"/>
        <v/>
      </c>
      <c r="I1750" s="150" t="str">
        <f t="shared" si="56"/>
        <v/>
      </c>
      <c r="J1750" s="113"/>
      <c r="K1750" s="18"/>
      <c r="L1750" s="18"/>
      <c r="Z1750" s="152"/>
    </row>
    <row r="1751" spans="1:26" x14ac:dyDescent="0.25">
      <c r="A1751" s="26"/>
      <c r="B1751" s="27"/>
      <c r="C1751" s="28"/>
      <c r="D1751" s="28"/>
      <c r="E1751" s="28"/>
      <c r="F1751" s="28"/>
      <c r="G1751" s="29"/>
      <c r="H1751" s="39" t="str">
        <f t="shared" si="55"/>
        <v/>
      </c>
      <c r="I1751" s="150" t="str">
        <f t="shared" si="56"/>
        <v/>
      </c>
      <c r="J1751" s="113"/>
      <c r="K1751" s="18"/>
      <c r="L1751" s="18"/>
      <c r="Z1751" s="152"/>
    </row>
    <row r="1752" spans="1:26" x14ac:dyDescent="0.25">
      <c r="A1752" s="26"/>
      <c r="B1752" s="27"/>
      <c r="C1752" s="28"/>
      <c r="D1752" s="28"/>
      <c r="E1752" s="28"/>
      <c r="F1752" s="28"/>
      <c r="G1752" s="29"/>
      <c r="H1752" s="39" t="str">
        <f t="shared" si="55"/>
        <v/>
      </c>
      <c r="I1752" s="150" t="str">
        <f t="shared" si="56"/>
        <v/>
      </c>
      <c r="J1752" s="113"/>
      <c r="K1752" s="18"/>
      <c r="L1752" s="18"/>
      <c r="Z1752" s="152"/>
    </row>
    <row r="1753" spans="1:26" x14ac:dyDescent="0.25">
      <c r="A1753" s="26"/>
      <c r="B1753" s="27"/>
      <c r="C1753" s="28"/>
      <c r="D1753" s="28"/>
      <c r="E1753" s="28"/>
      <c r="F1753" s="28"/>
      <c r="G1753" s="29"/>
      <c r="H1753" s="39" t="str">
        <f t="shared" si="55"/>
        <v/>
      </c>
      <c r="I1753" s="150" t="str">
        <f t="shared" si="56"/>
        <v/>
      </c>
      <c r="J1753" s="113"/>
      <c r="K1753" s="18"/>
      <c r="L1753" s="18"/>
      <c r="Z1753" s="152"/>
    </row>
    <row r="1754" spans="1:26" x14ac:dyDescent="0.25">
      <c r="A1754" s="26"/>
      <c r="B1754" s="27"/>
      <c r="C1754" s="28"/>
      <c r="D1754" s="28"/>
      <c r="E1754" s="28"/>
      <c r="F1754" s="28"/>
      <c r="G1754" s="29"/>
      <c r="H1754" s="39" t="str">
        <f t="shared" si="55"/>
        <v/>
      </c>
      <c r="I1754" s="150" t="str">
        <f t="shared" si="56"/>
        <v/>
      </c>
      <c r="J1754" s="113"/>
      <c r="K1754" s="18"/>
      <c r="L1754" s="18"/>
      <c r="Z1754" s="152"/>
    </row>
    <row r="1755" spans="1:26" x14ac:dyDescent="0.25">
      <c r="A1755" s="26"/>
      <c r="B1755" s="27"/>
      <c r="C1755" s="28"/>
      <c r="D1755" s="28"/>
      <c r="E1755" s="28"/>
      <c r="F1755" s="28"/>
      <c r="G1755" s="29"/>
      <c r="H1755" s="39" t="str">
        <f t="shared" si="55"/>
        <v/>
      </c>
      <c r="I1755" s="150" t="str">
        <f t="shared" si="56"/>
        <v/>
      </c>
      <c r="J1755" s="113"/>
      <c r="K1755" s="18"/>
      <c r="L1755" s="18"/>
      <c r="Z1755" s="152"/>
    </row>
    <row r="1756" spans="1:26" x14ac:dyDescent="0.25">
      <c r="A1756" s="26"/>
      <c r="B1756" s="27"/>
      <c r="C1756" s="28"/>
      <c r="D1756" s="28"/>
      <c r="E1756" s="28"/>
      <c r="F1756" s="28"/>
      <c r="G1756" s="29"/>
      <c r="H1756" s="39" t="str">
        <f t="shared" si="55"/>
        <v/>
      </c>
      <c r="I1756" s="150" t="str">
        <f t="shared" si="56"/>
        <v/>
      </c>
      <c r="J1756" s="113"/>
      <c r="K1756" s="18"/>
      <c r="L1756" s="18"/>
      <c r="Z1756" s="152"/>
    </row>
    <row r="1757" spans="1:26" x14ac:dyDescent="0.25">
      <c r="A1757" s="26"/>
      <c r="B1757" s="27"/>
      <c r="C1757" s="28"/>
      <c r="D1757" s="28"/>
      <c r="E1757" s="28"/>
      <c r="F1757" s="28"/>
      <c r="G1757" s="29"/>
      <c r="H1757" s="39" t="str">
        <f t="shared" si="55"/>
        <v/>
      </c>
      <c r="I1757" s="150" t="str">
        <f t="shared" si="56"/>
        <v/>
      </c>
      <c r="J1757" s="113"/>
      <c r="K1757" s="18"/>
      <c r="L1757" s="18"/>
      <c r="Z1757" s="152"/>
    </row>
    <row r="1758" spans="1:26" x14ac:dyDescent="0.25">
      <c r="A1758" s="26"/>
      <c r="B1758" s="27"/>
      <c r="C1758" s="28"/>
      <c r="D1758" s="28"/>
      <c r="E1758" s="28"/>
      <c r="F1758" s="28"/>
      <c r="G1758" s="29"/>
      <c r="H1758" s="39" t="str">
        <f t="shared" si="55"/>
        <v/>
      </c>
      <c r="I1758" s="150" t="str">
        <f t="shared" si="56"/>
        <v/>
      </c>
      <c r="J1758" s="113"/>
      <c r="K1758" s="18"/>
      <c r="L1758" s="18"/>
      <c r="Z1758" s="152"/>
    </row>
    <row r="1759" spans="1:26" x14ac:dyDescent="0.25">
      <c r="A1759" s="26"/>
      <c r="B1759" s="27"/>
      <c r="C1759" s="28"/>
      <c r="D1759" s="28"/>
      <c r="E1759" s="28"/>
      <c r="F1759" s="28"/>
      <c r="G1759" s="29"/>
      <c r="H1759" s="39" t="str">
        <f t="shared" si="55"/>
        <v/>
      </c>
      <c r="I1759" s="150" t="str">
        <f t="shared" si="56"/>
        <v/>
      </c>
      <c r="J1759" s="113"/>
      <c r="K1759" s="18"/>
      <c r="L1759" s="18"/>
      <c r="Z1759" s="152"/>
    </row>
    <row r="1760" spans="1:26" x14ac:dyDescent="0.25">
      <c r="A1760" s="26"/>
      <c r="B1760" s="27"/>
      <c r="C1760" s="28"/>
      <c r="D1760" s="28"/>
      <c r="E1760" s="28"/>
      <c r="F1760" s="28"/>
      <c r="G1760" s="29"/>
      <c r="H1760" s="39" t="str">
        <f t="shared" si="55"/>
        <v/>
      </c>
      <c r="I1760" s="150" t="str">
        <f t="shared" si="56"/>
        <v/>
      </c>
      <c r="J1760" s="113"/>
      <c r="K1760" s="18"/>
      <c r="L1760" s="18"/>
      <c r="Z1760" s="152"/>
    </row>
    <row r="1761" spans="1:26" x14ac:dyDescent="0.25">
      <c r="A1761" s="26"/>
      <c r="B1761" s="27"/>
      <c r="C1761" s="28"/>
      <c r="D1761" s="28"/>
      <c r="E1761" s="28"/>
      <c r="F1761" s="28"/>
      <c r="G1761" s="29"/>
      <c r="H1761" s="39" t="str">
        <f t="shared" si="55"/>
        <v/>
      </c>
      <c r="I1761" s="150" t="str">
        <f t="shared" si="56"/>
        <v/>
      </c>
      <c r="J1761" s="113"/>
      <c r="K1761" s="18"/>
      <c r="L1761" s="18"/>
      <c r="Z1761" s="152"/>
    </row>
    <row r="1762" spans="1:26" x14ac:dyDescent="0.25">
      <c r="A1762" s="26"/>
      <c r="B1762" s="27"/>
      <c r="C1762" s="28"/>
      <c r="D1762" s="28"/>
      <c r="E1762" s="28"/>
      <c r="F1762" s="28"/>
      <c r="G1762" s="29"/>
      <c r="H1762" s="39" t="str">
        <f t="shared" si="55"/>
        <v/>
      </c>
      <c r="I1762" s="150" t="str">
        <f t="shared" si="56"/>
        <v/>
      </c>
      <c r="J1762" s="113"/>
      <c r="K1762" s="18"/>
      <c r="L1762" s="18"/>
      <c r="Z1762" s="152"/>
    </row>
    <row r="1763" spans="1:26" x14ac:dyDescent="0.25">
      <c r="A1763" s="26"/>
      <c r="B1763" s="27"/>
      <c r="C1763" s="28"/>
      <c r="D1763" s="28"/>
      <c r="E1763" s="28"/>
      <c r="F1763" s="28"/>
      <c r="G1763" s="29"/>
      <c r="H1763" s="39" t="str">
        <f t="shared" si="55"/>
        <v/>
      </c>
      <c r="I1763" s="150" t="str">
        <f t="shared" si="56"/>
        <v/>
      </c>
      <c r="J1763" s="113"/>
      <c r="K1763" s="18"/>
      <c r="L1763" s="18"/>
      <c r="Z1763" s="152"/>
    </row>
    <row r="1764" spans="1:26" x14ac:dyDescent="0.25">
      <c r="A1764" s="26"/>
      <c r="B1764" s="27"/>
      <c r="C1764" s="28"/>
      <c r="D1764" s="28"/>
      <c r="E1764" s="28"/>
      <c r="F1764" s="28"/>
      <c r="G1764" s="29"/>
      <c r="H1764" s="39" t="str">
        <f t="shared" si="55"/>
        <v/>
      </c>
      <c r="I1764" s="150" t="str">
        <f t="shared" si="56"/>
        <v/>
      </c>
      <c r="J1764" s="113"/>
      <c r="K1764" s="18"/>
      <c r="L1764" s="18"/>
      <c r="Z1764" s="152"/>
    </row>
    <row r="1765" spans="1:26" x14ac:dyDescent="0.25">
      <c r="A1765" s="26"/>
      <c r="B1765" s="27"/>
      <c r="C1765" s="28"/>
      <c r="D1765" s="28"/>
      <c r="E1765" s="28"/>
      <c r="F1765" s="28"/>
      <c r="G1765" s="29"/>
      <c r="H1765" s="39" t="str">
        <f t="shared" si="55"/>
        <v/>
      </c>
      <c r="I1765" s="150" t="str">
        <f t="shared" si="56"/>
        <v/>
      </c>
      <c r="J1765" s="113"/>
      <c r="K1765" s="18"/>
      <c r="L1765" s="18"/>
      <c r="Z1765" s="152"/>
    </row>
    <row r="1766" spans="1:26" x14ac:dyDescent="0.25">
      <c r="A1766" s="26"/>
      <c r="B1766" s="27"/>
      <c r="C1766" s="28"/>
      <c r="D1766" s="28"/>
      <c r="E1766" s="28"/>
      <c r="F1766" s="28"/>
      <c r="G1766" s="29"/>
      <c r="H1766" s="39" t="str">
        <f t="shared" si="55"/>
        <v/>
      </c>
      <c r="I1766" s="150" t="str">
        <f t="shared" si="56"/>
        <v/>
      </c>
      <c r="J1766" s="113"/>
      <c r="K1766" s="18"/>
      <c r="L1766" s="18"/>
      <c r="Z1766" s="152"/>
    </row>
    <row r="1767" spans="1:26" x14ac:dyDescent="0.25">
      <c r="A1767" s="26"/>
      <c r="B1767" s="27"/>
      <c r="C1767" s="28"/>
      <c r="D1767" s="28"/>
      <c r="E1767" s="28"/>
      <c r="F1767" s="28"/>
      <c r="G1767" s="29"/>
      <c r="H1767" s="39" t="str">
        <f t="shared" si="55"/>
        <v/>
      </c>
      <c r="I1767" s="150" t="str">
        <f t="shared" si="56"/>
        <v/>
      </c>
      <c r="J1767" s="113"/>
      <c r="K1767" s="18"/>
      <c r="L1767" s="18"/>
      <c r="Z1767" s="152"/>
    </row>
    <row r="1768" spans="1:26" x14ac:dyDescent="0.25">
      <c r="A1768" s="26"/>
      <c r="B1768" s="27"/>
      <c r="C1768" s="28"/>
      <c r="D1768" s="28"/>
      <c r="E1768" s="28"/>
      <c r="F1768" s="28"/>
      <c r="G1768" s="29"/>
      <c r="H1768" s="39" t="str">
        <f t="shared" si="55"/>
        <v/>
      </c>
      <c r="I1768" s="150" t="str">
        <f t="shared" si="56"/>
        <v/>
      </c>
      <c r="J1768" s="113"/>
      <c r="K1768" s="18"/>
      <c r="L1768" s="18"/>
      <c r="Z1768" s="152"/>
    </row>
    <row r="1769" spans="1:26" x14ac:dyDescent="0.25">
      <c r="A1769" s="26"/>
      <c r="B1769" s="27"/>
      <c r="C1769" s="28"/>
      <c r="D1769" s="28"/>
      <c r="E1769" s="28"/>
      <c r="F1769" s="28"/>
      <c r="G1769" s="29"/>
      <c r="H1769" s="39" t="str">
        <f t="shared" si="55"/>
        <v/>
      </c>
      <c r="I1769" s="150" t="str">
        <f t="shared" si="56"/>
        <v/>
      </c>
      <c r="J1769" s="113"/>
      <c r="K1769" s="18"/>
      <c r="L1769" s="18"/>
      <c r="Z1769" s="152"/>
    </row>
    <row r="1770" spans="1:26" x14ac:dyDescent="0.25">
      <c r="A1770" s="26"/>
      <c r="B1770" s="27"/>
      <c r="C1770" s="28"/>
      <c r="D1770" s="28"/>
      <c r="E1770" s="28"/>
      <c r="F1770" s="28"/>
      <c r="G1770" s="29"/>
      <c r="H1770" s="39" t="str">
        <f t="shared" si="55"/>
        <v/>
      </c>
      <c r="I1770" s="150" t="str">
        <f t="shared" si="56"/>
        <v/>
      </c>
      <c r="J1770" s="113"/>
      <c r="K1770" s="18"/>
      <c r="L1770" s="18"/>
      <c r="Z1770" s="152"/>
    </row>
    <row r="1771" spans="1:26" x14ac:dyDescent="0.25">
      <c r="A1771" s="26"/>
      <c r="B1771" s="27"/>
      <c r="C1771" s="28"/>
      <c r="D1771" s="28"/>
      <c r="E1771" s="28"/>
      <c r="F1771" s="28"/>
      <c r="G1771" s="29"/>
      <c r="H1771" s="39" t="str">
        <f t="shared" si="55"/>
        <v/>
      </c>
      <c r="I1771" s="150" t="str">
        <f t="shared" si="56"/>
        <v/>
      </c>
      <c r="J1771" s="113"/>
      <c r="K1771" s="18"/>
      <c r="L1771" s="18"/>
      <c r="Z1771" s="152"/>
    </row>
    <row r="1772" spans="1:26" x14ac:dyDescent="0.25">
      <c r="A1772" s="26"/>
      <c r="B1772" s="27"/>
      <c r="C1772" s="28"/>
      <c r="D1772" s="28"/>
      <c r="E1772" s="28"/>
      <c r="F1772" s="28"/>
      <c r="G1772" s="29"/>
      <c r="H1772" s="39" t="str">
        <f t="shared" si="55"/>
        <v/>
      </c>
      <c r="I1772" s="150" t="str">
        <f t="shared" si="56"/>
        <v/>
      </c>
      <c r="J1772" s="113"/>
      <c r="K1772" s="18"/>
      <c r="L1772" s="18"/>
      <c r="Z1772" s="152"/>
    </row>
    <row r="1773" spans="1:26" x14ac:dyDescent="0.25">
      <c r="A1773" s="26"/>
      <c r="B1773" s="27"/>
      <c r="C1773" s="28"/>
      <c r="D1773" s="28"/>
      <c r="E1773" s="28"/>
      <c r="F1773" s="28"/>
      <c r="G1773" s="29"/>
      <c r="H1773" s="39" t="str">
        <f t="shared" si="55"/>
        <v/>
      </c>
      <c r="I1773" s="150" t="str">
        <f t="shared" si="56"/>
        <v/>
      </c>
      <c r="J1773" s="113"/>
      <c r="K1773" s="18"/>
      <c r="L1773" s="18"/>
      <c r="Z1773" s="152"/>
    </row>
    <row r="1774" spans="1:26" x14ac:dyDescent="0.25">
      <c r="A1774" s="26"/>
      <c r="B1774" s="27"/>
      <c r="C1774" s="28"/>
      <c r="D1774" s="28"/>
      <c r="E1774" s="28"/>
      <c r="F1774" s="28"/>
      <c r="G1774" s="29"/>
      <c r="H1774" s="39" t="str">
        <f t="shared" si="55"/>
        <v/>
      </c>
      <c r="I1774" s="150" t="str">
        <f t="shared" si="56"/>
        <v/>
      </c>
      <c r="J1774" s="113"/>
      <c r="K1774" s="18"/>
      <c r="L1774" s="18"/>
      <c r="Z1774" s="152"/>
    </row>
    <row r="1775" spans="1:26" x14ac:dyDescent="0.25">
      <c r="A1775" s="26"/>
      <c r="B1775" s="27"/>
      <c r="C1775" s="28"/>
      <c r="D1775" s="28"/>
      <c r="E1775" s="28"/>
      <c r="F1775" s="28"/>
      <c r="G1775" s="29"/>
      <c r="H1775" s="39" t="str">
        <f t="shared" si="55"/>
        <v/>
      </c>
      <c r="I1775" s="150" t="str">
        <f t="shared" si="56"/>
        <v/>
      </c>
      <c r="J1775" s="113"/>
      <c r="K1775" s="18"/>
      <c r="L1775" s="18"/>
      <c r="Z1775" s="152"/>
    </row>
    <row r="1776" spans="1:26" x14ac:dyDescent="0.25">
      <c r="A1776" s="26"/>
      <c r="B1776" s="27"/>
      <c r="C1776" s="28"/>
      <c r="D1776" s="28"/>
      <c r="E1776" s="28"/>
      <c r="F1776" s="28"/>
      <c r="G1776" s="29"/>
      <c r="H1776" s="39" t="str">
        <f t="shared" si="55"/>
        <v/>
      </c>
      <c r="I1776" s="150" t="str">
        <f t="shared" si="56"/>
        <v/>
      </c>
      <c r="J1776" s="113"/>
      <c r="K1776" s="18"/>
      <c r="L1776" s="18"/>
      <c r="Z1776" s="152"/>
    </row>
    <row r="1777" spans="1:26" x14ac:dyDescent="0.25">
      <c r="A1777" s="26"/>
      <c r="B1777" s="27"/>
      <c r="C1777" s="28"/>
      <c r="D1777" s="28"/>
      <c r="E1777" s="28"/>
      <c r="F1777" s="28"/>
      <c r="G1777" s="29"/>
      <c r="H1777" s="39" t="str">
        <f t="shared" si="55"/>
        <v/>
      </c>
      <c r="I1777" s="150" t="str">
        <f t="shared" si="56"/>
        <v/>
      </c>
      <c r="J1777" s="113"/>
      <c r="K1777" s="18"/>
      <c r="L1777" s="18"/>
      <c r="Z1777" s="152"/>
    </row>
    <row r="1778" spans="1:26" x14ac:dyDescent="0.25">
      <c r="A1778" s="26"/>
      <c r="B1778" s="27"/>
      <c r="C1778" s="28"/>
      <c r="D1778" s="28"/>
      <c r="E1778" s="28"/>
      <c r="F1778" s="28"/>
      <c r="G1778" s="29"/>
      <c r="H1778" s="39" t="str">
        <f t="shared" si="55"/>
        <v/>
      </c>
      <c r="I1778" s="150" t="str">
        <f t="shared" si="56"/>
        <v/>
      </c>
      <c r="J1778" s="113"/>
      <c r="K1778" s="18"/>
      <c r="L1778" s="18"/>
      <c r="Z1778" s="152"/>
    </row>
    <row r="1779" spans="1:26" x14ac:dyDescent="0.25">
      <c r="A1779" s="26"/>
      <c r="B1779" s="27"/>
      <c r="C1779" s="28"/>
      <c r="D1779" s="28"/>
      <c r="E1779" s="28"/>
      <c r="F1779" s="28"/>
      <c r="G1779" s="29"/>
      <c r="H1779" s="39" t="str">
        <f t="shared" si="55"/>
        <v/>
      </c>
      <c r="I1779" s="150" t="str">
        <f t="shared" si="56"/>
        <v/>
      </c>
      <c r="J1779" s="113"/>
      <c r="K1779" s="18"/>
      <c r="L1779" s="18"/>
      <c r="Z1779" s="152"/>
    </row>
    <row r="1780" spans="1:26" x14ac:dyDescent="0.25">
      <c r="A1780" s="26"/>
      <c r="B1780" s="27"/>
      <c r="C1780" s="28"/>
      <c r="D1780" s="28"/>
      <c r="E1780" s="28"/>
      <c r="F1780" s="28"/>
      <c r="G1780" s="29"/>
      <c r="H1780" s="39" t="str">
        <f t="shared" si="55"/>
        <v/>
      </c>
      <c r="I1780" s="150" t="str">
        <f t="shared" si="56"/>
        <v/>
      </c>
      <c r="J1780" s="113"/>
      <c r="K1780" s="18"/>
      <c r="L1780" s="18"/>
      <c r="Z1780" s="152"/>
    </row>
    <row r="1781" spans="1:26" x14ac:dyDescent="0.25">
      <c r="A1781" s="26"/>
      <c r="B1781" s="27"/>
      <c r="C1781" s="28"/>
      <c r="D1781" s="28"/>
      <c r="E1781" s="28"/>
      <c r="F1781" s="28"/>
      <c r="G1781" s="29"/>
      <c r="H1781" s="39" t="str">
        <f t="shared" si="55"/>
        <v/>
      </c>
      <c r="I1781" s="150" t="str">
        <f t="shared" si="56"/>
        <v/>
      </c>
      <c r="J1781" s="113"/>
      <c r="K1781" s="18"/>
      <c r="L1781" s="18"/>
      <c r="Z1781" s="152"/>
    </row>
    <row r="1782" spans="1:26" x14ac:dyDescent="0.25">
      <c r="A1782" s="26"/>
      <c r="B1782" s="27"/>
      <c r="C1782" s="28"/>
      <c r="D1782" s="28"/>
      <c r="E1782" s="28"/>
      <c r="F1782" s="28"/>
      <c r="G1782" s="29"/>
      <c r="H1782" s="39" t="str">
        <f t="shared" si="55"/>
        <v/>
      </c>
      <c r="I1782" s="150" t="str">
        <f t="shared" si="56"/>
        <v/>
      </c>
      <c r="J1782" s="113"/>
      <c r="K1782" s="18"/>
      <c r="L1782" s="18"/>
      <c r="Z1782" s="152"/>
    </row>
    <row r="1783" spans="1:26" x14ac:dyDescent="0.25">
      <c r="A1783" s="26"/>
      <c r="B1783" s="27"/>
      <c r="C1783" s="28"/>
      <c r="D1783" s="28"/>
      <c r="E1783" s="28"/>
      <c r="F1783" s="28"/>
      <c r="G1783" s="29"/>
      <c r="H1783" s="39" t="str">
        <f t="shared" si="55"/>
        <v/>
      </c>
      <c r="I1783" s="150" t="str">
        <f t="shared" si="56"/>
        <v/>
      </c>
      <c r="J1783" s="113"/>
      <c r="K1783" s="18"/>
      <c r="L1783" s="18"/>
      <c r="Z1783" s="152"/>
    </row>
    <row r="1784" spans="1:26" x14ac:dyDescent="0.25">
      <c r="A1784" s="26"/>
      <c r="B1784" s="27"/>
      <c r="C1784" s="28"/>
      <c r="D1784" s="28"/>
      <c r="E1784" s="28"/>
      <c r="F1784" s="28"/>
      <c r="G1784" s="29"/>
      <c r="H1784" s="39" t="str">
        <f t="shared" si="55"/>
        <v/>
      </c>
      <c r="I1784" s="150" t="str">
        <f t="shared" si="56"/>
        <v/>
      </c>
      <c r="J1784" s="113"/>
      <c r="K1784" s="18"/>
      <c r="L1784" s="18"/>
      <c r="Z1784" s="152"/>
    </row>
    <row r="1785" spans="1:26" x14ac:dyDescent="0.25">
      <c r="A1785" s="26"/>
      <c r="B1785" s="27"/>
      <c r="C1785" s="28"/>
      <c r="D1785" s="28"/>
      <c r="E1785" s="28"/>
      <c r="F1785" s="28"/>
      <c r="G1785" s="29"/>
      <c r="H1785" s="39" t="str">
        <f t="shared" si="55"/>
        <v/>
      </c>
      <c r="I1785" s="150" t="str">
        <f t="shared" si="56"/>
        <v/>
      </c>
      <c r="J1785" s="113"/>
      <c r="K1785" s="18"/>
      <c r="L1785" s="18"/>
      <c r="Z1785" s="152"/>
    </row>
    <row r="1786" spans="1:26" x14ac:dyDescent="0.25">
      <c r="A1786" s="26"/>
      <c r="B1786" s="27"/>
      <c r="C1786" s="28"/>
      <c r="D1786" s="28"/>
      <c r="E1786" s="28"/>
      <c r="F1786" s="28"/>
      <c r="G1786" s="29"/>
      <c r="H1786" s="39" t="str">
        <f t="shared" si="55"/>
        <v/>
      </c>
      <c r="I1786" s="150" t="str">
        <f t="shared" si="56"/>
        <v/>
      </c>
      <c r="J1786" s="113"/>
      <c r="K1786" s="18"/>
      <c r="L1786" s="18"/>
      <c r="Z1786" s="152"/>
    </row>
    <row r="1787" spans="1:26" x14ac:dyDescent="0.25">
      <c r="A1787" s="26"/>
      <c r="B1787" s="27"/>
      <c r="C1787" s="28"/>
      <c r="D1787" s="28"/>
      <c r="E1787" s="28"/>
      <c r="F1787" s="28"/>
      <c r="G1787" s="29"/>
      <c r="H1787" s="39" t="str">
        <f t="shared" si="55"/>
        <v/>
      </c>
      <c r="I1787" s="150" t="str">
        <f t="shared" si="56"/>
        <v/>
      </c>
      <c r="J1787" s="113"/>
      <c r="K1787" s="18"/>
      <c r="L1787" s="18"/>
      <c r="Z1787" s="152"/>
    </row>
    <row r="1788" spans="1:26" x14ac:dyDescent="0.25">
      <c r="A1788" s="26"/>
      <c r="B1788" s="27"/>
      <c r="C1788" s="28"/>
      <c r="D1788" s="28"/>
      <c r="E1788" s="28"/>
      <c r="F1788" s="28"/>
      <c r="G1788" s="29"/>
      <c r="H1788" s="39" t="str">
        <f t="shared" si="55"/>
        <v/>
      </c>
      <c r="I1788" s="150" t="str">
        <f t="shared" si="56"/>
        <v/>
      </c>
      <c r="J1788" s="113"/>
      <c r="K1788" s="18"/>
      <c r="L1788" s="18"/>
      <c r="Z1788" s="152"/>
    </row>
    <row r="1789" spans="1:26" x14ac:dyDescent="0.25">
      <c r="A1789" s="26"/>
      <c r="B1789" s="27"/>
      <c r="C1789" s="28"/>
      <c r="D1789" s="28"/>
      <c r="E1789" s="28"/>
      <c r="F1789" s="28"/>
      <c r="G1789" s="29"/>
      <c r="H1789" s="39" t="str">
        <f t="shared" si="55"/>
        <v/>
      </c>
      <c r="I1789" s="150" t="str">
        <f t="shared" si="56"/>
        <v/>
      </c>
      <c r="J1789" s="113"/>
      <c r="K1789" s="18"/>
      <c r="L1789" s="18"/>
      <c r="Z1789" s="152"/>
    </row>
    <row r="1790" spans="1:26" x14ac:dyDescent="0.25">
      <c r="A1790" s="26"/>
      <c r="B1790" s="27"/>
      <c r="C1790" s="28"/>
      <c r="D1790" s="28"/>
      <c r="E1790" s="28"/>
      <c r="F1790" s="28"/>
      <c r="G1790" s="29"/>
      <c r="H1790" s="39" t="str">
        <f t="shared" si="55"/>
        <v/>
      </c>
      <c r="I1790" s="150" t="str">
        <f t="shared" si="56"/>
        <v/>
      </c>
      <c r="J1790" s="113"/>
      <c r="K1790" s="18"/>
      <c r="L1790" s="18"/>
      <c r="Z1790" s="152"/>
    </row>
    <row r="1791" spans="1:26" x14ac:dyDescent="0.25">
      <c r="A1791" s="26"/>
      <c r="B1791" s="27"/>
      <c r="C1791" s="28"/>
      <c r="D1791" s="28"/>
      <c r="E1791" s="28"/>
      <c r="F1791" s="28"/>
      <c r="G1791" s="29"/>
      <c r="H1791" s="39" t="str">
        <f t="shared" si="55"/>
        <v/>
      </c>
      <c r="I1791" s="150" t="str">
        <f t="shared" si="56"/>
        <v/>
      </c>
      <c r="J1791" s="113"/>
      <c r="K1791" s="18"/>
      <c r="L1791" s="18"/>
      <c r="Z1791" s="152"/>
    </row>
    <row r="1792" spans="1:26" x14ac:dyDescent="0.25">
      <c r="A1792" s="26"/>
      <c r="B1792" s="27"/>
      <c r="C1792" s="28"/>
      <c r="D1792" s="28"/>
      <c r="E1792" s="28"/>
      <c r="F1792" s="28"/>
      <c r="G1792" s="29"/>
      <c r="H1792" s="39" t="str">
        <f t="shared" si="55"/>
        <v/>
      </c>
      <c r="I1792" s="150" t="str">
        <f t="shared" si="56"/>
        <v/>
      </c>
      <c r="J1792" s="113"/>
      <c r="K1792" s="18"/>
      <c r="L1792" s="18"/>
      <c r="Z1792" s="152"/>
    </row>
    <row r="1793" spans="1:26" x14ac:dyDescent="0.25">
      <c r="A1793" s="26"/>
      <c r="B1793" s="27"/>
      <c r="C1793" s="28"/>
      <c r="D1793" s="28"/>
      <c r="E1793" s="28"/>
      <c r="F1793" s="28"/>
      <c r="G1793" s="29"/>
      <c r="H1793" s="39" t="str">
        <f t="shared" si="55"/>
        <v/>
      </c>
      <c r="I1793" s="150" t="str">
        <f t="shared" si="56"/>
        <v/>
      </c>
      <c r="J1793" s="113"/>
      <c r="K1793" s="18"/>
      <c r="L1793" s="18"/>
      <c r="Z1793" s="152"/>
    </row>
    <row r="1794" spans="1:26" x14ac:dyDescent="0.25">
      <c r="A1794" s="26"/>
      <c r="B1794" s="27"/>
      <c r="C1794" s="28"/>
      <c r="D1794" s="28"/>
      <c r="E1794" s="28"/>
      <c r="F1794" s="28"/>
      <c r="G1794" s="29"/>
      <c r="H1794" s="39" t="str">
        <f t="shared" si="55"/>
        <v/>
      </c>
      <c r="I1794" s="150" t="str">
        <f t="shared" si="56"/>
        <v/>
      </c>
      <c r="J1794" s="113"/>
      <c r="K1794" s="18"/>
      <c r="L1794" s="18"/>
      <c r="Z1794" s="152"/>
    </row>
    <row r="1795" spans="1:26" x14ac:dyDescent="0.25">
      <c r="A1795" s="26"/>
      <c r="B1795" s="27"/>
      <c r="C1795" s="28"/>
      <c r="D1795" s="28"/>
      <c r="E1795" s="28"/>
      <c r="F1795" s="28"/>
      <c r="G1795" s="29"/>
      <c r="H1795" s="39" t="str">
        <f t="shared" si="55"/>
        <v/>
      </c>
      <c r="I1795" s="150" t="str">
        <f t="shared" si="56"/>
        <v/>
      </c>
      <c r="J1795" s="113"/>
      <c r="K1795" s="18"/>
      <c r="L1795" s="18"/>
      <c r="Z1795" s="152"/>
    </row>
    <row r="1796" spans="1:26" x14ac:dyDescent="0.25">
      <c r="A1796" s="26"/>
      <c r="B1796" s="27"/>
      <c r="C1796" s="28"/>
      <c r="D1796" s="28"/>
      <c r="E1796" s="28"/>
      <c r="F1796" s="28"/>
      <c r="G1796" s="29"/>
      <c r="H1796" s="39" t="str">
        <f t="shared" ref="H1796:H1859" si="57">IF(A1796&gt;0,MATCH(A1796-1,FYrMonths)+1,"")</f>
        <v/>
      </c>
      <c r="I1796" s="150" t="str">
        <f t="shared" si="56"/>
        <v/>
      </c>
      <c r="J1796" s="113"/>
      <c r="K1796" s="18"/>
      <c r="L1796" s="18"/>
      <c r="Z1796" s="152"/>
    </row>
    <row r="1797" spans="1:26" x14ac:dyDescent="0.25">
      <c r="A1797" s="26"/>
      <c r="B1797" s="27"/>
      <c r="C1797" s="28"/>
      <c r="D1797" s="28"/>
      <c r="E1797" s="28"/>
      <c r="F1797" s="28"/>
      <c r="G1797" s="29"/>
      <c r="H1797" s="39" t="str">
        <f t="shared" si="57"/>
        <v/>
      </c>
      <c r="I1797" s="150" t="str">
        <f t="shared" ref="I1797:I1860" si="58">IF(G1797="","",I1796+G1797)</f>
        <v/>
      </c>
      <c r="J1797" s="113"/>
      <c r="K1797" s="18"/>
      <c r="L1797" s="18"/>
      <c r="Z1797" s="152"/>
    </row>
    <row r="1798" spans="1:26" x14ac:dyDescent="0.25">
      <c r="A1798" s="26"/>
      <c r="B1798" s="27"/>
      <c r="C1798" s="28"/>
      <c r="D1798" s="28"/>
      <c r="E1798" s="28"/>
      <c r="F1798" s="28"/>
      <c r="G1798" s="29"/>
      <c r="H1798" s="39" t="str">
        <f t="shared" si="57"/>
        <v/>
      </c>
      <c r="I1798" s="150" t="str">
        <f t="shared" si="58"/>
        <v/>
      </c>
      <c r="J1798" s="113"/>
      <c r="K1798" s="18"/>
      <c r="L1798" s="18"/>
      <c r="Z1798" s="152"/>
    </row>
    <row r="1799" spans="1:26" x14ac:dyDescent="0.25">
      <c r="A1799" s="26"/>
      <c r="B1799" s="27"/>
      <c r="C1799" s="28"/>
      <c r="D1799" s="28"/>
      <c r="E1799" s="28"/>
      <c r="F1799" s="28"/>
      <c r="G1799" s="29"/>
      <c r="H1799" s="39" t="str">
        <f t="shared" si="57"/>
        <v/>
      </c>
      <c r="I1799" s="150" t="str">
        <f t="shared" si="58"/>
        <v/>
      </c>
      <c r="J1799" s="113"/>
      <c r="K1799" s="18"/>
      <c r="L1799" s="18"/>
      <c r="Z1799" s="152"/>
    </row>
    <row r="1800" spans="1:26" x14ac:dyDescent="0.25">
      <c r="A1800" s="26"/>
      <c r="B1800" s="27"/>
      <c r="C1800" s="28"/>
      <c r="D1800" s="28"/>
      <c r="E1800" s="28"/>
      <c r="F1800" s="28"/>
      <c r="G1800" s="29"/>
      <c r="H1800" s="39" t="str">
        <f t="shared" si="57"/>
        <v/>
      </c>
      <c r="I1800" s="150" t="str">
        <f t="shared" si="58"/>
        <v/>
      </c>
      <c r="J1800" s="113"/>
      <c r="K1800" s="18"/>
      <c r="L1800" s="18"/>
      <c r="Z1800" s="152"/>
    </row>
    <row r="1801" spans="1:26" x14ac:dyDescent="0.25">
      <c r="A1801" s="26"/>
      <c r="B1801" s="27"/>
      <c r="C1801" s="28"/>
      <c r="D1801" s="28"/>
      <c r="E1801" s="28"/>
      <c r="F1801" s="28"/>
      <c r="G1801" s="29"/>
      <c r="H1801" s="39" t="str">
        <f t="shared" si="57"/>
        <v/>
      </c>
      <c r="I1801" s="150" t="str">
        <f t="shared" si="58"/>
        <v/>
      </c>
      <c r="J1801" s="113"/>
      <c r="K1801" s="18"/>
      <c r="L1801" s="18"/>
      <c r="Z1801" s="152"/>
    </row>
    <row r="1802" spans="1:26" x14ac:dyDescent="0.25">
      <c r="A1802" s="26"/>
      <c r="B1802" s="27"/>
      <c r="C1802" s="28"/>
      <c r="D1802" s="28"/>
      <c r="E1802" s="28"/>
      <c r="F1802" s="28"/>
      <c r="G1802" s="29"/>
      <c r="H1802" s="39" t="str">
        <f t="shared" si="57"/>
        <v/>
      </c>
      <c r="I1802" s="150" t="str">
        <f t="shared" si="58"/>
        <v/>
      </c>
      <c r="J1802" s="113"/>
      <c r="K1802" s="18"/>
      <c r="L1802" s="18"/>
      <c r="Z1802" s="152"/>
    </row>
    <row r="1803" spans="1:26" x14ac:dyDescent="0.25">
      <c r="A1803" s="26"/>
      <c r="B1803" s="27"/>
      <c r="C1803" s="28"/>
      <c r="D1803" s="28"/>
      <c r="E1803" s="28"/>
      <c r="F1803" s="28"/>
      <c r="G1803" s="29"/>
      <c r="H1803" s="39" t="str">
        <f t="shared" si="57"/>
        <v/>
      </c>
      <c r="I1803" s="150" t="str">
        <f t="shared" si="58"/>
        <v/>
      </c>
      <c r="J1803" s="113"/>
      <c r="K1803" s="18"/>
      <c r="L1803" s="18"/>
      <c r="Z1803" s="152"/>
    </row>
    <row r="1804" spans="1:26" x14ac:dyDescent="0.25">
      <c r="A1804" s="26"/>
      <c r="B1804" s="27"/>
      <c r="C1804" s="28"/>
      <c r="D1804" s="28"/>
      <c r="E1804" s="28"/>
      <c r="F1804" s="28"/>
      <c r="G1804" s="29"/>
      <c r="H1804" s="39" t="str">
        <f t="shared" si="57"/>
        <v/>
      </c>
      <c r="I1804" s="150" t="str">
        <f t="shared" si="58"/>
        <v/>
      </c>
      <c r="J1804" s="113"/>
      <c r="K1804" s="18"/>
      <c r="L1804" s="18"/>
      <c r="Z1804" s="152"/>
    </row>
    <row r="1805" spans="1:26" x14ac:dyDescent="0.25">
      <c r="A1805" s="26"/>
      <c r="B1805" s="27"/>
      <c r="C1805" s="28"/>
      <c r="D1805" s="28"/>
      <c r="E1805" s="28"/>
      <c r="F1805" s="28"/>
      <c r="G1805" s="29"/>
      <c r="H1805" s="39" t="str">
        <f t="shared" si="57"/>
        <v/>
      </c>
      <c r="I1805" s="150" t="str">
        <f t="shared" si="58"/>
        <v/>
      </c>
      <c r="J1805" s="113"/>
      <c r="K1805" s="18"/>
      <c r="L1805" s="18"/>
      <c r="Z1805" s="152"/>
    </row>
    <row r="1806" spans="1:26" x14ac:dyDescent="0.25">
      <c r="A1806" s="26"/>
      <c r="B1806" s="27"/>
      <c r="C1806" s="28"/>
      <c r="D1806" s="28"/>
      <c r="E1806" s="28"/>
      <c r="F1806" s="28"/>
      <c r="G1806" s="29"/>
      <c r="H1806" s="39" t="str">
        <f t="shared" si="57"/>
        <v/>
      </c>
      <c r="I1806" s="150" t="str">
        <f t="shared" si="58"/>
        <v/>
      </c>
      <c r="J1806" s="113"/>
      <c r="K1806" s="18"/>
      <c r="L1806" s="18"/>
      <c r="Z1806" s="152"/>
    </row>
    <row r="1807" spans="1:26" x14ac:dyDescent="0.25">
      <c r="A1807" s="26"/>
      <c r="B1807" s="27"/>
      <c r="C1807" s="28"/>
      <c r="D1807" s="28"/>
      <c r="E1807" s="28"/>
      <c r="F1807" s="28"/>
      <c r="G1807" s="29"/>
      <c r="H1807" s="39" t="str">
        <f t="shared" si="57"/>
        <v/>
      </c>
      <c r="I1807" s="150" t="str">
        <f t="shared" si="58"/>
        <v/>
      </c>
      <c r="J1807" s="113"/>
      <c r="K1807" s="18"/>
      <c r="L1807" s="18"/>
      <c r="Z1807" s="152"/>
    </row>
    <row r="1808" spans="1:26" x14ac:dyDescent="0.25">
      <c r="A1808" s="26"/>
      <c r="B1808" s="27"/>
      <c r="C1808" s="28"/>
      <c r="D1808" s="28"/>
      <c r="E1808" s="28"/>
      <c r="F1808" s="28"/>
      <c r="G1808" s="29"/>
      <c r="H1808" s="39" t="str">
        <f t="shared" si="57"/>
        <v/>
      </c>
      <c r="I1808" s="150" t="str">
        <f t="shared" si="58"/>
        <v/>
      </c>
      <c r="J1808" s="113"/>
      <c r="K1808" s="18"/>
      <c r="L1808" s="18"/>
      <c r="Z1808" s="152"/>
    </row>
    <row r="1809" spans="1:26" x14ac:dyDescent="0.25">
      <c r="A1809" s="26"/>
      <c r="B1809" s="27"/>
      <c r="C1809" s="28"/>
      <c r="D1809" s="28"/>
      <c r="E1809" s="28"/>
      <c r="F1809" s="28"/>
      <c r="G1809" s="29"/>
      <c r="H1809" s="39" t="str">
        <f t="shared" si="57"/>
        <v/>
      </c>
      <c r="I1809" s="150" t="str">
        <f t="shared" si="58"/>
        <v/>
      </c>
      <c r="J1809" s="113"/>
      <c r="K1809" s="18"/>
      <c r="L1809" s="18"/>
      <c r="Z1809" s="152"/>
    </row>
    <row r="1810" spans="1:26" x14ac:dyDescent="0.25">
      <c r="A1810" s="26"/>
      <c r="B1810" s="27"/>
      <c r="C1810" s="28"/>
      <c r="D1810" s="28"/>
      <c r="E1810" s="28"/>
      <c r="F1810" s="28"/>
      <c r="G1810" s="29"/>
      <c r="H1810" s="39" t="str">
        <f t="shared" si="57"/>
        <v/>
      </c>
      <c r="I1810" s="150" t="str">
        <f t="shared" si="58"/>
        <v/>
      </c>
      <c r="J1810" s="113"/>
      <c r="K1810" s="18"/>
      <c r="L1810" s="18"/>
      <c r="Z1810" s="152"/>
    </row>
    <row r="1811" spans="1:26" x14ac:dyDescent="0.25">
      <c r="A1811" s="26"/>
      <c r="B1811" s="27"/>
      <c r="C1811" s="28"/>
      <c r="D1811" s="28"/>
      <c r="E1811" s="28"/>
      <c r="F1811" s="28"/>
      <c r="G1811" s="29"/>
      <c r="H1811" s="39" t="str">
        <f t="shared" si="57"/>
        <v/>
      </c>
      <c r="I1811" s="150" t="str">
        <f t="shared" si="58"/>
        <v/>
      </c>
      <c r="J1811" s="113"/>
      <c r="K1811" s="18"/>
      <c r="L1811" s="18"/>
      <c r="Z1811" s="152"/>
    </row>
    <row r="1812" spans="1:26" x14ac:dyDescent="0.25">
      <c r="A1812" s="26"/>
      <c r="B1812" s="27"/>
      <c r="C1812" s="28"/>
      <c r="D1812" s="28"/>
      <c r="E1812" s="28"/>
      <c r="F1812" s="28"/>
      <c r="G1812" s="29"/>
      <c r="H1812" s="39" t="str">
        <f t="shared" si="57"/>
        <v/>
      </c>
      <c r="I1812" s="150" t="str">
        <f t="shared" si="58"/>
        <v/>
      </c>
      <c r="J1812" s="113"/>
      <c r="K1812" s="18"/>
      <c r="L1812" s="18"/>
      <c r="Z1812" s="152"/>
    </row>
    <row r="1813" spans="1:26" x14ac:dyDescent="0.25">
      <c r="A1813" s="26"/>
      <c r="B1813" s="27"/>
      <c r="C1813" s="28"/>
      <c r="D1813" s="28"/>
      <c r="E1813" s="28"/>
      <c r="F1813" s="28"/>
      <c r="G1813" s="29"/>
      <c r="H1813" s="39" t="str">
        <f t="shared" si="57"/>
        <v/>
      </c>
      <c r="I1813" s="150" t="str">
        <f t="shared" si="58"/>
        <v/>
      </c>
      <c r="J1813" s="113"/>
      <c r="K1813" s="18"/>
      <c r="L1813" s="18"/>
      <c r="Z1813" s="152"/>
    </row>
    <row r="1814" spans="1:26" x14ac:dyDescent="0.25">
      <c r="A1814" s="26"/>
      <c r="B1814" s="27"/>
      <c r="C1814" s="28"/>
      <c r="D1814" s="28"/>
      <c r="E1814" s="28"/>
      <c r="F1814" s="28"/>
      <c r="G1814" s="29"/>
      <c r="H1814" s="39" t="str">
        <f t="shared" si="57"/>
        <v/>
      </c>
      <c r="I1814" s="150" t="str">
        <f t="shared" si="58"/>
        <v/>
      </c>
      <c r="J1814" s="113"/>
      <c r="K1814" s="18"/>
      <c r="L1814" s="18"/>
      <c r="Z1814" s="152"/>
    </row>
    <row r="1815" spans="1:26" x14ac:dyDescent="0.25">
      <c r="A1815" s="26"/>
      <c r="B1815" s="27"/>
      <c r="C1815" s="28"/>
      <c r="D1815" s="28"/>
      <c r="E1815" s="28"/>
      <c r="F1815" s="28"/>
      <c r="G1815" s="29"/>
      <c r="H1815" s="39" t="str">
        <f t="shared" si="57"/>
        <v/>
      </c>
      <c r="I1815" s="150" t="str">
        <f t="shared" si="58"/>
        <v/>
      </c>
      <c r="J1815" s="113"/>
      <c r="K1815" s="18"/>
      <c r="L1815" s="18"/>
      <c r="Z1815" s="152"/>
    </row>
    <row r="1816" spans="1:26" x14ac:dyDescent="0.25">
      <c r="A1816" s="26"/>
      <c r="B1816" s="27"/>
      <c r="C1816" s="28"/>
      <c r="D1816" s="28"/>
      <c r="E1816" s="28"/>
      <c r="F1816" s="28"/>
      <c r="G1816" s="29"/>
      <c r="H1816" s="39" t="str">
        <f t="shared" si="57"/>
        <v/>
      </c>
      <c r="I1816" s="150" t="str">
        <f t="shared" si="58"/>
        <v/>
      </c>
      <c r="J1816" s="113"/>
      <c r="K1816" s="18"/>
      <c r="L1816" s="18"/>
      <c r="Z1816" s="152"/>
    </row>
    <row r="1817" spans="1:26" x14ac:dyDescent="0.25">
      <c r="A1817" s="26"/>
      <c r="B1817" s="27"/>
      <c r="C1817" s="28"/>
      <c r="D1817" s="28"/>
      <c r="E1817" s="28"/>
      <c r="F1817" s="28"/>
      <c r="G1817" s="29"/>
      <c r="H1817" s="39" t="str">
        <f t="shared" si="57"/>
        <v/>
      </c>
      <c r="I1817" s="150" t="str">
        <f t="shared" si="58"/>
        <v/>
      </c>
      <c r="J1817" s="113"/>
      <c r="K1817" s="18"/>
      <c r="L1817" s="18"/>
      <c r="Z1817" s="152"/>
    </row>
    <row r="1818" spans="1:26" x14ac:dyDescent="0.25">
      <c r="A1818" s="26"/>
      <c r="B1818" s="27"/>
      <c r="C1818" s="28"/>
      <c r="D1818" s="28"/>
      <c r="E1818" s="28"/>
      <c r="F1818" s="28"/>
      <c r="G1818" s="29"/>
      <c r="H1818" s="39" t="str">
        <f t="shared" si="57"/>
        <v/>
      </c>
      <c r="I1818" s="150" t="str">
        <f t="shared" si="58"/>
        <v/>
      </c>
      <c r="J1818" s="113"/>
      <c r="K1818" s="18"/>
      <c r="L1818" s="18"/>
      <c r="Z1818" s="152"/>
    </row>
    <row r="1819" spans="1:26" x14ac:dyDescent="0.25">
      <c r="A1819" s="26"/>
      <c r="B1819" s="27"/>
      <c r="C1819" s="28"/>
      <c r="D1819" s="28"/>
      <c r="E1819" s="28"/>
      <c r="F1819" s="28"/>
      <c r="G1819" s="29"/>
      <c r="H1819" s="39" t="str">
        <f t="shared" si="57"/>
        <v/>
      </c>
      <c r="I1819" s="150" t="str">
        <f t="shared" si="58"/>
        <v/>
      </c>
      <c r="J1819" s="113"/>
      <c r="K1819" s="18"/>
      <c r="L1819" s="18"/>
      <c r="Z1819" s="152"/>
    </row>
    <row r="1820" spans="1:26" x14ac:dyDescent="0.25">
      <c r="A1820" s="26"/>
      <c r="B1820" s="27"/>
      <c r="C1820" s="28"/>
      <c r="D1820" s="28"/>
      <c r="E1820" s="28"/>
      <c r="F1820" s="28"/>
      <c r="G1820" s="29"/>
      <c r="H1820" s="39" t="str">
        <f t="shared" si="57"/>
        <v/>
      </c>
      <c r="I1820" s="150" t="str">
        <f t="shared" si="58"/>
        <v/>
      </c>
      <c r="J1820" s="113"/>
      <c r="K1820" s="18"/>
      <c r="L1820" s="18"/>
      <c r="Z1820" s="152"/>
    </row>
    <row r="1821" spans="1:26" x14ac:dyDescent="0.25">
      <c r="A1821" s="26"/>
      <c r="B1821" s="27"/>
      <c r="C1821" s="28"/>
      <c r="D1821" s="28"/>
      <c r="E1821" s="28"/>
      <c r="F1821" s="28"/>
      <c r="G1821" s="29"/>
      <c r="H1821" s="39" t="str">
        <f t="shared" si="57"/>
        <v/>
      </c>
      <c r="I1821" s="150" t="str">
        <f t="shared" si="58"/>
        <v/>
      </c>
      <c r="J1821" s="113"/>
      <c r="K1821" s="18"/>
      <c r="L1821" s="18"/>
      <c r="Z1821" s="152"/>
    </row>
    <row r="1822" spans="1:26" x14ac:dyDescent="0.25">
      <c r="A1822" s="26"/>
      <c r="B1822" s="27"/>
      <c r="C1822" s="28"/>
      <c r="D1822" s="28"/>
      <c r="E1822" s="28"/>
      <c r="F1822" s="28"/>
      <c r="G1822" s="29"/>
      <c r="H1822" s="39" t="str">
        <f t="shared" si="57"/>
        <v/>
      </c>
      <c r="I1822" s="150" t="str">
        <f t="shared" si="58"/>
        <v/>
      </c>
      <c r="J1822" s="113"/>
      <c r="K1822" s="18"/>
      <c r="L1822" s="18"/>
      <c r="Z1822" s="152"/>
    </row>
    <row r="1823" spans="1:26" x14ac:dyDescent="0.25">
      <c r="A1823" s="26"/>
      <c r="B1823" s="27"/>
      <c r="C1823" s="28"/>
      <c r="D1823" s="28"/>
      <c r="E1823" s="28"/>
      <c r="F1823" s="28"/>
      <c r="G1823" s="29"/>
      <c r="H1823" s="39" t="str">
        <f t="shared" si="57"/>
        <v/>
      </c>
      <c r="I1823" s="150" t="str">
        <f t="shared" si="58"/>
        <v/>
      </c>
      <c r="J1823" s="113"/>
      <c r="K1823" s="18"/>
      <c r="L1823" s="18"/>
      <c r="Z1823" s="152"/>
    </row>
    <row r="1824" spans="1:26" x14ac:dyDescent="0.25">
      <c r="A1824" s="26"/>
      <c r="B1824" s="27"/>
      <c r="C1824" s="28"/>
      <c r="D1824" s="28"/>
      <c r="E1824" s="28"/>
      <c r="F1824" s="28"/>
      <c r="G1824" s="29"/>
      <c r="H1824" s="39" t="str">
        <f t="shared" si="57"/>
        <v/>
      </c>
      <c r="I1824" s="150" t="str">
        <f t="shared" si="58"/>
        <v/>
      </c>
      <c r="J1824" s="113"/>
      <c r="K1824" s="18"/>
      <c r="L1824" s="18"/>
      <c r="Z1824" s="152"/>
    </row>
    <row r="1825" spans="1:26" x14ac:dyDescent="0.25">
      <c r="A1825" s="26"/>
      <c r="B1825" s="27"/>
      <c r="C1825" s="28"/>
      <c r="D1825" s="28"/>
      <c r="E1825" s="28"/>
      <c r="F1825" s="28"/>
      <c r="G1825" s="29"/>
      <c r="H1825" s="39" t="str">
        <f t="shared" si="57"/>
        <v/>
      </c>
      <c r="I1825" s="150" t="str">
        <f t="shared" si="58"/>
        <v/>
      </c>
      <c r="J1825" s="113"/>
      <c r="K1825" s="18"/>
      <c r="L1825" s="18"/>
      <c r="Z1825" s="152"/>
    </row>
    <row r="1826" spans="1:26" x14ac:dyDescent="0.25">
      <c r="A1826" s="26"/>
      <c r="B1826" s="27"/>
      <c r="C1826" s="28"/>
      <c r="D1826" s="28"/>
      <c r="E1826" s="28"/>
      <c r="F1826" s="28"/>
      <c r="G1826" s="29"/>
      <c r="H1826" s="39" t="str">
        <f t="shared" si="57"/>
        <v/>
      </c>
      <c r="I1826" s="150" t="str">
        <f t="shared" si="58"/>
        <v/>
      </c>
      <c r="J1826" s="113"/>
      <c r="K1826" s="18"/>
      <c r="L1826" s="18"/>
      <c r="Z1826" s="152"/>
    </row>
    <row r="1827" spans="1:26" x14ac:dyDescent="0.25">
      <c r="A1827" s="26"/>
      <c r="B1827" s="27"/>
      <c r="C1827" s="28"/>
      <c r="D1827" s="28"/>
      <c r="E1827" s="28"/>
      <c r="F1827" s="28"/>
      <c r="G1827" s="29"/>
      <c r="H1827" s="39" t="str">
        <f t="shared" si="57"/>
        <v/>
      </c>
      <c r="I1827" s="150" t="str">
        <f t="shared" si="58"/>
        <v/>
      </c>
      <c r="J1827" s="113"/>
      <c r="K1827" s="18"/>
      <c r="L1827" s="18"/>
      <c r="Z1827" s="152"/>
    </row>
    <row r="1828" spans="1:26" x14ac:dyDescent="0.25">
      <c r="A1828" s="26"/>
      <c r="B1828" s="27"/>
      <c r="C1828" s="28"/>
      <c r="D1828" s="28"/>
      <c r="E1828" s="28"/>
      <c r="F1828" s="28"/>
      <c r="G1828" s="29"/>
      <c r="H1828" s="39" t="str">
        <f t="shared" si="57"/>
        <v/>
      </c>
      <c r="I1828" s="150" t="str">
        <f t="shared" si="58"/>
        <v/>
      </c>
      <c r="J1828" s="113"/>
      <c r="K1828" s="18"/>
      <c r="L1828" s="18"/>
      <c r="Z1828" s="152"/>
    </row>
    <row r="1829" spans="1:26" x14ac:dyDescent="0.25">
      <c r="A1829" s="26"/>
      <c r="B1829" s="27"/>
      <c r="C1829" s="28"/>
      <c r="D1829" s="28"/>
      <c r="E1829" s="28"/>
      <c r="F1829" s="28"/>
      <c r="G1829" s="29"/>
      <c r="H1829" s="39" t="str">
        <f t="shared" si="57"/>
        <v/>
      </c>
      <c r="I1829" s="150" t="str">
        <f t="shared" si="58"/>
        <v/>
      </c>
      <c r="J1829" s="113"/>
      <c r="K1829" s="18"/>
      <c r="L1829" s="18"/>
      <c r="Z1829" s="152"/>
    </row>
    <row r="1830" spans="1:26" x14ac:dyDescent="0.25">
      <c r="A1830" s="26"/>
      <c r="B1830" s="27"/>
      <c r="C1830" s="28"/>
      <c r="D1830" s="28"/>
      <c r="E1830" s="28"/>
      <c r="F1830" s="28"/>
      <c r="G1830" s="29"/>
      <c r="H1830" s="39" t="str">
        <f t="shared" si="57"/>
        <v/>
      </c>
      <c r="I1830" s="150" t="str">
        <f t="shared" si="58"/>
        <v/>
      </c>
      <c r="J1830" s="113"/>
      <c r="K1830" s="18"/>
      <c r="L1830" s="18"/>
      <c r="Z1830" s="152"/>
    </row>
    <row r="1831" spans="1:26" x14ac:dyDescent="0.25">
      <c r="A1831" s="26"/>
      <c r="B1831" s="27"/>
      <c r="C1831" s="28"/>
      <c r="D1831" s="28"/>
      <c r="E1831" s="28"/>
      <c r="F1831" s="28"/>
      <c r="G1831" s="29"/>
      <c r="H1831" s="39" t="str">
        <f t="shared" si="57"/>
        <v/>
      </c>
      <c r="I1831" s="150" t="str">
        <f t="shared" si="58"/>
        <v/>
      </c>
      <c r="J1831" s="113"/>
      <c r="K1831" s="18"/>
      <c r="L1831" s="18"/>
      <c r="Z1831" s="152"/>
    </row>
    <row r="1832" spans="1:26" x14ac:dyDescent="0.25">
      <c r="A1832" s="26"/>
      <c r="B1832" s="27"/>
      <c r="C1832" s="28"/>
      <c r="D1832" s="28"/>
      <c r="E1832" s="28"/>
      <c r="F1832" s="28"/>
      <c r="G1832" s="29"/>
      <c r="H1832" s="39" t="str">
        <f t="shared" si="57"/>
        <v/>
      </c>
      <c r="I1832" s="150" t="str">
        <f t="shared" si="58"/>
        <v/>
      </c>
      <c r="J1832" s="113"/>
      <c r="K1832" s="18"/>
      <c r="L1832" s="18"/>
      <c r="Z1832" s="152"/>
    </row>
    <row r="1833" spans="1:26" x14ac:dyDescent="0.25">
      <c r="A1833" s="26"/>
      <c r="B1833" s="27"/>
      <c r="C1833" s="28"/>
      <c r="D1833" s="28"/>
      <c r="E1833" s="28"/>
      <c r="F1833" s="28"/>
      <c r="G1833" s="29"/>
      <c r="H1833" s="39" t="str">
        <f t="shared" si="57"/>
        <v/>
      </c>
      <c r="I1833" s="150" t="str">
        <f t="shared" si="58"/>
        <v/>
      </c>
      <c r="J1833" s="113"/>
      <c r="K1833" s="18"/>
      <c r="L1833" s="18"/>
      <c r="Z1833" s="152"/>
    </row>
    <row r="1834" spans="1:26" x14ac:dyDescent="0.25">
      <c r="A1834" s="26"/>
      <c r="B1834" s="27"/>
      <c r="C1834" s="28"/>
      <c r="D1834" s="28"/>
      <c r="E1834" s="28"/>
      <c r="F1834" s="28"/>
      <c r="G1834" s="29"/>
      <c r="H1834" s="39" t="str">
        <f t="shared" si="57"/>
        <v/>
      </c>
      <c r="I1834" s="150" t="str">
        <f t="shared" si="58"/>
        <v/>
      </c>
      <c r="J1834" s="113"/>
      <c r="K1834" s="18"/>
      <c r="L1834" s="18"/>
      <c r="Z1834" s="152"/>
    </row>
    <row r="1835" spans="1:26" x14ac:dyDescent="0.25">
      <c r="A1835" s="26"/>
      <c r="B1835" s="27"/>
      <c r="C1835" s="28"/>
      <c r="D1835" s="28"/>
      <c r="E1835" s="28"/>
      <c r="F1835" s="28"/>
      <c r="G1835" s="29"/>
      <c r="H1835" s="39" t="str">
        <f t="shared" si="57"/>
        <v/>
      </c>
      <c r="I1835" s="150" t="str">
        <f t="shared" si="58"/>
        <v/>
      </c>
      <c r="J1835" s="113"/>
      <c r="K1835" s="18"/>
      <c r="L1835" s="18"/>
      <c r="Z1835" s="152"/>
    </row>
    <row r="1836" spans="1:26" x14ac:dyDescent="0.25">
      <c r="A1836" s="26"/>
      <c r="B1836" s="27"/>
      <c r="C1836" s="28"/>
      <c r="D1836" s="28"/>
      <c r="E1836" s="28"/>
      <c r="F1836" s="28"/>
      <c r="G1836" s="29"/>
      <c r="H1836" s="39" t="str">
        <f t="shared" si="57"/>
        <v/>
      </c>
      <c r="I1836" s="150" t="str">
        <f t="shared" si="58"/>
        <v/>
      </c>
      <c r="J1836" s="113"/>
      <c r="K1836" s="18"/>
      <c r="L1836" s="18"/>
      <c r="Z1836" s="152"/>
    </row>
    <row r="1837" spans="1:26" x14ac:dyDescent="0.25">
      <c r="A1837" s="26"/>
      <c r="B1837" s="27"/>
      <c r="C1837" s="28"/>
      <c r="D1837" s="28"/>
      <c r="E1837" s="28"/>
      <c r="F1837" s="28"/>
      <c r="G1837" s="29"/>
      <c r="H1837" s="39" t="str">
        <f t="shared" si="57"/>
        <v/>
      </c>
      <c r="I1837" s="150" t="str">
        <f t="shared" si="58"/>
        <v/>
      </c>
      <c r="J1837" s="113"/>
      <c r="K1837" s="18"/>
      <c r="L1837" s="18"/>
      <c r="Z1837" s="152"/>
    </row>
    <row r="1838" spans="1:26" x14ac:dyDescent="0.25">
      <c r="A1838" s="26"/>
      <c r="B1838" s="27"/>
      <c r="C1838" s="28"/>
      <c r="D1838" s="28"/>
      <c r="E1838" s="28"/>
      <c r="F1838" s="28"/>
      <c r="G1838" s="29"/>
      <c r="H1838" s="39" t="str">
        <f t="shared" si="57"/>
        <v/>
      </c>
      <c r="I1838" s="150" t="str">
        <f t="shared" si="58"/>
        <v/>
      </c>
      <c r="J1838" s="113"/>
      <c r="K1838" s="18"/>
      <c r="L1838" s="18"/>
      <c r="Z1838" s="152"/>
    </row>
    <row r="1839" spans="1:26" x14ac:dyDescent="0.25">
      <c r="A1839" s="26"/>
      <c r="B1839" s="27"/>
      <c r="C1839" s="28"/>
      <c r="D1839" s="28"/>
      <c r="E1839" s="28"/>
      <c r="F1839" s="28"/>
      <c r="G1839" s="29"/>
      <c r="H1839" s="39" t="str">
        <f t="shared" si="57"/>
        <v/>
      </c>
      <c r="I1839" s="150" t="str">
        <f t="shared" si="58"/>
        <v/>
      </c>
      <c r="J1839" s="113"/>
      <c r="K1839" s="18"/>
      <c r="L1839" s="18"/>
      <c r="Z1839" s="152"/>
    </row>
    <row r="1840" spans="1:26" x14ac:dyDescent="0.25">
      <c r="A1840" s="26"/>
      <c r="B1840" s="27"/>
      <c r="C1840" s="28"/>
      <c r="D1840" s="28"/>
      <c r="E1840" s="28"/>
      <c r="F1840" s="28"/>
      <c r="G1840" s="29"/>
      <c r="H1840" s="39" t="str">
        <f t="shared" si="57"/>
        <v/>
      </c>
      <c r="I1840" s="150" t="str">
        <f t="shared" si="58"/>
        <v/>
      </c>
      <c r="J1840" s="113"/>
      <c r="K1840" s="18"/>
      <c r="L1840" s="18"/>
      <c r="Z1840" s="152"/>
    </row>
    <row r="1841" spans="1:26" x14ac:dyDescent="0.25">
      <c r="A1841" s="26"/>
      <c r="B1841" s="27"/>
      <c r="C1841" s="28"/>
      <c r="D1841" s="28"/>
      <c r="E1841" s="28"/>
      <c r="F1841" s="28"/>
      <c r="G1841" s="29"/>
      <c r="H1841" s="39" t="str">
        <f t="shared" si="57"/>
        <v/>
      </c>
      <c r="I1841" s="150" t="str">
        <f t="shared" si="58"/>
        <v/>
      </c>
      <c r="J1841" s="113"/>
      <c r="K1841" s="18"/>
      <c r="L1841" s="18"/>
      <c r="Z1841" s="152"/>
    </row>
    <row r="1842" spans="1:26" x14ac:dyDescent="0.25">
      <c r="A1842" s="26"/>
      <c r="B1842" s="27"/>
      <c r="C1842" s="28"/>
      <c r="D1842" s="28"/>
      <c r="E1842" s="28"/>
      <c r="F1842" s="28"/>
      <c r="G1842" s="29"/>
      <c r="H1842" s="39" t="str">
        <f t="shared" si="57"/>
        <v/>
      </c>
      <c r="I1842" s="150" t="str">
        <f t="shared" si="58"/>
        <v/>
      </c>
      <c r="J1842" s="113"/>
      <c r="K1842" s="18"/>
      <c r="L1842" s="18"/>
      <c r="Z1842" s="152"/>
    </row>
    <row r="1843" spans="1:26" x14ac:dyDescent="0.25">
      <c r="A1843" s="26"/>
      <c r="B1843" s="27"/>
      <c r="C1843" s="28"/>
      <c r="D1843" s="28"/>
      <c r="E1843" s="28"/>
      <c r="F1843" s="28"/>
      <c r="G1843" s="29"/>
      <c r="H1843" s="39" t="str">
        <f t="shared" si="57"/>
        <v/>
      </c>
      <c r="I1843" s="150" t="str">
        <f t="shared" si="58"/>
        <v/>
      </c>
      <c r="J1843" s="113"/>
      <c r="K1843" s="18"/>
      <c r="L1843" s="18"/>
      <c r="Z1843" s="152"/>
    </row>
    <row r="1844" spans="1:26" x14ac:dyDescent="0.25">
      <c r="A1844" s="26"/>
      <c r="B1844" s="27"/>
      <c r="C1844" s="28"/>
      <c r="D1844" s="28"/>
      <c r="E1844" s="28"/>
      <c r="F1844" s="28"/>
      <c r="G1844" s="29"/>
      <c r="H1844" s="39" t="str">
        <f t="shared" si="57"/>
        <v/>
      </c>
      <c r="I1844" s="150" t="str">
        <f t="shared" si="58"/>
        <v/>
      </c>
      <c r="J1844" s="113"/>
      <c r="K1844" s="18"/>
      <c r="L1844" s="18"/>
      <c r="Z1844" s="152"/>
    </row>
    <row r="1845" spans="1:26" x14ac:dyDescent="0.25">
      <c r="A1845" s="26"/>
      <c r="B1845" s="27"/>
      <c r="C1845" s="28"/>
      <c r="D1845" s="28"/>
      <c r="E1845" s="28"/>
      <c r="F1845" s="28"/>
      <c r="G1845" s="29"/>
      <c r="H1845" s="39" t="str">
        <f t="shared" si="57"/>
        <v/>
      </c>
      <c r="I1845" s="150" t="str">
        <f t="shared" si="58"/>
        <v/>
      </c>
      <c r="J1845" s="113"/>
      <c r="K1845" s="18"/>
      <c r="L1845" s="18"/>
      <c r="Z1845" s="152"/>
    </row>
    <row r="1846" spans="1:26" x14ac:dyDescent="0.25">
      <c r="A1846" s="26"/>
      <c r="B1846" s="27"/>
      <c r="C1846" s="28"/>
      <c r="D1846" s="28"/>
      <c r="E1846" s="28"/>
      <c r="F1846" s="28"/>
      <c r="G1846" s="29"/>
      <c r="H1846" s="39" t="str">
        <f t="shared" si="57"/>
        <v/>
      </c>
      <c r="I1846" s="150" t="str">
        <f t="shared" si="58"/>
        <v/>
      </c>
      <c r="J1846" s="113"/>
      <c r="K1846" s="18"/>
      <c r="L1846" s="18"/>
      <c r="Z1846" s="152"/>
    </row>
    <row r="1847" spans="1:26" x14ac:dyDescent="0.25">
      <c r="A1847" s="26"/>
      <c r="B1847" s="27"/>
      <c r="C1847" s="28"/>
      <c r="D1847" s="28"/>
      <c r="E1847" s="28"/>
      <c r="F1847" s="28"/>
      <c r="G1847" s="29"/>
      <c r="H1847" s="39" t="str">
        <f t="shared" si="57"/>
        <v/>
      </c>
      <c r="I1847" s="150" t="str">
        <f t="shared" si="58"/>
        <v/>
      </c>
      <c r="J1847" s="113"/>
      <c r="K1847" s="18"/>
      <c r="L1847" s="18"/>
      <c r="Z1847" s="152"/>
    </row>
    <row r="1848" spans="1:26" x14ac:dyDescent="0.25">
      <c r="A1848" s="26"/>
      <c r="B1848" s="27"/>
      <c r="C1848" s="28"/>
      <c r="D1848" s="28"/>
      <c r="E1848" s="28"/>
      <c r="F1848" s="28"/>
      <c r="G1848" s="29"/>
      <c r="H1848" s="39" t="str">
        <f t="shared" si="57"/>
        <v/>
      </c>
      <c r="I1848" s="150" t="str">
        <f t="shared" si="58"/>
        <v/>
      </c>
      <c r="J1848" s="113"/>
      <c r="K1848" s="18"/>
      <c r="L1848" s="18"/>
      <c r="Z1848" s="152"/>
    </row>
    <row r="1849" spans="1:26" x14ac:dyDescent="0.25">
      <c r="A1849" s="26"/>
      <c r="B1849" s="27"/>
      <c r="C1849" s="28"/>
      <c r="D1849" s="28"/>
      <c r="E1849" s="28"/>
      <c r="F1849" s="28"/>
      <c r="G1849" s="29"/>
      <c r="H1849" s="39" t="str">
        <f t="shared" si="57"/>
        <v/>
      </c>
      <c r="I1849" s="150" t="str">
        <f t="shared" si="58"/>
        <v/>
      </c>
      <c r="J1849" s="113"/>
      <c r="K1849" s="18"/>
      <c r="L1849" s="18"/>
      <c r="Z1849" s="152"/>
    </row>
    <row r="1850" spans="1:26" x14ac:dyDescent="0.25">
      <c r="A1850" s="26"/>
      <c r="B1850" s="27"/>
      <c r="C1850" s="28"/>
      <c r="D1850" s="28"/>
      <c r="E1850" s="28"/>
      <c r="F1850" s="28"/>
      <c r="G1850" s="29"/>
      <c r="H1850" s="39" t="str">
        <f t="shared" si="57"/>
        <v/>
      </c>
      <c r="I1850" s="150" t="str">
        <f t="shared" si="58"/>
        <v/>
      </c>
      <c r="J1850" s="113"/>
      <c r="K1850" s="18"/>
      <c r="L1850" s="18"/>
      <c r="Z1850" s="152"/>
    </row>
    <row r="1851" spans="1:26" x14ac:dyDescent="0.25">
      <c r="A1851" s="26"/>
      <c r="B1851" s="27"/>
      <c r="C1851" s="28"/>
      <c r="D1851" s="28"/>
      <c r="E1851" s="28"/>
      <c r="F1851" s="28"/>
      <c r="G1851" s="29"/>
      <c r="H1851" s="39" t="str">
        <f t="shared" si="57"/>
        <v/>
      </c>
      <c r="I1851" s="150" t="str">
        <f t="shared" si="58"/>
        <v/>
      </c>
      <c r="J1851" s="113"/>
      <c r="K1851" s="18"/>
      <c r="L1851" s="18"/>
      <c r="Z1851" s="152"/>
    </row>
    <row r="1852" spans="1:26" x14ac:dyDescent="0.25">
      <c r="A1852" s="26"/>
      <c r="B1852" s="27"/>
      <c r="C1852" s="28"/>
      <c r="D1852" s="28"/>
      <c r="E1852" s="28"/>
      <c r="F1852" s="28"/>
      <c r="G1852" s="29"/>
      <c r="H1852" s="39" t="str">
        <f t="shared" si="57"/>
        <v/>
      </c>
      <c r="I1852" s="150" t="str">
        <f t="shared" si="58"/>
        <v/>
      </c>
      <c r="J1852" s="113"/>
      <c r="K1852" s="18"/>
      <c r="L1852" s="18"/>
      <c r="Z1852" s="152"/>
    </row>
    <row r="1853" spans="1:26" x14ac:dyDescent="0.25">
      <c r="A1853" s="26"/>
      <c r="B1853" s="27"/>
      <c r="C1853" s="28"/>
      <c r="D1853" s="28"/>
      <c r="E1853" s="28"/>
      <c r="F1853" s="28"/>
      <c r="G1853" s="29"/>
      <c r="H1853" s="39" t="str">
        <f t="shared" si="57"/>
        <v/>
      </c>
      <c r="I1853" s="150" t="str">
        <f t="shared" si="58"/>
        <v/>
      </c>
      <c r="J1853" s="113"/>
      <c r="K1853" s="18"/>
      <c r="L1853" s="18"/>
      <c r="Z1853" s="152"/>
    </row>
    <row r="1854" spans="1:26" x14ac:dyDescent="0.25">
      <c r="A1854" s="26"/>
      <c r="B1854" s="27"/>
      <c r="C1854" s="28"/>
      <c r="D1854" s="28"/>
      <c r="E1854" s="28"/>
      <c r="F1854" s="28"/>
      <c r="G1854" s="29"/>
      <c r="H1854" s="39" t="str">
        <f t="shared" si="57"/>
        <v/>
      </c>
      <c r="I1854" s="150" t="str">
        <f t="shared" si="58"/>
        <v/>
      </c>
      <c r="J1854" s="113"/>
      <c r="K1854" s="18"/>
      <c r="L1854" s="18"/>
      <c r="Z1854" s="152"/>
    </row>
    <row r="1855" spans="1:26" x14ac:dyDescent="0.25">
      <c r="A1855" s="26"/>
      <c r="B1855" s="27"/>
      <c r="C1855" s="28"/>
      <c r="D1855" s="28"/>
      <c r="E1855" s="28"/>
      <c r="F1855" s="28"/>
      <c r="G1855" s="29"/>
      <c r="H1855" s="39" t="str">
        <f t="shared" si="57"/>
        <v/>
      </c>
      <c r="I1855" s="150" t="str">
        <f t="shared" si="58"/>
        <v/>
      </c>
      <c r="J1855" s="113"/>
      <c r="K1855" s="18"/>
      <c r="L1855" s="18"/>
      <c r="Z1855" s="152"/>
    </row>
    <row r="1856" spans="1:26" x14ac:dyDescent="0.25">
      <c r="A1856" s="26"/>
      <c r="B1856" s="27"/>
      <c r="C1856" s="28"/>
      <c r="D1856" s="28"/>
      <c r="E1856" s="28"/>
      <c r="F1856" s="28"/>
      <c r="G1856" s="29"/>
      <c r="H1856" s="39" t="str">
        <f t="shared" si="57"/>
        <v/>
      </c>
      <c r="I1856" s="150" t="str">
        <f t="shared" si="58"/>
        <v/>
      </c>
      <c r="J1856" s="113"/>
      <c r="K1856" s="18"/>
      <c r="L1856" s="18"/>
      <c r="Z1856" s="152"/>
    </row>
    <row r="1857" spans="1:26" x14ac:dyDescent="0.25">
      <c r="A1857" s="26"/>
      <c r="B1857" s="27"/>
      <c r="C1857" s="28"/>
      <c r="D1857" s="28"/>
      <c r="E1857" s="28"/>
      <c r="F1857" s="28"/>
      <c r="G1857" s="29"/>
      <c r="H1857" s="39" t="str">
        <f t="shared" si="57"/>
        <v/>
      </c>
      <c r="I1857" s="150" t="str">
        <f t="shared" si="58"/>
        <v/>
      </c>
      <c r="J1857" s="113"/>
      <c r="K1857" s="18"/>
      <c r="L1857" s="18"/>
      <c r="Z1857" s="152"/>
    </row>
    <row r="1858" spans="1:26" x14ac:dyDescent="0.25">
      <c r="A1858" s="26"/>
      <c r="B1858" s="27"/>
      <c r="C1858" s="28"/>
      <c r="D1858" s="28"/>
      <c r="E1858" s="28"/>
      <c r="F1858" s="28"/>
      <c r="G1858" s="29"/>
      <c r="H1858" s="39" t="str">
        <f t="shared" si="57"/>
        <v/>
      </c>
      <c r="I1858" s="150" t="str">
        <f t="shared" si="58"/>
        <v/>
      </c>
      <c r="J1858" s="113"/>
      <c r="K1858" s="18"/>
      <c r="L1858" s="18"/>
      <c r="Z1858" s="152"/>
    </row>
    <row r="1859" spans="1:26" x14ac:dyDescent="0.25">
      <c r="A1859" s="26"/>
      <c r="B1859" s="27"/>
      <c r="C1859" s="28"/>
      <c r="D1859" s="28"/>
      <c r="E1859" s="28"/>
      <c r="F1859" s="28"/>
      <c r="G1859" s="29"/>
      <c r="H1859" s="39" t="str">
        <f t="shared" si="57"/>
        <v/>
      </c>
      <c r="I1859" s="150" t="str">
        <f t="shared" si="58"/>
        <v/>
      </c>
      <c r="J1859" s="113"/>
      <c r="K1859" s="18"/>
      <c r="L1859" s="18"/>
      <c r="Z1859" s="152"/>
    </row>
    <row r="1860" spans="1:26" x14ac:dyDescent="0.25">
      <c r="A1860" s="26"/>
      <c r="B1860" s="27"/>
      <c r="C1860" s="28"/>
      <c r="D1860" s="28"/>
      <c r="E1860" s="28"/>
      <c r="F1860" s="28"/>
      <c r="G1860" s="29"/>
      <c r="H1860" s="39" t="str">
        <f t="shared" ref="H1860:H1923" si="59">IF(A1860&gt;0,MATCH(A1860-1,FYrMonths)+1,"")</f>
        <v/>
      </c>
      <c r="I1860" s="150" t="str">
        <f t="shared" si="58"/>
        <v/>
      </c>
      <c r="J1860" s="113"/>
      <c r="K1860" s="18"/>
      <c r="L1860" s="18"/>
      <c r="Z1860" s="152"/>
    </row>
    <row r="1861" spans="1:26" x14ac:dyDescent="0.25">
      <c r="A1861" s="26"/>
      <c r="B1861" s="27"/>
      <c r="C1861" s="28"/>
      <c r="D1861" s="28"/>
      <c r="E1861" s="28"/>
      <c r="F1861" s="28"/>
      <c r="G1861" s="29"/>
      <c r="H1861" s="39" t="str">
        <f t="shared" si="59"/>
        <v/>
      </c>
      <c r="I1861" s="150" t="str">
        <f t="shared" ref="I1861:I1924" si="60">IF(G1861="","",I1860+G1861)</f>
        <v/>
      </c>
      <c r="J1861" s="113"/>
      <c r="K1861" s="18"/>
      <c r="L1861" s="18"/>
      <c r="Z1861" s="152"/>
    </row>
    <row r="1862" spans="1:26" x14ac:dyDescent="0.25">
      <c r="A1862" s="26"/>
      <c r="B1862" s="27"/>
      <c r="C1862" s="28"/>
      <c r="D1862" s="28"/>
      <c r="E1862" s="28"/>
      <c r="F1862" s="28"/>
      <c r="G1862" s="29"/>
      <c r="H1862" s="39" t="str">
        <f t="shared" si="59"/>
        <v/>
      </c>
      <c r="I1862" s="150" t="str">
        <f t="shared" si="60"/>
        <v/>
      </c>
      <c r="J1862" s="113"/>
      <c r="K1862" s="18"/>
      <c r="L1862" s="18"/>
      <c r="Z1862" s="152"/>
    </row>
    <row r="1863" spans="1:26" x14ac:dyDescent="0.25">
      <c r="A1863" s="26"/>
      <c r="B1863" s="27"/>
      <c r="C1863" s="28"/>
      <c r="D1863" s="28"/>
      <c r="E1863" s="28"/>
      <c r="F1863" s="28"/>
      <c r="G1863" s="29"/>
      <c r="H1863" s="39" t="str">
        <f t="shared" si="59"/>
        <v/>
      </c>
      <c r="I1863" s="150" t="str">
        <f t="shared" si="60"/>
        <v/>
      </c>
      <c r="J1863" s="113"/>
      <c r="K1863" s="18"/>
      <c r="L1863" s="18"/>
      <c r="Z1863" s="152"/>
    </row>
    <row r="1864" spans="1:26" x14ac:dyDescent="0.25">
      <c r="A1864" s="26"/>
      <c r="B1864" s="27"/>
      <c r="C1864" s="28"/>
      <c r="D1864" s="28"/>
      <c r="E1864" s="28"/>
      <c r="F1864" s="28"/>
      <c r="G1864" s="29"/>
      <c r="H1864" s="39" t="str">
        <f t="shared" si="59"/>
        <v/>
      </c>
      <c r="I1864" s="150" t="str">
        <f t="shared" si="60"/>
        <v/>
      </c>
      <c r="J1864" s="113"/>
      <c r="K1864" s="18"/>
      <c r="L1864" s="18"/>
      <c r="Z1864" s="152"/>
    </row>
    <row r="1865" spans="1:26" x14ac:dyDescent="0.25">
      <c r="A1865" s="26"/>
      <c r="B1865" s="27"/>
      <c r="C1865" s="28"/>
      <c r="D1865" s="28"/>
      <c r="E1865" s="28"/>
      <c r="F1865" s="28"/>
      <c r="G1865" s="29"/>
      <c r="H1865" s="39" t="str">
        <f t="shared" si="59"/>
        <v/>
      </c>
      <c r="I1865" s="150" t="str">
        <f t="shared" si="60"/>
        <v/>
      </c>
      <c r="J1865" s="113"/>
      <c r="K1865" s="18"/>
      <c r="L1865" s="18"/>
      <c r="Z1865" s="152"/>
    </row>
    <row r="1866" spans="1:26" x14ac:dyDescent="0.25">
      <c r="A1866" s="26"/>
      <c r="B1866" s="27"/>
      <c r="C1866" s="28"/>
      <c r="D1866" s="28"/>
      <c r="E1866" s="28"/>
      <c r="F1866" s="28"/>
      <c r="G1866" s="29"/>
      <c r="H1866" s="39" t="str">
        <f t="shared" si="59"/>
        <v/>
      </c>
      <c r="I1866" s="150" t="str">
        <f t="shared" si="60"/>
        <v/>
      </c>
      <c r="J1866" s="113"/>
      <c r="K1866" s="18"/>
      <c r="L1866" s="18"/>
      <c r="Z1866" s="152"/>
    </row>
    <row r="1867" spans="1:26" x14ac:dyDescent="0.25">
      <c r="A1867" s="26"/>
      <c r="B1867" s="27"/>
      <c r="C1867" s="28"/>
      <c r="D1867" s="28"/>
      <c r="E1867" s="28"/>
      <c r="F1867" s="28"/>
      <c r="G1867" s="29"/>
      <c r="H1867" s="39" t="str">
        <f t="shared" si="59"/>
        <v/>
      </c>
      <c r="I1867" s="150" t="str">
        <f t="shared" si="60"/>
        <v/>
      </c>
      <c r="J1867" s="113"/>
      <c r="K1867" s="18"/>
      <c r="L1867" s="18"/>
      <c r="Z1867" s="152"/>
    </row>
    <row r="1868" spans="1:26" x14ac:dyDescent="0.25">
      <c r="A1868" s="26"/>
      <c r="B1868" s="27"/>
      <c r="C1868" s="28"/>
      <c r="D1868" s="28"/>
      <c r="E1868" s="28"/>
      <c r="F1868" s="28"/>
      <c r="G1868" s="29"/>
      <c r="H1868" s="39" t="str">
        <f t="shared" si="59"/>
        <v/>
      </c>
      <c r="I1868" s="150" t="str">
        <f t="shared" si="60"/>
        <v/>
      </c>
      <c r="J1868" s="113"/>
      <c r="K1868" s="18"/>
      <c r="L1868" s="18"/>
      <c r="Z1868" s="152"/>
    </row>
    <row r="1869" spans="1:26" x14ac:dyDescent="0.25">
      <c r="A1869" s="26"/>
      <c r="B1869" s="27"/>
      <c r="C1869" s="28"/>
      <c r="D1869" s="28"/>
      <c r="E1869" s="28"/>
      <c r="F1869" s="28"/>
      <c r="G1869" s="29"/>
      <c r="H1869" s="39" t="str">
        <f t="shared" si="59"/>
        <v/>
      </c>
      <c r="I1869" s="150" t="str">
        <f t="shared" si="60"/>
        <v/>
      </c>
      <c r="J1869" s="113"/>
      <c r="K1869" s="18"/>
      <c r="L1869" s="18"/>
      <c r="Z1869" s="152"/>
    </row>
    <row r="1870" spans="1:26" x14ac:dyDescent="0.25">
      <c r="A1870" s="26"/>
      <c r="B1870" s="27"/>
      <c r="C1870" s="28"/>
      <c r="D1870" s="28"/>
      <c r="E1870" s="28"/>
      <c r="F1870" s="28"/>
      <c r="G1870" s="29"/>
      <c r="H1870" s="39" t="str">
        <f t="shared" si="59"/>
        <v/>
      </c>
      <c r="I1870" s="150" t="str">
        <f t="shared" si="60"/>
        <v/>
      </c>
      <c r="J1870" s="113"/>
      <c r="K1870" s="18"/>
      <c r="L1870" s="18"/>
      <c r="Z1870" s="152"/>
    </row>
    <row r="1871" spans="1:26" x14ac:dyDescent="0.25">
      <c r="A1871" s="26"/>
      <c r="B1871" s="27"/>
      <c r="C1871" s="28"/>
      <c r="D1871" s="28"/>
      <c r="E1871" s="28"/>
      <c r="F1871" s="28"/>
      <c r="G1871" s="29"/>
      <c r="H1871" s="39" t="str">
        <f t="shared" si="59"/>
        <v/>
      </c>
      <c r="I1871" s="150" t="str">
        <f t="shared" si="60"/>
        <v/>
      </c>
      <c r="J1871" s="113"/>
      <c r="K1871" s="18"/>
      <c r="L1871" s="18"/>
      <c r="Z1871" s="152"/>
    </row>
    <row r="1872" spans="1:26" x14ac:dyDescent="0.25">
      <c r="A1872" s="26"/>
      <c r="B1872" s="27"/>
      <c r="C1872" s="28"/>
      <c r="D1872" s="28"/>
      <c r="E1872" s="28"/>
      <c r="F1872" s="28"/>
      <c r="G1872" s="29"/>
      <c r="H1872" s="39" t="str">
        <f t="shared" si="59"/>
        <v/>
      </c>
      <c r="I1872" s="150" t="str">
        <f t="shared" si="60"/>
        <v/>
      </c>
      <c r="J1872" s="113"/>
      <c r="K1872" s="18"/>
      <c r="L1872" s="18"/>
      <c r="Z1872" s="152"/>
    </row>
    <row r="1873" spans="1:26" x14ac:dyDescent="0.25">
      <c r="A1873" s="26"/>
      <c r="B1873" s="27"/>
      <c r="C1873" s="28"/>
      <c r="D1873" s="28"/>
      <c r="E1873" s="28"/>
      <c r="F1873" s="28"/>
      <c r="G1873" s="29"/>
      <c r="H1873" s="39" t="str">
        <f t="shared" si="59"/>
        <v/>
      </c>
      <c r="I1873" s="150" t="str">
        <f t="shared" si="60"/>
        <v/>
      </c>
      <c r="J1873" s="113"/>
      <c r="K1873" s="18"/>
      <c r="L1873" s="18"/>
      <c r="Z1873" s="152"/>
    </row>
    <row r="1874" spans="1:26" x14ac:dyDescent="0.25">
      <c r="A1874" s="26"/>
      <c r="B1874" s="27"/>
      <c r="C1874" s="28"/>
      <c r="D1874" s="28"/>
      <c r="E1874" s="28"/>
      <c r="F1874" s="28"/>
      <c r="G1874" s="29"/>
      <c r="H1874" s="39" t="str">
        <f t="shared" si="59"/>
        <v/>
      </c>
      <c r="I1874" s="150" t="str">
        <f t="shared" si="60"/>
        <v/>
      </c>
      <c r="J1874" s="113"/>
      <c r="K1874" s="18"/>
      <c r="L1874" s="18"/>
      <c r="Z1874" s="152"/>
    </row>
    <row r="1875" spans="1:26" x14ac:dyDescent="0.25">
      <c r="A1875" s="26"/>
      <c r="B1875" s="27"/>
      <c r="C1875" s="28"/>
      <c r="D1875" s="28"/>
      <c r="E1875" s="28"/>
      <c r="F1875" s="28"/>
      <c r="G1875" s="29"/>
      <c r="H1875" s="39" t="str">
        <f t="shared" si="59"/>
        <v/>
      </c>
      <c r="I1875" s="150" t="str">
        <f t="shared" si="60"/>
        <v/>
      </c>
      <c r="J1875" s="113"/>
      <c r="K1875" s="18"/>
      <c r="L1875" s="18"/>
      <c r="Z1875" s="152"/>
    </row>
    <row r="1876" spans="1:26" x14ac:dyDescent="0.25">
      <c r="A1876" s="26"/>
      <c r="B1876" s="27"/>
      <c r="C1876" s="28"/>
      <c r="D1876" s="28"/>
      <c r="E1876" s="28"/>
      <c r="F1876" s="28"/>
      <c r="G1876" s="29"/>
      <c r="H1876" s="39" t="str">
        <f t="shared" si="59"/>
        <v/>
      </c>
      <c r="I1876" s="150" t="str">
        <f t="shared" si="60"/>
        <v/>
      </c>
      <c r="J1876" s="113"/>
      <c r="K1876" s="18"/>
      <c r="L1876" s="18"/>
      <c r="Z1876" s="152"/>
    </row>
    <row r="1877" spans="1:26" x14ac:dyDescent="0.25">
      <c r="A1877" s="26"/>
      <c r="B1877" s="27"/>
      <c r="C1877" s="28"/>
      <c r="D1877" s="28"/>
      <c r="E1877" s="28"/>
      <c r="F1877" s="28"/>
      <c r="G1877" s="29"/>
      <c r="H1877" s="39" t="str">
        <f t="shared" si="59"/>
        <v/>
      </c>
      <c r="I1877" s="150" t="str">
        <f t="shared" si="60"/>
        <v/>
      </c>
      <c r="J1877" s="113"/>
      <c r="K1877" s="18"/>
      <c r="L1877" s="18"/>
      <c r="Z1877" s="152"/>
    </row>
    <row r="1878" spans="1:26" x14ac:dyDescent="0.25">
      <c r="A1878" s="26"/>
      <c r="B1878" s="27"/>
      <c r="C1878" s="28"/>
      <c r="D1878" s="28"/>
      <c r="E1878" s="28"/>
      <c r="F1878" s="28"/>
      <c r="G1878" s="29"/>
      <c r="H1878" s="39" t="str">
        <f t="shared" si="59"/>
        <v/>
      </c>
      <c r="I1878" s="150" t="str">
        <f t="shared" si="60"/>
        <v/>
      </c>
      <c r="J1878" s="113"/>
      <c r="K1878" s="18"/>
      <c r="L1878" s="18"/>
      <c r="Z1878" s="152"/>
    </row>
    <row r="1879" spans="1:26" x14ac:dyDescent="0.25">
      <c r="A1879" s="26"/>
      <c r="B1879" s="27"/>
      <c r="C1879" s="28"/>
      <c r="D1879" s="28"/>
      <c r="E1879" s="28"/>
      <c r="F1879" s="28"/>
      <c r="G1879" s="29"/>
      <c r="H1879" s="39" t="str">
        <f t="shared" si="59"/>
        <v/>
      </c>
      <c r="I1879" s="150" t="str">
        <f t="shared" si="60"/>
        <v/>
      </c>
      <c r="J1879" s="113"/>
      <c r="K1879" s="18"/>
      <c r="L1879" s="18"/>
      <c r="Z1879" s="152"/>
    </row>
    <row r="1880" spans="1:26" x14ac:dyDescent="0.25">
      <c r="A1880" s="26"/>
      <c r="B1880" s="27"/>
      <c r="C1880" s="28"/>
      <c r="D1880" s="28"/>
      <c r="E1880" s="28"/>
      <c r="F1880" s="28"/>
      <c r="G1880" s="29"/>
      <c r="H1880" s="39" t="str">
        <f t="shared" si="59"/>
        <v/>
      </c>
      <c r="I1880" s="150" t="str">
        <f t="shared" si="60"/>
        <v/>
      </c>
      <c r="J1880" s="113"/>
      <c r="K1880" s="18"/>
      <c r="L1880" s="18"/>
      <c r="Z1880" s="152"/>
    </row>
    <row r="1881" spans="1:26" x14ac:dyDescent="0.25">
      <c r="A1881" s="26"/>
      <c r="B1881" s="27"/>
      <c r="C1881" s="28"/>
      <c r="D1881" s="28"/>
      <c r="E1881" s="28"/>
      <c r="F1881" s="28"/>
      <c r="G1881" s="29"/>
      <c r="H1881" s="39" t="str">
        <f t="shared" si="59"/>
        <v/>
      </c>
      <c r="I1881" s="150" t="str">
        <f t="shared" si="60"/>
        <v/>
      </c>
      <c r="J1881" s="113"/>
      <c r="K1881" s="18"/>
      <c r="L1881" s="18"/>
      <c r="Z1881" s="152"/>
    </row>
    <row r="1882" spans="1:26" x14ac:dyDescent="0.25">
      <c r="A1882" s="26"/>
      <c r="B1882" s="27"/>
      <c r="C1882" s="28"/>
      <c r="D1882" s="28"/>
      <c r="E1882" s="28"/>
      <c r="F1882" s="28"/>
      <c r="G1882" s="29"/>
      <c r="H1882" s="39" t="str">
        <f t="shared" si="59"/>
        <v/>
      </c>
      <c r="I1882" s="150" t="str">
        <f t="shared" si="60"/>
        <v/>
      </c>
      <c r="J1882" s="113"/>
      <c r="K1882" s="18"/>
      <c r="L1882" s="18"/>
      <c r="Z1882" s="152"/>
    </row>
    <row r="1883" spans="1:26" x14ac:dyDescent="0.25">
      <c r="A1883" s="26"/>
      <c r="B1883" s="27"/>
      <c r="C1883" s="28"/>
      <c r="D1883" s="28"/>
      <c r="E1883" s="28"/>
      <c r="F1883" s="28"/>
      <c r="G1883" s="29"/>
      <c r="H1883" s="39" t="str">
        <f t="shared" si="59"/>
        <v/>
      </c>
      <c r="I1883" s="150" t="str">
        <f t="shared" si="60"/>
        <v/>
      </c>
      <c r="J1883" s="113"/>
      <c r="K1883" s="18"/>
      <c r="L1883" s="18"/>
      <c r="Z1883" s="152"/>
    </row>
    <row r="1884" spans="1:26" x14ac:dyDescent="0.25">
      <c r="A1884" s="26"/>
      <c r="B1884" s="27"/>
      <c r="C1884" s="28"/>
      <c r="D1884" s="28"/>
      <c r="E1884" s="28"/>
      <c r="F1884" s="28"/>
      <c r="G1884" s="29"/>
      <c r="H1884" s="39" t="str">
        <f t="shared" si="59"/>
        <v/>
      </c>
      <c r="I1884" s="150" t="str">
        <f t="shared" si="60"/>
        <v/>
      </c>
      <c r="J1884" s="113"/>
      <c r="K1884" s="18"/>
      <c r="L1884" s="18"/>
      <c r="Z1884" s="152"/>
    </row>
    <row r="1885" spans="1:26" x14ac:dyDescent="0.25">
      <c r="A1885" s="26"/>
      <c r="B1885" s="27"/>
      <c r="C1885" s="28"/>
      <c r="D1885" s="28"/>
      <c r="E1885" s="28"/>
      <c r="F1885" s="28"/>
      <c r="G1885" s="29"/>
      <c r="H1885" s="39" t="str">
        <f t="shared" si="59"/>
        <v/>
      </c>
      <c r="I1885" s="150" t="str">
        <f t="shared" si="60"/>
        <v/>
      </c>
      <c r="J1885" s="113"/>
      <c r="K1885" s="18"/>
      <c r="L1885" s="18"/>
      <c r="Z1885" s="152"/>
    </row>
    <row r="1886" spans="1:26" x14ac:dyDescent="0.25">
      <c r="A1886" s="26"/>
      <c r="B1886" s="27"/>
      <c r="C1886" s="28"/>
      <c r="D1886" s="28"/>
      <c r="E1886" s="28"/>
      <c r="F1886" s="28"/>
      <c r="G1886" s="29"/>
      <c r="H1886" s="39" t="str">
        <f t="shared" si="59"/>
        <v/>
      </c>
      <c r="I1886" s="150" t="str">
        <f t="shared" si="60"/>
        <v/>
      </c>
      <c r="J1886" s="113"/>
      <c r="K1886" s="18"/>
      <c r="L1886" s="18"/>
      <c r="Z1886" s="152"/>
    </row>
    <row r="1887" spans="1:26" x14ac:dyDescent="0.25">
      <c r="A1887" s="26"/>
      <c r="B1887" s="27"/>
      <c r="C1887" s="28"/>
      <c r="D1887" s="28"/>
      <c r="E1887" s="28"/>
      <c r="F1887" s="28"/>
      <c r="G1887" s="29"/>
      <c r="H1887" s="39" t="str">
        <f t="shared" si="59"/>
        <v/>
      </c>
      <c r="I1887" s="150" t="str">
        <f t="shared" si="60"/>
        <v/>
      </c>
      <c r="J1887" s="113"/>
      <c r="K1887" s="18"/>
      <c r="L1887" s="18"/>
      <c r="Z1887" s="152"/>
    </row>
    <row r="1888" spans="1:26" x14ac:dyDescent="0.25">
      <c r="A1888" s="26"/>
      <c r="B1888" s="27"/>
      <c r="C1888" s="28"/>
      <c r="D1888" s="28"/>
      <c r="E1888" s="28"/>
      <c r="F1888" s="28"/>
      <c r="G1888" s="29"/>
      <c r="H1888" s="39" t="str">
        <f t="shared" si="59"/>
        <v/>
      </c>
      <c r="I1888" s="150" t="str">
        <f t="shared" si="60"/>
        <v/>
      </c>
      <c r="J1888" s="113"/>
      <c r="K1888" s="18"/>
      <c r="L1888" s="18"/>
      <c r="Z1888" s="152"/>
    </row>
    <row r="1889" spans="1:26" x14ac:dyDescent="0.25">
      <c r="A1889" s="26"/>
      <c r="B1889" s="27"/>
      <c r="C1889" s="28"/>
      <c r="D1889" s="28"/>
      <c r="E1889" s="28"/>
      <c r="F1889" s="28"/>
      <c r="G1889" s="29"/>
      <c r="H1889" s="39" t="str">
        <f t="shared" si="59"/>
        <v/>
      </c>
      <c r="I1889" s="150" t="str">
        <f t="shared" si="60"/>
        <v/>
      </c>
      <c r="J1889" s="113"/>
      <c r="K1889" s="18"/>
      <c r="L1889" s="18"/>
      <c r="Z1889" s="152"/>
    </row>
    <row r="1890" spans="1:26" x14ac:dyDescent="0.25">
      <c r="A1890" s="26"/>
      <c r="B1890" s="27"/>
      <c r="C1890" s="28"/>
      <c r="D1890" s="28"/>
      <c r="E1890" s="28"/>
      <c r="F1890" s="28"/>
      <c r="G1890" s="29"/>
      <c r="H1890" s="39" t="str">
        <f t="shared" si="59"/>
        <v/>
      </c>
      <c r="I1890" s="150" t="str">
        <f t="shared" si="60"/>
        <v/>
      </c>
      <c r="J1890" s="113"/>
      <c r="K1890" s="18"/>
      <c r="L1890" s="18"/>
      <c r="Z1890" s="152"/>
    </row>
    <row r="1891" spans="1:26" x14ac:dyDescent="0.25">
      <c r="A1891" s="26"/>
      <c r="B1891" s="27"/>
      <c r="C1891" s="28"/>
      <c r="D1891" s="28"/>
      <c r="E1891" s="28"/>
      <c r="F1891" s="28"/>
      <c r="G1891" s="29"/>
      <c r="H1891" s="39" t="str">
        <f t="shared" si="59"/>
        <v/>
      </c>
      <c r="I1891" s="150" t="str">
        <f t="shared" si="60"/>
        <v/>
      </c>
      <c r="J1891" s="113"/>
      <c r="K1891" s="18"/>
      <c r="L1891" s="18"/>
      <c r="Z1891" s="152"/>
    </row>
    <row r="1892" spans="1:26" x14ac:dyDescent="0.25">
      <c r="A1892" s="26"/>
      <c r="B1892" s="27"/>
      <c r="C1892" s="28"/>
      <c r="D1892" s="28"/>
      <c r="E1892" s="28"/>
      <c r="F1892" s="28"/>
      <c r="G1892" s="29"/>
      <c r="H1892" s="39" t="str">
        <f t="shared" si="59"/>
        <v/>
      </c>
      <c r="I1892" s="150" t="str">
        <f t="shared" si="60"/>
        <v/>
      </c>
      <c r="J1892" s="113"/>
      <c r="K1892" s="18"/>
      <c r="L1892" s="18"/>
      <c r="Z1892" s="152"/>
    </row>
    <row r="1893" spans="1:26" x14ac:dyDescent="0.25">
      <c r="A1893" s="26"/>
      <c r="B1893" s="27"/>
      <c r="C1893" s="28"/>
      <c r="D1893" s="28"/>
      <c r="E1893" s="28"/>
      <c r="F1893" s="28"/>
      <c r="G1893" s="29"/>
      <c r="H1893" s="39" t="str">
        <f t="shared" si="59"/>
        <v/>
      </c>
      <c r="I1893" s="150" t="str">
        <f t="shared" si="60"/>
        <v/>
      </c>
      <c r="J1893" s="113"/>
      <c r="K1893" s="18"/>
      <c r="L1893" s="18"/>
      <c r="Z1893" s="152"/>
    </row>
    <row r="1894" spans="1:26" x14ac:dyDescent="0.25">
      <c r="A1894" s="26"/>
      <c r="B1894" s="27"/>
      <c r="C1894" s="28"/>
      <c r="D1894" s="28"/>
      <c r="E1894" s="28"/>
      <c r="F1894" s="28"/>
      <c r="G1894" s="29"/>
      <c r="H1894" s="39" t="str">
        <f t="shared" si="59"/>
        <v/>
      </c>
      <c r="I1894" s="150" t="str">
        <f t="shared" si="60"/>
        <v/>
      </c>
      <c r="J1894" s="113"/>
      <c r="K1894" s="18"/>
      <c r="L1894" s="18"/>
      <c r="Z1894" s="152"/>
    </row>
    <row r="1895" spans="1:26" x14ac:dyDescent="0.25">
      <c r="A1895" s="26"/>
      <c r="B1895" s="27"/>
      <c r="C1895" s="28"/>
      <c r="D1895" s="28"/>
      <c r="E1895" s="28"/>
      <c r="F1895" s="28"/>
      <c r="G1895" s="29"/>
      <c r="H1895" s="39" t="str">
        <f t="shared" si="59"/>
        <v/>
      </c>
      <c r="I1895" s="150" t="str">
        <f t="shared" si="60"/>
        <v/>
      </c>
      <c r="J1895" s="113"/>
      <c r="K1895" s="18"/>
      <c r="L1895" s="18"/>
      <c r="Z1895" s="152"/>
    </row>
    <row r="1896" spans="1:26" x14ac:dyDescent="0.25">
      <c r="A1896" s="26"/>
      <c r="B1896" s="27"/>
      <c r="C1896" s="28"/>
      <c r="D1896" s="28"/>
      <c r="E1896" s="28"/>
      <c r="F1896" s="28"/>
      <c r="G1896" s="29"/>
      <c r="H1896" s="39" t="str">
        <f t="shared" si="59"/>
        <v/>
      </c>
      <c r="I1896" s="150" t="str">
        <f t="shared" si="60"/>
        <v/>
      </c>
      <c r="J1896" s="113"/>
      <c r="K1896" s="18"/>
      <c r="L1896" s="18"/>
      <c r="Z1896" s="152"/>
    </row>
    <row r="1897" spans="1:26" x14ac:dyDescent="0.25">
      <c r="A1897" s="26"/>
      <c r="B1897" s="27"/>
      <c r="C1897" s="28"/>
      <c r="D1897" s="28"/>
      <c r="E1897" s="28"/>
      <c r="F1897" s="28"/>
      <c r="G1897" s="29"/>
      <c r="H1897" s="39" t="str">
        <f t="shared" si="59"/>
        <v/>
      </c>
      <c r="I1897" s="150" t="str">
        <f t="shared" si="60"/>
        <v/>
      </c>
      <c r="J1897" s="113"/>
      <c r="K1897" s="18"/>
      <c r="L1897" s="18"/>
      <c r="Z1897" s="152"/>
    </row>
    <row r="1898" spans="1:26" x14ac:dyDescent="0.25">
      <c r="A1898" s="26"/>
      <c r="B1898" s="27"/>
      <c r="C1898" s="28"/>
      <c r="D1898" s="28"/>
      <c r="E1898" s="28"/>
      <c r="F1898" s="28"/>
      <c r="G1898" s="29"/>
      <c r="H1898" s="39" t="str">
        <f t="shared" si="59"/>
        <v/>
      </c>
      <c r="I1898" s="150" t="str">
        <f t="shared" si="60"/>
        <v/>
      </c>
      <c r="J1898" s="113"/>
      <c r="K1898" s="18"/>
      <c r="L1898" s="18"/>
      <c r="Z1898" s="152"/>
    </row>
    <row r="1899" spans="1:26" x14ac:dyDescent="0.25">
      <c r="A1899" s="26"/>
      <c r="B1899" s="27"/>
      <c r="C1899" s="28"/>
      <c r="D1899" s="28"/>
      <c r="E1899" s="28"/>
      <c r="F1899" s="28"/>
      <c r="G1899" s="29"/>
      <c r="H1899" s="39" t="str">
        <f t="shared" si="59"/>
        <v/>
      </c>
      <c r="I1899" s="150" t="str">
        <f t="shared" si="60"/>
        <v/>
      </c>
      <c r="J1899" s="113"/>
      <c r="K1899" s="18"/>
      <c r="L1899" s="18"/>
      <c r="Z1899" s="152"/>
    </row>
    <row r="1900" spans="1:26" x14ac:dyDescent="0.25">
      <c r="A1900" s="26"/>
      <c r="B1900" s="27"/>
      <c r="C1900" s="28"/>
      <c r="D1900" s="28"/>
      <c r="E1900" s="28"/>
      <c r="F1900" s="28"/>
      <c r="G1900" s="29"/>
      <c r="H1900" s="39" t="str">
        <f t="shared" si="59"/>
        <v/>
      </c>
      <c r="I1900" s="150" t="str">
        <f t="shared" si="60"/>
        <v/>
      </c>
      <c r="J1900" s="113"/>
      <c r="K1900" s="18"/>
      <c r="L1900" s="18"/>
      <c r="Z1900" s="152"/>
    </row>
    <row r="1901" spans="1:26" x14ac:dyDescent="0.25">
      <c r="A1901" s="26"/>
      <c r="B1901" s="27"/>
      <c r="C1901" s="28"/>
      <c r="D1901" s="28"/>
      <c r="E1901" s="28"/>
      <c r="F1901" s="28"/>
      <c r="G1901" s="29"/>
      <c r="H1901" s="39" t="str">
        <f t="shared" si="59"/>
        <v/>
      </c>
      <c r="I1901" s="150" t="str">
        <f t="shared" si="60"/>
        <v/>
      </c>
      <c r="J1901" s="113"/>
      <c r="K1901" s="18"/>
      <c r="L1901" s="18"/>
      <c r="Z1901" s="152"/>
    </row>
    <row r="1902" spans="1:26" x14ac:dyDescent="0.25">
      <c r="A1902" s="26"/>
      <c r="B1902" s="27"/>
      <c r="C1902" s="28"/>
      <c r="D1902" s="28"/>
      <c r="E1902" s="28"/>
      <c r="F1902" s="28"/>
      <c r="G1902" s="29"/>
      <c r="H1902" s="39" t="str">
        <f t="shared" si="59"/>
        <v/>
      </c>
      <c r="I1902" s="150" t="str">
        <f t="shared" si="60"/>
        <v/>
      </c>
      <c r="J1902" s="113"/>
      <c r="K1902" s="18"/>
      <c r="L1902" s="18"/>
      <c r="Z1902" s="152"/>
    </row>
    <row r="1903" spans="1:26" x14ac:dyDescent="0.25">
      <c r="A1903" s="26"/>
      <c r="B1903" s="27"/>
      <c r="C1903" s="28"/>
      <c r="D1903" s="28"/>
      <c r="E1903" s="28"/>
      <c r="F1903" s="28"/>
      <c r="G1903" s="29"/>
      <c r="H1903" s="39" t="str">
        <f t="shared" si="59"/>
        <v/>
      </c>
      <c r="I1903" s="150" t="str">
        <f t="shared" si="60"/>
        <v/>
      </c>
      <c r="J1903" s="113"/>
      <c r="K1903" s="18"/>
      <c r="L1903" s="18"/>
      <c r="Z1903" s="152"/>
    </row>
    <row r="1904" spans="1:26" x14ac:dyDescent="0.25">
      <c r="A1904" s="26"/>
      <c r="B1904" s="27"/>
      <c r="C1904" s="28"/>
      <c r="D1904" s="28"/>
      <c r="E1904" s="28"/>
      <c r="F1904" s="28"/>
      <c r="G1904" s="29"/>
      <c r="H1904" s="39" t="str">
        <f t="shared" si="59"/>
        <v/>
      </c>
      <c r="I1904" s="150" t="str">
        <f t="shared" si="60"/>
        <v/>
      </c>
      <c r="J1904" s="113"/>
      <c r="K1904" s="18"/>
      <c r="L1904" s="18"/>
      <c r="Z1904" s="152"/>
    </row>
    <row r="1905" spans="1:26" x14ac:dyDescent="0.25">
      <c r="A1905" s="26"/>
      <c r="B1905" s="27"/>
      <c r="C1905" s="28"/>
      <c r="D1905" s="28"/>
      <c r="E1905" s="28"/>
      <c r="F1905" s="28"/>
      <c r="G1905" s="29"/>
      <c r="H1905" s="39" t="str">
        <f t="shared" si="59"/>
        <v/>
      </c>
      <c r="I1905" s="150" t="str">
        <f t="shared" si="60"/>
        <v/>
      </c>
      <c r="J1905" s="113"/>
      <c r="K1905" s="18"/>
      <c r="L1905" s="18"/>
      <c r="Z1905" s="152"/>
    </row>
    <row r="1906" spans="1:26" x14ac:dyDescent="0.25">
      <c r="A1906" s="26"/>
      <c r="B1906" s="27"/>
      <c r="C1906" s="28"/>
      <c r="D1906" s="28"/>
      <c r="E1906" s="28"/>
      <c r="F1906" s="28"/>
      <c r="G1906" s="29"/>
      <c r="H1906" s="39" t="str">
        <f t="shared" si="59"/>
        <v/>
      </c>
      <c r="I1906" s="150" t="str">
        <f t="shared" si="60"/>
        <v/>
      </c>
      <c r="J1906" s="113"/>
      <c r="K1906" s="18"/>
      <c r="L1906" s="18"/>
      <c r="Z1906" s="152"/>
    </row>
    <row r="1907" spans="1:26" x14ac:dyDescent="0.25">
      <c r="A1907" s="26"/>
      <c r="B1907" s="27"/>
      <c r="C1907" s="28"/>
      <c r="D1907" s="28"/>
      <c r="E1907" s="28"/>
      <c r="F1907" s="28"/>
      <c r="G1907" s="29"/>
      <c r="H1907" s="39" t="str">
        <f t="shared" si="59"/>
        <v/>
      </c>
      <c r="I1907" s="150" t="str">
        <f t="shared" si="60"/>
        <v/>
      </c>
      <c r="J1907" s="113"/>
      <c r="K1907" s="18"/>
      <c r="L1907" s="18"/>
      <c r="Z1907" s="152"/>
    </row>
    <row r="1908" spans="1:26" x14ac:dyDescent="0.25">
      <c r="A1908" s="26"/>
      <c r="B1908" s="27"/>
      <c r="C1908" s="28"/>
      <c r="D1908" s="28"/>
      <c r="E1908" s="28"/>
      <c r="F1908" s="28"/>
      <c r="G1908" s="29"/>
      <c r="H1908" s="39" t="str">
        <f t="shared" si="59"/>
        <v/>
      </c>
      <c r="I1908" s="150" t="str">
        <f t="shared" si="60"/>
        <v/>
      </c>
      <c r="J1908" s="113"/>
      <c r="K1908" s="18"/>
      <c r="L1908" s="18"/>
      <c r="Z1908" s="152"/>
    </row>
    <row r="1909" spans="1:26" x14ac:dyDescent="0.25">
      <c r="A1909" s="26"/>
      <c r="B1909" s="27"/>
      <c r="C1909" s="28"/>
      <c r="D1909" s="28"/>
      <c r="E1909" s="28"/>
      <c r="F1909" s="28"/>
      <c r="G1909" s="29"/>
      <c r="H1909" s="39" t="str">
        <f t="shared" si="59"/>
        <v/>
      </c>
      <c r="I1909" s="150" t="str">
        <f t="shared" si="60"/>
        <v/>
      </c>
      <c r="J1909" s="113"/>
      <c r="K1909" s="18"/>
      <c r="L1909" s="18"/>
      <c r="Z1909" s="152"/>
    </row>
    <row r="1910" spans="1:26" x14ac:dyDescent="0.25">
      <c r="A1910" s="26"/>
      <c r="B1910" s="27"/>
      <c r="C1910" s="28"/>
      <c r="D1910" s="28"/>
      <c r="E1910" s="28"/>
      <c r="F1910" s="28"/>
      <c r="G1910" s="29"/>
      <c r="H1910" s="39" t="str">
        <f t="shared" si="59"/>
        <v/>
      </c>
      <c r="I1910" s="150" t="str">
        <f t="shared" si="60"/>
        <v/>
      </c>
      <c r="J1910" s="113"/>
      <c r="K1910" s="18"/>
      <c r="L1910" s="18"/>
      <c r="Z1910" s="152"/>
    </row>
    <row r="1911" spans="1:26" x14ac:dyDescent="0.25">
      <c r="A1911" s="26"/>
      <c r="B1911" s="27"/>
      <c r="C1911" s="28"/>
      <c r="D1911" s="28"/>
      <c r="E1911" s="28"/>
      <c r="F1911" s="28"/>
      <c r="G1911" s="29"/>
      <c r="H1911" s="39" t="str">
        <f t="shared" si="59"/>
        <v/>
      </c>
      <c r="I1911" s="150" t="str">
        <f t="shared" si="60"/>
        <v/>
      </c>
      <c r="J1911" s="113"/>
      <c r="K1911" s="18"/>
      <c r="L1911" s="18"/>
      <c r="Z1911" s="152"/>
    </row>
    <row r="1912" spans="1:26" x14ac:dyDescent="0.25">
      <c r="A1912" s="26"/>
      <c r="B1912" s="27"/>
      <c r="C1912" s="28"/>
      <c r="D1912" s="28"/>
      <c r="E1912" s="28"/>
      <c r="F1912" s="28"/>
      <c r="G1912" s="29"/>
      <c r="H1912" s="39" t="str">
        <f t="shared" si="59"/>
        <v/>
      </c>
      <c r="I1912" s="150" t="str">
        <f t="shared" si="60"/>
        <v/>
      </c>
      <c r="J1912" s="113"/>
      <c r="K1912" s="18"/>
      <c r="L1912" s="18"/>
      <c r="Z1912" s="152"/>
    </row>
    <row r="1913" spans="1:26" x14ac:dyDescent="0.25">
      <c r="A1913" s="26"/>
      <c r="B1913" s="27"/>
      <c r="C1913" s="28"/>
      <c r="D1913" s="28"/>
      <c r="E1913" s="28"/>
      <c r="F1913" s="28"/>
      <c r="G1913" s="29"/>
      <c r="H1913" s="39" t="str">
        <f t="shared" si="59"/>
        <v/>
      </c>
      <c r="I1913" s="150" t="str">
        <f t="shared" si="60"/>
        <v/>
      </c>
      <c r="J1913" s="113"/>
      <c r="K1913" s="18"/>
      <c r="L1913" s="18"/>
      <c r="Z1913" s="152"/>
    </row>
    <row r="1914" spans="1:26" x14ac:dyDescent="0.25">
      <c r="A1914" s="26"/>
      <c r="B1914" s="27"/>
      <c r="C1914" s="28"/>
      <c r="D1914" s="28"/>
      <c r="E1914" s="28"/>
      <c r="F1914" s="28"/>
      <c r="G1914" s="29"/>
      <c r="H1914" s="39" t="str">
        <f t="shared" si="59"/>
        <v/>
      </c>
      <c r="I1914" s="150" t="str">
        <f t="shared" si="60"/>
        <v/>
      </c>
      <c r="J1914" s="113"/>
      <c r="K1914" s="18"/>
      <c r="L1914" s="18"/>
      <c r="Z1914" s="152"/>
    </row>
    <row r="1915" spans="1:26" x14ac:dyDescent="0.25">
      <c r="A1915" s="26"/>
      <c r="B1915" s="27"/>
      <c r="C1915" s="28"/>
      <c r="D1915" s="28"/>
      <c r="E1915" s="28"/>
      <c r="F1915" s="28"/>
      <c r="G1915" s="29"/>
      <c r="H1915" s="39" t="str">
        <f t="shared" si="59"/>
        <v/>
      </c>
      <c r="I1915" s="150" t="str">
        <f t="shared" si="60"/>
        <v/>
      </c>
      <c r="J1915" s="113"/>
      <c r="K1915" s="18"/>
      <c r="L1915" s="18"/>
      <c r="Z1915" s="152"/>
    </row>
    <row r="1916" spans="1:26" x14ac:dyDescent="0.25">
      <c r="A1916" s="26"/>
      <c r="B1916" s="27"/>
      <c r="C1916" s="28"/>
      <c r="D1916" s="28"/>
      <c r="E1916" s="28"/>
      <c r="F1916" s="28"/>
      <c r="G1916" s="29"/>
      <c r="H1916" s="39" t="str">
        <f t="shared" si="59"/>
        <v/>
      </c>
      <c r="I1916" s="150" t="str">
        <f t="shared" si="60"/>
        <v/>
      </c>
      <c r="J1916" s="113"/>
      <c r="K1916" s="18"/>
      <c r="L1916" s="18"/>
      <c r="Z1916" s="152"/>
    </row>
    <row r="1917" spans="1:26" x14ac:dyDescent="0.25">
      <c r="A1917" s="26"/>
      <c r="B1917" s="27"/>
      <c r="C1917" s="28"/>
      <c r="D1917" s="28"/>
      <c r="E1917" s="28"/>
      <c r="F1917" s="28"/>
      <c r="G1917" s="29"/>
      <c r="H1917" s="39" t="str">
        <f t="shared" si="59"/>
        <v/>
      </c>
      <c r="I1917" s="150" t="str">
        <f t="shared" si="60"/>
        <v/>
      </c>
      <c r="J1917" s="113"/>
      <c r="K1917" s="18"/>
      <c r="L1917" s="18"/>
      <c r="Z1917" s="152"/>
    </row>
    <row r="1918" spans="1:26" x14ac:dyDescent="0.25">
      <c r="A1918" s="26"/>
      <c r="B1918" s="27"/>
      <c r="C1918" s="28"/>
      <c r="D1918" s="28"/>
      <c r="E1918" s="28"/>
      <c r="F1918" s="28"/>
      <c r="G1918" s="29"/>
      <c r="H1918" s="39" t="str">
        <f t="shared" si="59"/>
        <v/>
      </c>
      <c r="I1918" s="150" t="str">
        <f t="shared" si="60"/>
        <v/>
      </c>
      <c r="J1918" s="113"/>
      <c r="K1918" s="18"/>
      <c r="L1918" s="18"/>
      <c r="Z1918" s="152"/>
    </row>
    <row r="1919" spans="1:26" x14ac:dyDescent="0.25">
      <c r="A1919" s="26"/>
      <c r="B1919" s="27"/>
      <c r="C1919" s="28"/>
      <c r="D1919" s="28"/>
      <c r="E1919" s="28"/>
      <c r="F1919" s="28"/>
      <c r="G1919" s="29"/>
      <c r="H1919" s="39" t="str">
        <f t="shared" si="59"/>
        <v/>
      </c>
      <c r="I1919" s="150" t="str">
        <f t="shared" si="60"/>
        <v/>
      </c>
      <c r="J1919" s="113"/>
      <c r="K1919" s="18"/>
      <c r="L1919" s="18"/>
      <c r="Z1919" s="152"/>
    </row>
    <row r="1920" spans="1:26" x14ac:dyDescent="0.25">
      <c r="A1920" s="26"/>
      <c r="B1920" s="27"/>
      <c r="C1920" s="28"/>
      <c r="D1920" s="28"/>
      <c r="E1920" s="28"/>
      <c r="F1920" s="28"/>
      <c r="G1920" s="29"/>
      <c r="H1920" s="39" t="str">
        <f t="shared" si="59"/>
        <v/>
      </c>
      <c r="I1920" s="150" t="str">
        <f t="shared" si="60"/>
        <v/>
      </c>
      <c r="J1920" s="113"/>
      <c r="K1920" s="18"/>
      <c r="L1920" s="18"/>
      <c r="Z1920" s="152"/>
    </row>
    <row r="1921" spans="1:26" x14ac:dyDescent="0.25">
      <c r="A1921" s="26"/>
      <c r="B1921" s="27"/>
      <c r="C1921" s="28"/>
      <c r="D1921" s="28"/>
      <c r="E1921" s="28"/>
      <c r="F1921" s="28"/>
      <c r="G1921" s="29"/>
      <c r="H1921" s="39" t="str">
        <f t="shared" si="59"/>
        <v/>
      </c>
      <c r="I1921" s="150" t="str">
        <f t="shared" si="60"/>
        <v/>
      </c>
      <c r="J1921" s="113"/>
      <c r="K1921" s="18"/>
      <c r="L1921" s="18"/>
      <c r="Z1921" s="152"/>
    </row>
    <row r="1922" spans="1:26" x14ac:dyDescent="0.25">
      <c r="A1922" s="26"/>
      <c r="B1922" s="27"/>
      <c r="C1922" s="28"/>
      <c r="D1922" s="28"/>
      <c r="E1922" s="28"/>
      <c r="F1922" s="28"/>
      <c r="G1922" s="29"/>
      <c r="H1922" s="39" t="str">
        <f t="shared" si="59"/>
        <v/>
      </c>
      <c r="I1922" s="150" t="str">
        <f t="shared" si="60"/>
        <v/>
      </c>
      <c r="J1922" s="113"/>
      <c r="K1922" s="18"/>
      <c r="L1922" s="18"/>
      <c r="Z1922" s="152"/>
    </row>
    <row r="1923" spans="1:26" x14ac:dyDescent="0.25">
      <c r="A1923" s="26"/>
      <c r="B1923" s="27"/>
      <c r="C1923" s="28"/>
      <c r="D1923" s="28"/>
      <c r="E1923" s="28"/>
      <c r="F1923" s="28"/>
      <c r="G1923" s="29"/>
      <c r="H1923" s="39" t="str">
        <f t="shared" si="59"/>
        <v/>
      </c>
      <c r="I1923" s="150" t="str">
        <f t="shared" si="60"/>
        <v/>
      </c>
      <c r="J1923" s="113"/>
      <c r="K1923" s="18"/>
      <c r="L1923" s="18"/>
      <c r="Z1923" s="152"/>
    </row>
    <row r="1924" spans="1:26" x14ac:dyDescent="0.25">
      <c r="A1924" s="26"/>
      <c r="B1924" s="27"/>
      <c r="C1924" s="28"/>
      <c r="D1924" s="28"/>
      <c r="E1924" s="28"/>
      <c r="F1924" s="28"/>
      <c r="G1924" s="29"/>
      <c r="H1924" s="39" t="str">
        <f t="shared" ref="H1924:H1987" si="61">IF(A1924&gt;0,MATCH(A1924-1,FYrMonths)+1,"")</f>
        <v/>
      </c>
      <c r="I1924" s="150" t="str">
        <f t="shared" si="60"/>
        <v/>
      </c>
      <c r="J1924" s="113"/>
      <c r="K1924" s="18"/>
      <c r="L1924" s="18"/>
      <c r="Z1924" s="152"/>
    </row>
    <row r="1925" spans="1:26" x14ac:dyDescent="0.25">
      <c r="A1925" s="26"/>
      <c r="B1925" s="27"/>
      <c r="C1925" s="28"/>
      <c r="D1925" s="28"/>
      <c r="E1925" s="28"/>
      <c r="F1925" s="28"/>
      <c r="G1925" s="29"/>
      <c r="H1925" s="39" t="str">
        <f t="shared" si="61"/>
        <v/>
      </c>
      <c r="I1925" s="150" t="str">
        <f t="shared" ref="I1925:I1988" si="62">IF(G1925="","",I1924+G1925)</f>
        <v/>
      </c>
      <c r="J1925" s="113"/>
      <c r="K1925" s="18"/>
      <c r="L1925" s="18"/>
      <c r="Z1925" s="152"/>
    </row>
    <row r="1926" spans="1:26" x14ac:dyDescent="0.25">
      <c r="A1926" s="26"/>
      <c r="B1926" s="27"/>
      <c r="C1926" s="28"/>
      <c r="D1926" s="28"/>
      <c r="E1926" s="28"/>
      <c r="F1926" s="28"/>
      <c r="G1926" s="29"/>
      <c r="H1926" s="39" t="str">
        <f t="shared" si="61"/>
        <v/>
      </c>
      <c r="I1926" s="150" t="str">
        <f t="shared" si="62"/>
        <v/>
      </c>
      <c r="J1926" s="113"/>
      <c r="K1926" s="18"/>
      <c r="L1926" s="18"/>
      <c r="Z1926" s="152"/>
    </row>
    <row r="1927" spans="1:26" x14ac:dyDescent="0.25">
      <c r="A1927" s="26"/>
      <c r="B1927" s="27"/>
      <c r="C1927" s="28"/>
      <c r="D1927" s="28"/>
      <c r="E1927" s="28"/>
      <c r="F1927" s="28"/>
      <c r="G1927" s="29"/>
      <c r="H1927" s="39" t="str">
        <f t="shared" si="61"/>
        <v/>
      </c>
      <c r="I1927" s="150" t="str">
        <f t="shared" si="62"/>
        <v/>
      </c>
      <c r="J1927" s="113"/>
      <c r="K1927" s="18"/>
      <c r="L1927" s="18"/>
      <c r="Z1927" s="152"/>
    </row>
    <row r="1928" spans="1:26" x14ac:dyDescent="0.25">
      <c r="A1928" s="26"/>
      <c r="B1928" s="27"/>
      <c r="C1928" s="28"/>
      <c r="D1928" s="28"/>
      <c r="E1928" s="28"/>
      <c r="F1928" s="28"/>
      <c r="G1928" s="29"/>
      <c r="H1928" s="39" t="str">
        <f t="shared" si="61"/>
        <v/>
      </c>
      <c r="I1928" s="150" t="str">
        <f t="shared" si="62"/>
        <v/>
      </c>
      <c r="J1928" s="113"/>
      <c r="K1928" s="18"/>
      <c r="L1928" s="18"/>
      <c r="Z1928" s="152"/>
    </row>
    <row r="1929" spans="1:26" x14ac:dyDescent="0.25">
      <c r="A1929" s="26"/>
      <c r="B1929" s="27"/>
      <c r="C1929" s="28"/>
      <c r="D1929" s="28"/>
      <c r="E1929" s="28"/>
      <c r="F1929" s="28"/>
      <c r="G1929" s="29"/>
      <c r="H1929" s="39" t="str">
        <f t="shared" si="61"/>
        <v/>
      </c>
      <c r="I1929" s="150" t="str">
        <f t="shared" si="62"/>
        <v/>
      </c>
      <c r="J1929" s="113"/>
      <c r="K1929" s="18"/>
      <c r="L1929" s="18"/>
      <c r="Z1929" s="152"/>
    </row>
    <row r="1930" spans="1:26" x14ac:dyDescent="0.25">
      <c r="A1930" s="26"/>
      <c r="B1930" s="27"/>
      <c r="C1930" s="28"/>
      <c r="D1930" s="28"/>
      <c r="E1930" s="28"/>
      <c r="F1930" s="28"/>
      <c r="G1930" s="29"/>
      <c r="H1930" s="39" t="str">
        <f t="shared" si="61"/>
        <v/>
      </c>
      <c r="I1930" s="150" t="str">
        <f t="shared" si="62"/>
        <v/>
      </c>
      <c r="J1930" s="113"/>
      <c r="K1930" s="18"/>
      <c r="L1930" s="18"/>
      <c r="Z1930" s="152"/>
    </row>
    <row r="1931" spans="1:26" x14ac:dyDescent="0.25">
      <c r="A1931" s="26"/>
      <c r="B1931" s="27"/>
      <c r="C1931" s="28"/>
      <c r="D1931" s="28"/>
      <c r="E1931" s="28"/>
      <c r="F1931" s="28"/>
      <c r="G1931" s="29"/>
      <c r="H1931" s="39" t="str">
        <f t="shared" si="61"/>
        <v/>
      </c>
      <c r="I1931" s="150" t="str">
        <f t="shared" si="62"/>
        <v/>
      </c>
      <c r="J1931" s="113"/>
      <c r="K1931" s="18"/>
      <c r="L1931" s="18"/>
      <c r="Z1931" s="152"/>
    </row>
    <row r="1932" spans="1:26" x14ac:dyDescent="0.25">
      <c r="A1932" s="26"/>
      <c r="B1932" s="27"/>
      <c r="C1932" s="28"/>
      <c r="D1932" s="28"/>
      <c r="E1932" s="28"/>
      <c r="F1932" s="28"/>
      <c r="G1932" s="29"/>
      <c r="H1932" s="39" t="str">
        <f t="shared" si="61"/>
        <v/>
      </c>
      <c r="I1932" s="150" t="str">
        <f t="shared" si="62"/>
        <v/>
      </c>
      <c r="J1932" s="113"/>
      <c r="K1932" s="18"/>
      <c r="L1932" s="18"/>
      <c r="Z1932" s="152"/>
    </row>
    <row r="1933" spans="1:26" x14ac:dyDescent="0.25">
      <c r="A1933" s="26"/>
      <c r="B1933" s="27"/>
      <c r="C1933" s="28"/>
      <c r="D1933" s="28"/>
      <c r="E1933" s="28"/>
      <c r="F1933" s="28"/>
      <c r="G1933" s="29"/>
      <c r="H1933" s="39" t="str">
        <f t="shared" si="61"/>
        <v/>
      </c>
      <c r="I1933" s="150" t="str">
        <f t="shared" si="62"/>
        <v/>
      </c>
      <c r="J1933" s="113"/>
      <c r="K1933" s="18"/>
      <c r="L1933" s="18"/>
      <c r="Z1933" s="152"/>
    </row>
    <row r="1934" spans="1:26" x14ac:dyDescent="0.25">
      <c r="A1934" s="26"/>
      <c r="B1934" s="27"/>
      <c r="C1934" s="28"/>
      <c r="D1934" s="28"/>
      <c r="E1934" s="28"/>
      <c r="F1934" s="28"/>
      <c r="G1934" s="29"/>
      <c r="H1934" s="39" t="str">
        <f t="shared" si="61"/>
        <v/>
      </c>
      <c r="I1934" s="150" t="str">
        <f t="shared" si="62"/>
        <v/>
      </c>
      <c r="J1934" s="113"/>
      <c r="K1934" s="18"/>
      <c r="L1934" s="18"/>
      <c r="Z1934" s="152"/>
    </row>
    <row r="1935" spans="1:26" x14ac:dyDescent="0.25">
      <c r="A1935" s="26"/>
      <c r="B1935" s="27"/>
      <c r="C1935" s="28"/>
      <c r="D1935" s="28"/>
      <c r="E1935" s="28"/>
      <c r="F1935" s="28"/>
      <c r="G1935" s="29"/>
      <c r="H1935" s="39" t="str">
        <f t="shared" si="61"/>
        <v/>
      </c>
      <c r="I1935" s="150" t="str">
        <f t="shared" si="62"/>
        <v/>
      </c>
      <c r="J1935" s="113"/>
      <c r="K1935" s="18"/>
      <c r="L1935" s="18"/>
      <c r="Z1935" s="152"/>
    </row>
    <row r="1936" spans="1:26" x14ac:dyDescent="0.25">
      <c r="A1936" s="26"/>
      <c r="B1936" s="27"/>
      <c r="C1936" s="28"/>
      <c r="D1936" s="28"/>
      <c r="E1936" s="28"/>
      <c r="F1936" s="28"/>
      <c r="G1936" s="29"/>
      <c r="H1936" s="39" t="str">
        <f t="shared" si="61"/>
        <v/>
      </c>
      <c r="I1936" s="150" t="str">
        <f t="shared" si="62"/>
        <v/>
      </c>
      <c r="J1936" s="113"/>
      <c r="K1936" s="18"/>
      <c r="L1936" s="18"/>
      <c r="Z1936" s="152"/>
    </row>
    <row r="1937" spans="1:26" x14ac:dyDescent="0.25">
      <c r="A1937" s="26"/>
      <c r="B1937" s="27"/>
      <c r="C1937" s="28"/>
      <c r="D1937" s="28"/>
      <c r="E1937" s="28"/>
      <c r="F1937" s="28"/>
      <c r="G1937" s="29"/>
      <c r="H1937" s="39" t="str">
        <f t="shared" si="61"/>
        <v/>
      </c>
      <c r="I1937" s="150" t="str">
        <f t="shared" si="62"/>
        <v/>
      </c>
      <c r="J1937" s="113"/>
      <c r="K1937" s="18"/>
      <c r="L1937" s="18"/>
      <c r="Z1937" s="152"/>
    </row>
    <row r="1938" spans="1:26" x14ac:dyDescent="0.25">
      <c r="A1938" s="26"/>
      <c r="B1938" s="27"/>
      <c r="C1938" s="28"/>
      <c r="D1938" s="28"/>
      <c r="E1938" s="28"/>
      <c r="F1938" s="28"/>
      <c r="G1938" s="29"/>
      <c r="H1938" s="39" t="str">
        <f t="shared" si="61"/>
        <v/>
      </c>
      <c r="I1938" s="150" t="str">
        <f t="shared" si="62"/>
        <v/>
      </c>
      <c r="J1938" s="113"/>
      <c r="K1938" s="18"/>
      <c r="L1938" s="18"/>
      <c r="Z1938" s="152"/>
    </row>
    <row r="1939" spans="1:26" x14ac:dyDescent="0.25">
      <c r="A1939" s="26"/>
      <c r="B1939" s="27"/>
      <c r="C1939" s="28"/>
      <c r="D1939" s="28"/>
      <c r="E1939" s="28"/>
      <c r="F1939" s="28"/>
      <c r="G1939" s="29"/>
      <c r="H1939" s="39" t="str">
        <f t="shared" si="61"/>
        <v/>
      </c>
      <c r="I1939" s="150" t="str">
        <f t="shared" si="62"/>
        <v/>
      </c>
      <c r="J1939" s="113"/>
      <c r="K1939" s="18"/>
      <c r="L1939" s="18"/>
      <c r="Z1939" s="152"/>
    </row>
    <row r="1940" spans="1:26" x14ac:dyDescent="0.25">
      <c r="A1940" s="26"/>
      <c r="B1940" s="27"/>
      <c r="C1940" s="28"/>
      <c r="D1940" s="28"/>
      <c r="E1940" s="28"/>
      <c r="F1940" s="28"/>
      <c r="G1940" s="29"/>
      <c r="H1940" s="39" t="str">
        <f t="shared" si="61"/>
        <v/>
      </c>
      <c r="I1940" s="150" t="str">
        <f t="shared" si="62"/>
        <v/>
      </c>
      <c r="J1940" s="113"/>
      <c r="K1940" s="18"/>
      <c r="L1940" s="18"/>
      <c r="Z1940" s="152"/>
    </row>
    <row r="1941" spans="1:26" x14ac:dyDescent="0.25">
      <c r="A1941" s="26"/>
      <c r="B1941" s="27"/>
      <c r="C1941" s="28"/>
      <c r="D1941" s="28"/>
      <c r="E1941" s="28"/>
      <c r="F1941" s="28"/>
      <c r="G1941" s="29"/>
      <c r="H1941" s="39" t="str">
        <f t="shared" si="61"/>
        <v/>
      </c>
      <c r="I1941" s="150" t="str">
        <f t="shared" si="62"/>
        <v/>
      </c>
      <c r="J1941" s="113"/>
      <c r="K1941" s="18"/>
      <c r="L1941" s="18"/>
      <c r="Z1941" s="152"/>
    </row>
    <row r="1942" spans="1:26" x14ac:dyDescent="0.25">
      <c r="A1942" s="26"/>
      <c r="B1942" s="27"/>
      <c r="C1942" s="28"/>
      <c r="D1942" s="28"/>
      <c r="E1942" s="28"/>
      <c r="F1942" s="28"/>
      <c r="G1942" s="29"/>
      <c r="H1942" s="39" t="str">
        <f t="shared" si="61"/>
        <v/>
      </c>
      <c r="I1942" s="150" t="str">
        <f t="shared" si="62"/>
        <v/>
      </c>
      <c r="J1942" s="113"/>
      <c r="K1942" s="18"/>
      <c r="L1942" s="18"/>
      <c r="Z1942" s="152"/>
    </row>
    <row r="1943" spans="1:26" x14ac:dyDescent="0.25">
      <c r="A1943" s="26"/>
      <c r="B1943" s="27"/>
      <c r="C1943" s="28"/>
      <c r="D1943" s="28"/>
      <c r="E1943" s="28"/>
      <c r="F1943" s="28"/>
      <c r="G1943" s="29"/>
      <c r="H1943" s="39" t="str">
        <f t="shared" si="61"/>
        <v/>
      </c>
      <c r="I1943" s="150" t="str">
        <f t="shared" si="62"/>
        <v/>
      </c>
      <c r="J1943" s="113"/>
      <c r="K1943" s="18"/>
      <c r="L1943" s="18"/>
      <c r="Z1943" s="152"/>
    </row>
    <row r="1944" spans="1:26" x14ac:dyDescent="0.25">
      <c r="A1944" s="26"/>
      <c r="B1944" s="27"/>
      <c r="C1944" s="28"/>
      <c r="D1944" s="28"/>
      <c r="E1944" s="28"/>
      <c r="F1944" s="28"/>
      <c r="G1944" s="29"/>
      <c r="H1944" s="39" t="str">
        <f t="shared" si="61"/>
        <v/>
      </c>
      <c r="I1944" s="150" t="str">
        <f t="shared" si="62"/>
        <v/>
      </c>
      <c r="J1944" s="113"/>
      <c r="K1944" s="18"/>
      <c r="L1944" s="18"/>
      <c r="Z1944" s="152"/>
    </row>
    <row r="1945" spans="1:26" x14ac:dyDescent="0.25">
      <c r="A1945" s="26"/>
      <c r="B1945" s="27"/>
      <c r="C1945" s="28"/>
      <c r="D1945" s="28"/>
      <c r="E1945" s="28"/>
      <c r="F1945" s="28"/>
      <c r="G1945" s="29"/>
      <c r="H1945" s="39" t="str">
        <f t="shared" si="61"/>
        <v/>
      </c>
      <c r="I1945" s="150" t="str">
        <f t="shared" si="62"/>
        <v/>
      </c>
      <c r="J1945" s="113"/>
      <c r="K1945" s="18"/>
      <c r="L1945" s="18"/>
      <c r="Z1945" s="152"/>
    </row>
    <row r="1946" spans="1:26" x14ac:dyDescent="0.25">
      <c r="A1946" s="26"/>
      <c r="B1946" s="27"/>
      <c r="C1946" s="28"/>
      <c r="D1946" s="28"/>
      <c r="E1946" s="28"/>
      <c r="F1946" s="28"/>
      <c r="G1946" s="29"/>
      <c r="H1946" s="39" t="str">
        <f t="shared" si="61"/>
        <v/>
      </c>
      <c r="I1946" s="150" t="str">
        <f t="shared" si="62"/>
        <v/>
      </c>
      <c r="J1946" s="113"/>
      <c r="K1946" s="18"/>
      <c r="L1946" s="18"/>
      <c r="Z1946" s="152"/>
    </row>
    <row r="1947" spans="1:26" x14ac:dyDescent="0.25">
      <c r="A1947" s="26"/>
      <c r="B1947" s="27"/>
      <c r="C1947" s="28"/>
      <c r="D1947" s="28"/>
      <c r="E1947" s="28"/>
      <c r="F1947" s="28"/>
      <c r="G1947" s="29"/>
      <c r="H1947" s="39" t="str">
        <f t="shared" si="61"/>
        <v/>
      </c>
      <c r="I1947" s="150" t="str">
        <f t="shared" si="62"/>
        <v/>
      </c>
      <c r="J1947" s="113"/>
      <c r="K1947" s="18"/>
      <c r="L1947" s="18"/>
      <c r="Z1947" s="152"/>
    </row>
    <row r="1948" spans="1:26" x14ac:dyDescent="0.25">
      <c r="A1948" s="26"/>
      <c r="B1948" s="27"/>
      <c r="C1948" s="28"/>
      <c r="D1948" s="28"/>
      <c r="E1948" s="28"/>
      <c r="F1948" s="28"/>
      <c r="G1948" s="29"/>
      <c r="H1948" s="39" t="str">
        <f t="shared" si="61"/>
        <v/>
      </c>
      <c r="I1948" s="150" t="str">
        <f t="shared" si="62"/>
        <v/>
      </c>
      <c r="J1948" s="113"/>
      <c r="K1948" s="18"/>
      <c r="L1948" s="18"/>
      <c r="Z1948" s="152"/>
    </row>
    <row r="1949" spans="1:26" x14ac:dyDescent="0.25">
      <c r="A1949" s="26"/>
      <c r="B1949" s="27"/>
      <c r="C1949" s="28"/>
      <c r="D1949" s="28"/>
      <c r="E1949" s="28"/>
      <c r="F1949" s="28"/>
      <c r="G1949" s="29"/>
      <c r="H1949" s="39" t="str">
        <f t="shared" si="61"/>
        <v/>
      </c>
      <c r="I1949" s="150" t="str">
        <f t="shared" si="62"/>
        <v/>
      </c>
      <c r="J1949" s="113"/>
      <c r="K1949" s="18"/>
      <c r="L1949" s="18"/>
      <c r="Z1949" s="152"/>
    </row>
    <row r="1950" spans="1:26" x14ac:dyDescent="0.25">
      <c r="A1950" s="26"/>
      <c r="B1950" s="27"/>
      <c r="C1950" s="28"/>
      <c r="D1950" s="28"/>
      <c r="E1950" s="28"/>
      <c r="F1950" s="28"/>
      <c r="G1950" s="29"/>
      <c r="H1950" s="39" t="str">
        <f t="shared" si="61"/>
        <v/>
      </c>
      <c r="I1950" s="150" t="str">
        <f t="shared" si="62"/>
        <v/>
      </c>
      <c r="J1950" s="113"/>
      <c r="K1950" s="18"/>
      <c r="L1950" s="18"/>
      <c r="Z1950" s="152"/>
    </row>
    <row r="1951" spans="1:26" x14ac:dyDescent="0.25">
      <c r="A1951" s="26"/>
      <c r="B1951" s="27"/>
      <c r="C1951" s="28"/>
      <c r="D1951" s="28"/>
      <c r="E1951" s="28"/>
      <c r="F1951" s="28"/>
      <c r="G1951" s="29"/>
      <c r="H1951" s="39" t="str">
        <f t="shared" si="61"/>
        <v/>
      </c>
      <c r="I1951" s="150" t="str">
        <f t="shared" si="62"/>
        <v/>
      </c>
      <c r="J1951" s="113"/>
      <c r="K1951" s="18"/>
      <c r="L1951" s="18"/>
      <c r="Z1951" s="152"/>
    </row>
    <row r="1952" spans="1:26" x14ac:dyDescent="0.25">
      <c r="A1952" s="26"/>
      <c r="B1952" s="27"/>
      <c r="C1952" s="28"/>
      <c r="D1952" s="28"/>
      <c r="E1952" s="28"/>
      <c r="F1952" s="28"/>
      <c r="G1952" s="29"/>
      <c r="H1952" s="39" t="str">
        <f t="shared" si="61"/>
        <v/>
      </c>
      <c r="I1952" s="150" t="str">
        <f t="shared" si="62"/>
        <v/>
      </c>
      <c r="J1952" s="113"/>
      <c r="K1952" s="18"/>
      <c r="L1952" s="18"/>
      <c r="Z1952" s="152"/>
    </row>
    <row r="1953" spans="1:26" x14ac:dyDescent="0.25">
      <c r="A1953" s="26"/>
      <c r="B1953" s="27"/>
      <c r="C1953" s="28"/>
      <c r="D1953" s="28"/>
      <c r="E1953" s="28"/>
      <c r="F1953" s="28"/>
      <c r="G1953" s="29"/>
      <c r="H1953" s="39" t="str">
        <f t="shared" si="61"/>
        <v/>
      </c>
      <c r="I1953" s="150" t="str">
        <f t="shared" si="62"/>
        <v/>
      </c>
      <c r="J1953" s="113"/>
      <c r="K1953" s="18"/>
      <c r="L1953" s="18"/>
      <c r="Z1953" s="152"/>
    </row>
    <row r="1954" spans="1:26" x14ac:dyDescent="0.25">
      <c r="A1954" s="26"/>
      <c r="B1954" s="27"/>
      <c r="C1954" s="28"/>
      <c r="D1954" s="28"/>
      <c r="E1954" s="28"/>
      <c r="F1954" s="28"/>
      <c r="G1954" s="29"/>
      <c r="H1954" s="39" t="str">
        <f t="shared" si="61"/>
        <v/>
      </c>
      <c r="I1954" s="150" t="str">
        <f t="shared" si="62"/>
        <v/>
      </c>
      <c r="J1954" s="113"/>
      <c r="K1954" s="18"/>
      <c r="L1954" s="18"/>
      <c r="Z1954" s="152"/>
    </row>
    <row r="1955" spans="1:26" x14ac:dyDescent="0.25">
      <c r="A1955" s="26"/>
      <c r="B1955" s="27"/>
      <c r="C1955" s="28"/>
      <c r="D1955" s="28"/>
      <c r="E1955" s="28"/>
      <c r="F1955" s="28"/>
      <c r="G1955" s="29"/>
      <c r="H1955" s="39" t="str">
        <f t="shared" si="61"/>
        <v/>
      </c>
      <c r="I1955" s="150" t="str">
        <f t="shared" si="62"/>
        <v/>
      </c>
      <c r="J1955" s="113"/>
      <c r="K1955" s="18"/>
      <c r="L1955" s="18"/>
      <c r="Z1955" s="152"/>
    </row>
    <row r="1956" spans="1:26" x14ac:dyDescent="0.25">
      <c r="A1956" s="26"/>
      <c r="B1956" s="27"/>
      <c r="C1956" s="28"/>
      <c r="D1956" s="28"/>
      <c r="E1956" s="28"/>
      <c r="F1956" s="28"/>
      <c r="G1956" s="29"/>
      <c r="H1956" s="39" t="str">
        <f t="shared" si="61"/>
        <v/>
      </c>
      <c r="I1956" s="150" t="str">
        <f t="shared" si="62"/>
        <v/>
      </c>
      <c r="J1956" s="113"/>
      <c r="K1956" s="18"/>
      <c r="L1956" s="18"/>
      <c r="Z1956" s="152"/>
    </row>
    <row r="1957" spans="1:26" x14ac:dyDescent="0.25">
      <c r="A1957" s="26"/>
      <c r="B1957" s="27"/>
      <c r="C1957" s="28"/>
      <c r="D1957" s="28"/>
      <c r="E1957" s="28"/>
      <c r="F1957" s="28"/>
      <c r="G1957" s="29"/>
      <c r="H1957" s="39" t="str">
        <f t="shared" si="61"/>
        <v/>
      </c>
      <c r="I1957" s="150" t="str">
        <f t="shared" si="62"/>
        <v/>
      </c>
      <c r="J1957" s="113"/>
      <c r="K1957" s="18"/>
      <c r="L1957" s="18"/>
      <c r="Z1957" s="152"/>
    </row>
    <row r="1958" spans="1:26" x14ac:dyDescent="0.25">
      <c r="A1958" s="26"/>
      <c r="B1958" s="27"/>
      <c r="C1958" s="28"/>
      <c r="D1958" s="28"/>
      <c r="E1958" s="28"/>
      <c r="F1958" s="28"/>
      <c r="G1958" s="29"/>
      <c r="H1958" s="39" t="str">
        <f t="shared" si="61"/>
        <v/>
      </c>
      <c r="I1958" s="150" t="str">
        <f t="shared" si="62"/>
        <v/>
      </c>
      <c r="J1958" s="113"/>
      <c r="K1958" s="18"/>
      <c r="L1958" s="18"/>
      <c r="Z1958" s="152"/>
    </row>
    <row r="1959" spans="1:26" x14ac:dyDescent="0.25">
      <c r="A1959" s="26"/>
      <c r="B1959" s="27"/>
      <c r="C1959" s="28"/>
      <c r="D1959" s="28"/>
      <c r="E1959" s="28"/>
      <c r="F1959" s="28"/>
      <c r="G1959" s="29"/>
      <c r="H1959" s="39" t="str">
        <f t="shared" si="61"/>
        <v/>
      </c>
      <c r="I1959" s="150" t="str">
        <f t="shared" si="62"/>
        <v/>
      </c>
      <c r="J1959" s="113"/>
      <c r="K1959" s="18"/>
      <c r="L1959" s="18"/>
      <c r="Z1959" s="152"/>
    </row>
    <row r="1960" spans="1:26" x14ac:dyDescent="0.25">
      <c r="A1960" s="26"/>
      <c r="B1960" s="27"/>
      <c r="C1960" s="28"/>
      <c r="D1960" s="28"/>
      <c r="E1960" s="28"/>
      <c r="F1960" s="28"/>
      <c r="G1960" s="29"/>
      <c r="H1960" s="39" t="str">
        <f t="shared" si="61"/>
        <v/>
      </c>
      <c r="I1960" s="150" t="str">
        <f t="shared" si="62"/>
        <v/>
      </c>
      <c r="J1960" s="113"/>
      <c r="K1960" s="18"/>
      <c r="L1960" s="18"/>
      <c r="Z1960" s="152"/>
    </row>
    <row r="1961" spans="1:26" x14ac:dyDescent="0.25">
      <c r="A1961" s="26"/>
      <c r="B1961" s="27"/>
      <c r="C1961" s="28"/>
      <c r="D1961" s="28"/>
      <c r="E1961" s="28"/>
      <c r="F1961" s="28"/>
      <c r="G1961" s="29"/>
      <c r="H1961" s="39" t="str">
        <f t="shared" si="61"/>
        <v/>
      </c>
      <c r="I1961" s="150" t="str">
        <f t="shared" si="62"/>
        <v/>
      </c>
      <c r="J1961" s="113"/>
      <c r="K1961" s="18"/>
      <c r="L1961" s="18"/>
      <c r="Z1961" s="152"/>
    </row>
    <row r="1962" spans="1:26" x14ac:dyDescent="0.25">
      <c r="A1962" s="26"/>
      <c r="B1962" s="27"/>
      <c r="C1962" s="28"/>
      <c r="D1962" s="28"/>
      <c r="E1962" s="28"/>
      <c r="F1962" s="28"/>
      <c r="G1962" s="29"/>
      <c r="H1962" s="39" t="str">
        <f t="shared" si="61"/>
        <v/>
      </c>
      <c r="I1962" s="150" t="str">
        <f t="shared" si="62"/>
        <v/>
      </c>
      <c r="J1962" s="113"/>
      <c r="K1962" s="18"/>
      <c r="L1962" s="18"/>
      <c r="Z1962" s="152"/>
    </row>
    <row r="1963" spans="1:26" x14ac:dyDescent="0.25">
      <c r="A1963" s="26"/>
      <c r="B1963" s="27"/>
      <c r="C1963" s="28"/>
      <c r="D1963" s="28"/>
      <c r="E1963" s="28"/>
      <c r="F1963" s="28"/>
      <c r="G1963" s="29"/>
      <c r="H1963" s="39" t="str">
        <f t="shared" si="61"/>
        <v/>
      </c>
      <c r="I1963" s="150" t="str">
        <f t="shared" si="62"/>
        <v/>
      </c>
      <c r="J1963" s="113"/>
      <c r="K1963" s="18"/>
      <c r="L1963" s="18"/>
      <c r="Z1963" s="152"/>
    </row>
    <row r="1964" spans="1:26" x14ac:dyDescent="0.25">
      <c r="A1964" s="26"/>
      <c r="B1964" s="27"/>
      <c r="C1964" s="28"/>
      <c r="D1964" s="28"/>
      <c r="E1964" s="28"/>
      <c r="F1964" s="28"/>
      <c r="G1964" s="29"/>
      <c r="H1964" s="39" t="str">
        <f t="shared" si="61"/>
        <v/>
      </c>
      <c r="I1964" s="150" t="str">
        <f t="shared" si="62"/>
        <v/>
      </c>
      <c r="J1964" s="113"/>
      <c r="K1964" s="18"/>
      <c r="L1964" s="18"/>
      <c r="Z1964" s="152"/>
    </row>
    <row r="1965" spans="1:26" x14ac:dyDescent="0.25">
      <c r="A1965" s="26"/>
      <c r="B1965" s="27"/>
      <c r="C1965" s="28"/>
      <c r="D1965" s="28"/>
      <c r="E1965" s="28"/>
      <c r="F1965" s="28"/>
      <c r="G1965" s="29"/>
      <c r="H1965" s="39" t="str">
        <f t="shared" si="61"/>
        <v/>
      </c>
      <c r="I1965" s="150" t="str">
        <f t="shared" si="62"/>
        <v/>
      </c>
      <c r="J1965" s="113"/>
      <c r="K1965" s="18"/>
      <c r="L1965" s="18"/>
      <c r="Z1965" s="152"/>
    </row>
    <row r="1966" spans="1:26" x14ac:dyDescent="0.25">
      <c r="A1966" s="26"/>
      <c r="B1966" s="27"/>
      <c r="C1966" s="28"/>
      <c r="D1966" s="28"/>
      <c r="E1966" s="28"/>
      <c r="F1966" s="28"/>
      <c r="G1966" s="29"/>
      <c r="H1966" s="39" t="str">
        <f t="shared" si="61"/>
        <v/>
      </c>
      <c r="I1966" s="150" t="str">
        <f t="shared" si="62"/>
        <v/>
      </c>
      <c r="J1966" s="113"/>
      <c r="K1966" s="18"/>
      <c r="L1966" s="18"/>
      <c r="Z1966" s="152"/>
    </row>
    <row r="1967" spans="1:26" x14ac:dyDescent="0.25">
      <c r="A1967" s="26"/>
      <c r="B1967" s="27"/>
      <c r="C1967" s="28"/>
      <c r="D1967" s="28"/>
      <c r="E1967" s="28"/>
      <c r="F1967" s="28"/>
      <c r="G1967" s="29"/>
      <c r="H1967" s="39" t="str">
        <f t="shared" si="61"/>
        <v/>
      </c>
      <c r="I1967" s="150" t="str">
        <f t="shared" si="62"/>
        <v/>
      </c>
      <c r="J1967" s="113"/>
      <c r="K1967" s="18"/>
      <c r="L1967" s="18"/>
      <c r="Z1967" s="152"/>
    </row>
    <row r="1968" spans="1:26" x14ac:dyDescent="0.25">
      <c r="A1968" s="26"/>
      <c r="B1968" s="27"/>
      <c r="C1968" s="28"/>
      <c r="D1968" s="28"/>
      <c r="E1968" s="28"/>
      <c r="F1968" s="28"/>
      <c r="G1968" s="29"/>
      <c r="H1968" s="39" t="str">
        <f t="shared" si="61"/>
        <v/>
      </c>
      <c r="I1968" s="150" t="str">
        <f t="shared" si="62"/>
        <v/>
      </c>
      <c r="J1968" s="113"/>
      <c r="K1968" s="18"/>
      <c r="L1968" s="18"/>
      <c r="Z1968" s="152"/>
    </row>
    <row r="1969" spans="1:26" x14ac:dyDescent="0.25">
      <c r="A1969" s="26"/>
      <c r="B1969" s="27"/>
      <c r="C1969" s="28"/>
      <c r="D1969" s="28"/>
      <c r="E1969" s="28"/>
      <c r="F1969" s="28"/>
      <c r="G1969" s="29"/>
      <c r="H1969" s="39" t="str">
        <f t="shared" si="61"/>
        <v/>
      </c>
      <c r="I1969" s="150" t="str">
        <f t="shared" si="62"/>
        <v/>
      </c>
      <c r="J1969" s="113"/>
      <c r="K1969" s="18"/>
      <c r="L1969" s="18"/>
      <c r="Z1969" s="152"/>
    </row>
    <row r="1970" spans="1:26" x14ac:dyDescent="0.25">
      <c r="A1970" s="26"/>
      <c r="B1970" s="27"/>
      <c r="C1970" s="28"/>
      <c r="D1970" s="28"/>
      <c r="E1970" s="28"/>
      <c r="F1970" s="28"/>
      <c r="G1970" s="29"/>
      <c r="H1970" s="39" t="str">
        <f t="shared" si="61"/>
        <v/>
      </c>
      <c r="I1970" s="150" t="str">
        <f t="shared" si="62"/>
        <v/>
      </c>
      <c r="J1970" s="113"/>
      <c r="K1970" s="18"/>
      <c r="L1970" s="18"/>
      <c r="Z1970" s="152"/>
    </row>
    <row r="1971" spans="1:26" x14ac:dyDescent="0.25">
      <c r="A1971" s="26"/>
      <c r="B1971" s="27"/>
      <c r="C1971" s="28"/>
      <c r="D1971" s="28"/>
      <c r="E1971" s="28"/>
      <c r="F1971" s="28"/>
      <c r="G1971" s="29"/>
      <c r="H1971" s="39" t="str">
        <f t="shared" si="61"/>
        <v/>
      </c>
      <c r="I1971" s="150" t="str">
        <f t="shared" si="62"/>
        <v/>
      </c>
      <c r="J1971" s="113"/>
      <c r="K1971" s="18"/>
      <c r="L1971" s="18"/>
      <c r="Z1971" s="152"/>
    </row>
    <row r="1972" spans="1:26" x14ac:dyDescent="0.25">
      <c r="A1972" s="26"/>
      <c r="B1972" s="27"/>
      <c r="C1972" s="28"/>
      <c r="D1972" s="28"/>
      <c r="E1972" s="28"/>
      <c r="F1972" s="28"/>
      <c r="G1972" s="29"/>
      <c r="H1972" s="39" t="str">
        <f t="shared" si="61"/>
        <v/>
      </c>
      <c r="I1972" s="150" t="str">
        <f t="shared" si="62"/>
        <v/>
      </c>
      <c r="J1972" s="113"/>
      <c r="K1972" s="18"/>
      <c r="L1972" s="18"/>
      <c r="Z1972" s="152"/>
    </row>
    <row r="1973" spans="1:26" x14ac:dyDescent="0.25">
      <c r="A1973" s="26"/>
      <c r="B1973" s="27"/>
      <c r="C1973" s="28"/>
      <c r="D1973" s="28"/>
      <c r="E1973" s="28"/>
      <c r="F1973" s="28"/>
      <c r="G1973" s="29"/>
      <c r="H1973" s="39" t="str">
        <f t="shared" si="61"/>
        <v/>
      </c>
      <c r="I1973" s="150" t="str">
        <f t="shared" si="62"/>
        <v/>
      </c>
      <c r="J1973" s="113"/>
      <c r="K1973" s="18"/>
      <c r="L1973" s="18"/>
      <c r="Z1973" s="152"/>
    </row>
    <row r="1974" spans="1:26" x14ac:dyDescent="0.25">
      <c r="A1974" s="26"/>
      <c r="B1974" s="27"/>
      <c r="C1974" s="28"/>
      <c r="D1974" s="28"/>
      <c r="E1974" s="28"/>
      <c r="F1974" s="28"/>
      <c r="G1974" s="29"/>
      <c r="H1974" s="39" t="str">
        <f t="shared" si="61"/>
        <v/>
      </c>
      <c r="I1974" s="150" t="str">
        <f t="shared" si="62"/>
        <v/>
      </c>
      <c r="J1974" s="113"/>
      <c r="K1974" s="18"/>
      <c r="L1974" s="18"/>
      <c r="Z1974" s="152"/>
    </row>
    <row r="1975" spans="1:26" x14ac:dyDescent="0.25">
      <c r="A1975" s="26"/>
      <c r="B1975" s="27"/>
      <c r="C1975" s="28"/>
      <c r="D1975" s="28"/>
      <c r="E1975" s="28"/>
      <c r="F1975" s="28"/>
      <c r="G1975" s="29"/>
      <c r="H1975" s="39" t="str">
        <f t="shared" si="61"/>
        <v/>
      </c>
      <c r="I1975" s="150" t="str">
        <f t="shared" si="62"/>
        <v/>
      </c>
      <c r="J1975" s="113"/>
      <c r="K1975" s="18"/>
      <c r="L1975" s="18"/>
      <c r="Z1975" s="152"/>
    </row>
    <row r="1976" spans="1:26" x14ac:dyDescent="0.25">
      <c r="A1976" s="26"/>
      <c r="B1976" s="27"/>
      <c r="C1976" s="28"/>
      <c r="D1976" s="28"/>
      <c r="E1976" s="28"/>
      <c r="F1976" s="28"/>
      <c r="G1976" s="29"/>
      <c r="H1976" s="39" t="str">
        <f t="shared" si="61"/>
        <v/>
      </c>
      <c r="I1976" s="150" t="str">
        <f t="shared" si="62"/>
        <v/>
      </c>
      <c r="J1976" s="113"/>
      <c r="K1976" s="18"/>
      <c r="L1976" s="18"/>
      <c r="Z1976" s="152"/>
    </row>
    <row r="1977" spans="1:26" x14ac:dyDescent="0.25">
      <c r="A1977" s="26"/>
      <c r="B1977" s="27"/>
      <c r="C1977" s="28"/>
      <c r="D1977" s="28"/>
      <c r="E1977" s="28"/>
      <c r="F1977" s="28"/>
      <c r="G1977" s="29"/>
      <c r="H1977" s="39" t="str">
        <f t="shared" si="61"/>
        <v/>
      </c>
      <c r="I1977" s="150" t="str">
        <f t="shared" si="62"/>
        <v/>
      </c>
      <c r="J1977" s="113"/>
      <c r="K1977" s="18"/>
      <c r="L1977" s="18"/>
      <c r="Z1977" s="152"/>
    </row>
    <row r="1978" spans="1:26" x14ac:dyDescent="0.25">
      <c r="A1978" s="26"/>
      <c r="B1978" s="27"/>
      <c r="C1978" s="28"/>
      <c r="D1978" s="28"/>
      <c r="E1978" s="28"/>
      <c r="F1978" s="28"/>
      <c r="G1978" s="29"/>
      <c r="H1978" s="39" t="str">
        <f t="shared" si="61"/>
        <v/>
      </c>
      <c r="I1978" s="150" t="str">
        <f t="shared" si="62"/>
        <v/>
      </c>
      <c r="J1978" s="113"/>
      <c r="K1978" s="18"/>
      <c r="L1978" s="18"/>
      <c r="Z1978" s="152"/>
    </row>
    <row r="1979" spans="1:26" x14ac:dyDescent="0.25">
      <c r="A1979" s="26"/>
      <c r="B1979" s="27"/>
      <c r="C1979" s="28"/>
      <c r="D1979" s="28"/>
      <c r="E1979" s="28"/>
      <c r="F1979" s="28"/>
      <c r="G1979" s="29"/>
      <c r="H1979" s="39" t="str">
        <f t="shared" si="61"/>
        <v/>
      </c>
      <c r="I1979" s="150" t="str">
        <f t="shared" si="62"/>
        <v/>
      </c>
      <c r="J1979" s="113"/>
      <c r="K1979" s="18"/>
      <c r="L1979" s="18"/>
      <c r="Z1979" s="152"/>
    </row>
    <row r="1980" spans="1:26" x14ac:dyDescent="0.25">
      <c r="A1980" s="26"/>
      <c r="B1980" s="27"/>
      <c r="C1980" s="28"/>
      <c r="D1980" s="28"/>
      <c r="E1980" s="28"/>
      <c r="F1980" s="28"/>
      <c r="G1980" s="29"/>
      <c r="H1980" s="39" t="str">
        <f t="shared" si="61"/>
        <v/>
      </c>
      <c r="I1980" s="150" t="str">
        <f t="shared" si="62"/>
        <v/>
      </c>
      <c r="J1980" s="113"/>
      <c r="K1980" s="18"/>
      <c r="L1980" s="18"/>
      <c r="Z1980" s="152"/>
    </row>
    <row r="1981" spans="1:26" x14ac:dyDescent="0.25">
      <c r="A1981" s="26"/>
      <c r="B1981" s="27"/>
      <c r="C1981" s="28"/>
      <c r="D1981" s="28"/>
      <c r="E1981" s="28"/>
      <c r="F1981" s="28"/>
      <c r="G1981" s="29"/>
      <c r="H1981" s="39" t="str">
        <f t="shared" si="61"/>
        <v/>
      </c>
      <c r="I1981" s="150" t="str">
        <f t="shared" si="62"/>
        <v/>
      </c>
      <c r="J1981" s="113"/>
      <c r="K1981" s="18"/>
      <c r="L1981" s="18"/>
      <c r="Z1981" s="152"/>
    </row>
    <row r="1982" spans="1:26" x14ac:dyDescent="0.25">
      <c r="A1982" s="26"/>
      <c r="B1982" s="27"/>
      <c r="C1982" s="28"/>
      <c r="D1982" s="28"/>
      <c r="E1982" s="28"/>
      <c r="F1982" s="28"/>
      <c r="G1982" s="29"/>
      <c r="H1982" s="39" t="str">
        <f t="shared" si="61"/>
        <v/>
      </c>
      <c r="I1982" s="150" t="str">
        <f t="shared" si="62"/>
        <v/>
      </c>
      <c r="J1982" s="113"/>
      <c r="K1982" s="18"/>
      <c r="L1982" s="18"/>
      <c r="Z1982" s="152"/>
    </row>
    <row r="1983" spans="1:26" x14ac:dyDescent="0.25">
      <c r="A1983" s="26"/>
      <c r="B1983" s="27"/>
      <c r="C1983" s="28"/>
      <c r="D1983" s="28"/>
      <c r="E1983" s="28"/>
      <c r="F1983" s="28"/>
      <c r="G1983" s="29"/>
      <c r="H1983" s="39" t="str">
        <f t="shared" si="61"/>
        <v/>
      </c>
      <c r="I1983" s="150" t="str">
        <f t="shared" si="62"/>
        <v/>
      </c>
      <c r="J1983" s="113"/>
      <c r="K1983" s="18"/>
      <c r="L1983" s="18"/>
      <c r="Z1983" s="152"/>
    </row>
    <row r="1984" spans="1:26" x14ac:dyDescent="0.25">
      <c r="A1984" s="26"/>
      <c r="B1984" s="27"/>
      <c r="C1984" s="28"/>
      <c r="D1984" s="28"/>
      <c r="E1984" s="28"/>
      <c r="F1984" s="28"/>
      <c r="G1984" s="29"/>
      <c r="H1984" s="39" t="str">
        <f t="shared" si="61"/>
        <v/>
      </c>
      <c r="I1984" s="150" t="str">
        <f t="shared" si="62"/>
        <v/>
      </c>
      <c r="J1984" s="113"/>
      <c r="K1984" s="18"/>
      <c r="L1984" s="18"/>
      <c r="Z1984" s="152"/>
    </row>
    <row r="1985" spans="1:26" x14ac:dyDescent="0.25">
      <c r="A1985" s="26"/>
      <c r="B1985" s="27"/>
      <c r="C1985" s="28"/>
      <c r="D1985" s="28"/>
      <c r="E1985" s="28"/>
      <c r="F1985" s="28"/>
      <c r="G1985" s="29"/>
      <c r="H1985" s="39" t="str">
        <f t="shared" si="61"/>
        <v/>
      </c>
      <c r="I1985" s="150" t="str">
        <f t="shared" si="62"/>
        <v/>
      </c>
      <c r="J1985" s="113"/>
      <c r="K1985" s="18"/>
      <c r="L1985" s="18"/>
      <c r="Z1985" s="152"/>
    </row>
    <row r="1986" spans="1:26" x14ac:dyDescent="0.25">
      <c r="A1986" s="26"/>
      <c r="B1986" s="27"/>
      <c r="C1986" s="28"/>
      <c r="D1986" s="28"/>
      <c r="E1986" s="28"/>
      <c r="F1986" s="28"/>
      <c r="G1986" s="29"/>
      <c r="H1986" s="39" t="str">
        <f t="shared" si="61"/>
        <v/>
      </c>
      <c r="I1986" s="150" t="str">
        <f t="shared" si="62"/>
        <v/>
      </c>
      <c r="J1986" s="113"/>
      <c r="K1986" s="18"/>
      <c r="L1986" s="18"/>
      <c r="Z1986" s="152"/>
    </row>
    <row r="1987" spans="1:26" x14ac:dyDescent="0.25">
      <c r="A1987" s="26"/>
      <c r="B1987" s="27"/>
      <c r="C1987" s="28"/>
      <c r="D1987" s="28"/>
      <c r="E1987" s="28"/>
      <c r="F1987" s="28"/>
      <c r="G1987" s="29"/>
      <c r="H1987" s="39" t="str">
        <f t="shared" si="61"/>
        <v/>
      </c>
      <c r="I1987" s="150" t="str">
        <f t="shared" si="62"/>
        <v/>
      </c>
      <c r="J1987" s="113"/>
      <c r="K1987" s="18"/>
      <c r="L1987" s="18"/>
      <c r="Z1987" s="152"/>
    </row>
    <row r="1988" spans="1:26" x14ac:dyDescent="0.25">
      <c r="A1988" s="26"/>
      <c r="B1988" s="27"/>
      <c r="C1988" s="28"/>
      <c r="D1988" s="28"/>
      <c r="E1988" s="28"/>
      <c r="F1988" s="28"/>
      <c r="G1988" s="29"/>
      <c r="H1988" s="39" t="str">
        <f t="shared" ref="H1988:H3003" si="63">IF(A1988&gt;0,MATCH(A1988-1,FYrMonths)+1,"")</f>
        <v/>
      </c>
      <c r="I1988" s="150" t="str">
        <f t="shared" si="62"/>
        <v/>
      </c>
      <c r="J1988" s="113"/>
      <c r="K1988" s="18"/>
      <c r="L1988" s="18"/>
      <c r="Z1988" s="152"/>
    </row>
    <row r="1989" spans="1:26" x14ac:dyDescent="0.25">
      <c r="A1989" s="26"/>
      <c r="B1989" s="27"/>
      <c r="C1989" s="28"/>
      <c r="D1989" s="28"/>
      <c r="E1989" s="28"/>
      <c r="F1989" s="28"/>
      <c r="G1989" s="29"/>
      <c r="H1989" s="39" t="str">
        <f t="shared" si="63"/>
        <v/>
      </c>
      <c r="I1989" s="150" t="str">
        <f t="shared" ref="I1989:I2236" si="64">IF(G1989="","",I1988+G1989)</f>
        <v/>
      </c>
      <c r="J1989" s="113"/>
      <c r="K1989" s="18"/>
      <c r="L1989" s="18"/>
      <c r="Z1989" s="152"/>
    </row>
    <row r="1990" spans="1:26" x14ac:dyDescent="0.25">
      <c r="A1990" s="26"/>
      <c r="B1990" s="27"/>
      <c r="C1990" s="28"/>
      <c r="D1990" s="28"/>
      <c r="E1990" s="28"/>
      <c r="F1990" s="28"/>
      <c r="G1990" s="29"/>
      <c r="H1990" s="39" t="str">
        <f t="shared" si="63"/>
        <v/>
      </c>
      <c r="I1990" s="150" t="str">
        <f t="shared" si="64"/>
        <v/>
      </c>
      <c r="J1990" s="113"/>
      <c r="K1990" s="18"/>
      <c r="L1990" s="18"/>
      <c r="Z1990" s="152"/>
    </row>
    <row r="1991" spans="1:26" x14ac:dyDescent="0.25">
      <c r="A1991" s="26"/>
      <c r="B1991" s="27"/>
      <c r="C1991" s="28"/>
      <c r="D1991" s="28"/>
      <c r="E1991" s="28"/>
      <c r="F1991" s="28"/>
      <c r="G1991" s="29"/>
      <c r="H1991" s="39" t="str">
        <f t="shared" si="63"/>
        <v/>
      </c>
      <c r="I1991" s="150" t="str">
        <f t="shared" si="64"/>
        <v/>
      </c>
      <c r="J1991" s="113"/>
      <c r="K1991" s="18"/>
      <c r="L1991" s="18"/>
      <c r="Z1991" s="152"/>
    </row>
    <row r="1992" spans="1:26" x14ac:dyDescent="0.25">
      <c r="A1992" s="26"/>
      <c r="B1992" s="27"/>
      <c r="C1992" s="28"/>
      <c r="D1992" s="28"/>
      <c r="E1992" s="28"/>
      <c r="F1992" s="28"/>
      <c r="G1992" s="29"/>
      <c r="H1992" s="39" t="str">
        <f t="shared" si="63"/>
        <v/>
      </c>
      <c r="I1992" s="150" t="str">
        <f t="shared" si="64"/>
        <v/>
      </c>
      <c r="J1992" s="113"/>
      <c r="K1992" s="18"/>
      <c r="L1992" s="18"/>
      <c r="Z1992" s="152"/>
    </row>
    <row r="1993" spans="1:26" x14ac:dyDescent="0.25">
      <c r="A1993" s="26"/>
      <c r="B1993" s="27"/>
      <c r="C1993" s="28"/>
      <c r="D1993" s="28"/>
      <c r="E1993" s="28"/>
      <c r="F1993" s="28"/>
      <c r="G1993" s="29"/>
      <c r="H1993" s="39" t="str">
        <f t="shared" si="63"/>
        <v/>
      </c>
      <c r="I1993" s="150" t="str">
        <f t="shared" si="64"/>
        <v/>
      </c>
      <c r="J1993" s="113"/>
      <c r="K1993" s="18"/>
      <c r="L1993" s="18"/>
      <c r="Z1993" s="152"/>
    </row>
    <row r="1994" spans="1:26" x14ac:dyDescent="0.25">
      <c r="A1994" s="26"/>
      <c r="B1994" s="27"/>
      <c r="C1994" s="28"/>
      <c r="D1994" s="28"/>
      <c r="E1994" s="28"/>
      <c r="F1994" s="28"/>
      <c r="G1994" s="29"/>
      <c r="H1994" s="39" t="str">
        <f t="shared" si="63"/>
        <v/>
      </c>
      <c r="I1994" s="150" t="str">
        <f t="shared" si="64"/>
        <v/>
      </c>
      <c r="J1994" s="113"/>
      <c r="K1994" s="18"/>
      <c r="L1994" s="18"/>
      <c r="Z1994" s="152"/>
    </row>
    <row r="1995" spans="1:26" x14ac:dyDescent="0.25">
      <c r="A1995" s="26"/>
      <c r="B1995" s="27"/>
      <c r="C1995" s="28"/>
      <c r="D1995" s="28"/>
      <c r="E1995" s="28"/>
      <c r="F1995" s="28"/>
      <c r="G1995" s="29"/>
      <c r="H1995" s="39" t="str">
        <f t="shared" si="63"/>
        <v/>
      </c>
      <c r="I1995" s="150" t="str">
        <f t="shared" si="64"/>
        <v/>
      </c>
      <c r="J1995" s="113"/>
      <c r="K1995" s="18"/>
      <c r="L1995" s="18"/>
      <c r="Z1995" s="152"/>
    </row>
    <row r="1996" spans="1:26" x14ac:dyDescent="0.25">
      <c r="A1996" s="26"/>
      <c r="B1996" s="27"/>
      <c r="C1996" s="28"/>
      <c r="D1996" s="28"/>
      <c r="E1996" s="28"/>
      <c r="F1996" s="28"/>
      <c r="G1996" s="29"/>
      <c r="H1996" s="39" t="str">
        <f t="shared" si="63"/>
        <v/>
      </c>
      <c r="I1996" s="150" t="str">
        <f t="shared" si="64"/>
        <v/>
      </c>
      <c r="J1996" s="113"/>
      <c r="K1996" s="18"/>
      <c r="L1996" s="18"/>
      <c r="Z1996" s="152"/>
    </row>
    <row r="1997" spans="1:26" x14ac:dyDescent="0.25">
      <c r="A1997" s="26"/>
      <c r="B1997" s="27"/>
      <c r="C1997" s="28"/>
      <c r="D1997" s="28"/>
      <c r="E1997" s="28"/>
      <c r="F1997" s="28"/>
      <c r="G1997" s="29"/>
      <c r="H1997" s="39" t="str">
        <f t="shared" si="63"/>
        <v/>
      </c>
      <c r="I1997" s="150" t="str">
        <f t="shared" si="64"/>
        <v/>
      </c>
      <c r="J1997" s="113"/>
      <c r="K1997" s="18"/>
      <c r="L1997" s="18"/>
      <c r="Z1997" s="152"/>
    </row>
    <row r="1998" spans="1:26" x14ac:dyDescent="0.25">
      <c r="A1998" s="26"/>
      <c r="B1998" s="27"/>
      <c r="C1998" s="28"/>
      <c r="D1998" s="28"/>
      <c r="E1998" s="28"/>
      <c r="F1998" s="28"/>
      <c r="G1998" s="29"/>
      <c r="H1998" s="39" t="str">
        <f t="shared" si="63"/>
        <v/>
      </c>
      <c r="I1998" s="150" t="str">
        <f t="shared" si="64"/>
        <v/>
      </c>
      <c r="J1998" s="113"/>
      <c r="K1998" s="18"/>
      <c r="L1998" s="18"/>
      <c r="Z1998" s="152"/>
    </row>
    <row r="1999" spans="1:26" x14ac:dyDescent="0.25">
      <c r="A1999" s="26"/>
      <c r="B1999" s="27"/>
      <c r="C1999" s="28"/>
      <c r="D1999" s="28"/>
      <c r="E1999" s="28"/>
      <c r="F1999" s="28"/>
      <c r="G1999" s="29"/>
      <c r="H1999" s="39" t="str">
        <f t="shared" si="63"/>
        <v/>
      </c>
      <c r="I1999" s="150" t="str">
        <f t="shared" si="64"/>
        <v/>
      </c>
      <c r="J1999" s="113"/>
      <c r="K1999" s="18"/>
      <c r="L1999" s="18"/>
      <c r="Z1999" s="152"/>
    </row>
    <row r="2000" spans="1:26" x14ac:dyDescent="0.25">
      <c r="A2000" s="26"/>
      <c r="B2000" s="27"/>
      <c r="C2000" s="28"/>
      <c r="D2000" s="28"/>
      <c r="E2000" s="28"/>
      <c r="F2000" s="28"/>
      <c r="G2000" s="29"/>
      <c r="H2000" s="39"/>
      <c r="I2000" s="150" t="str">
        <f t="shared" si="64"/>
        <v/>
      </c>
      <c r="J2000" s="113"/>
      <c r="K2000" s="18"/>
      <c r="L2000" s="18"/>
      <c r="Z2000" s="152"/>
    </row>
    <row r="2001" spans="1:26" x14ac:dyDescent="0.25">
      <c r="A2001" s="26"/>
      <c r="B2001" s="27"/>
      <c r="C2001" s="28"/>
      <c r="D2001" s="28"/>
      <c r="E2001" s="28"/>
      <c r="F2001" s="28"/>
      <c r="G2001" s="29"/>
      <c r="H2001" s="39"/>
      <c r="I2001" s="150" t="str">
        <f t="shared" si="64"/>
        <v/>
      </c>
      <c r="J2001" s="113"/>
      <c r="K2001" s="18"/>
      <c r="L2001" s="18"/>
      <c r="Z2001" s="152"/>
    </row>
    <row r="2002" spans="1:26" x14ac:dyDescent="0.25">
      <c r="A2002" s="26"/>
      <c r="B2002" s="27"/>
      <c r="C2002" s="28"/>
      <c r="D2002" s="28"/>
      <c r="E2002" s="28"/>
      <c r="F2002" s="28"/>
      <c r="G2002" s="29"/>
      <c r="H2002" s="39"/>
      <c r="I2002" s="150" t="str">
        <f t="shared" si="64"/>
        <v/>
      </c>
      <c r="J2002" s="113"/>
      <c r="K2002" s="18"/>
      <c r="L2002" s="18"/>
      <c r="Z2002" s="152"/>
    </row>
    <row r="2003" spans="1:26" x14ac:dyDescent="0.25">
      <c r="A2003" s="26"/>
      <c r="B2003" s="27"/>
      <c r="C2003" s="28"/>
      <c r="D2003" s="28"/>
      <c r="E2003" s="28"/>
      <c r="F2003" s="28"/>
      <c r="G2003" s="29"/>
      <c r="H2003" s="39"/>
      <c r="I2003" s="150" t="str">
        <f t="shared" si="64"/>
        <v/>
      </c>
      <c r="J2003" s="113"/>
      <c r="K2003" s="18"/>
      <c r="L2003" s="18"/>
      <c r="Z2003" s="152"/>
    </row>
    <row r="2004" spans="1:26" x14ac:dyDescent="0.25">
      <c r="A2004" s="26"/>
      <c r="B2004" s="27"/>
      <c r="C2004" s="28"/>
      <c r="D2004" s="28"/>
      <c r="E2004" s="28"/>
      <c r="F2004" s="28"/>
      <c r="G2004" s="29"/>
      <c r="H2004" s="39"/>
      <c r="I2004" s="150" t="str">
        <f t="shared" si="64"/>
        <v/>
      </c>
      <c r="J2004" s="113"/>
      <c r="K2004" s="18"/>
      <c r="L2004" s="18"/>
      <c r="Z2004" s="152"/>
    </row>
    <row r="2005" spans="1:26" x14ac:dyDescent="0.25">
      <c r="A2005" s="26"/>
      <c r="B2005" s="27"/>
      <c r="C2005" s="28"/>
      <c r="D2005" s="28"/>
      <c r="E2005" s="28"/>
      <c r="F2005" s="28"/>
      <c r="G2005" s="29"/>
      <c r="H2005" s="39"/>
      <c r="I2005" s="150" t="str">
        <f t="shared" si="64"/>
        <v/>
      </c>
      <c r="J2005" s="113"/>
      <c r="K2005" s="18"/>
      <c r="L2005" s="18"/>
      <c r="Z2005" s="152"/>
    </row>
    <row r="2006" spans="1:26" x14ac:dyDescent="0.25">
      <c r="A2006" s="26"/>
      <c r="B2006" s="27"/>
      <c r="C2006" s="28"/>
      <c r="D2006" s="28"/>
      <c r="E2006" s="28"/>
      <c r="F2006" s="28"/>
      <c r="G2006" s="29"/>
      <c r="H2006" s="39"/>
      <c r="I2006" s="150" t="str">
        <f t="shared" si="64"/>
        <v/>
      </c>
      <c r="J2006" s="113"/>
      <c r="K2006" s="18"/>
      <c r="L2006" s="18"/>
      <c r="Z2006" s="152"/>
    </row>
    <row r="2007" spans="1:26" x14ac:dyDescent="0.25">
      <c r="A2007" s="26"/>
      <c r="B2007" s="27"/>
      <c r="C2007" s="28"/>
      <c r="D2007" s="28"/>
      <c r="E2007" s="28"/>
      <c r="F2007" s="28"/>
      <c r="G2007" s="29"/>
      <c r="H2007" s="39"/>
      <c r="I2007" s="150" t="str">
        <f t="shared" si="64"/>
        <v/>
      </c>
      <c r="J2007" s="113"/>
      <c r="K2007" s="18"/>
      <c r="L2007" s="18"/>
      <c r="Z2007" s="152"/>
    </row>
    <row r="2008" spans="1:26" x14ac:dyDescent="0.25">
      <c r="A2008" s="26"/>
      <c r="B2008" s="27"/>
      <c r="C2008" s="28"/>
      <c r="D2008" s="28"/>
      <c r="E2008" s="28"/>
      <c r="F2008" s="28"/>
      <c r="G2008" s="29"/>
      <c r="H2008" s="39"/>
      <c r="I2008" s="150" t="str">
        <f t="shared" si="64"/>
        <v/>
      </c>
      <c r="J2008" s="113"/>
      <c r="K2008" s="18"/>
      <c r="L2008" s="18"/>
      <c r="Z2008" s="152"/>
    </row>
    <row r="2009" spans="1:26" x14ac:dyDescent="0.25">
      <c r="A2009" s="26"/>
      <c r="B2009" s="27"/>
      <c r="C2009" s="28"/>
      <c r="D2009" s="28"/>
      <c r="E2009" s="28"/>
      <c r="F2009" s="28"/>
      <c r="G2009" s="29"/>
      <c r="H2009" s="39"/>
      <c r="I2009" s="150" t="str">
        <f t="shared" si="64"/>
        <v/>
      </c>
      <c r="J2009" s="113"/>
      <c r="K2009" s="18"/>
      <c r="L2009" s="18"/>
      <c r="Z2009" s="152"/>
    </row>
    <row r="2010" spans="1:26" x14ac:dyDescent="0.25">
      <c r="A2010" s="26"/>
      <c r="B2010" s="27"/>
      <c r="C2010" s="28"/>
      <c r="D2010" s="28"/>
      <c r="E2010" s="28"/>
      <c r="F2010" s="28"/>
      <c r="G2010" s="29"/>
      <c r="H2010" s="39"/>
      <c r="I2010" s="150" t="str">
        <f t="shared" si="64"/>
        <v/>
      </c>
      <c r="J2010" s="113"/>
      <c r="K2010" s="18"/>
      <c r="L2010" s="18"/>
      <c r="Z2010" s="152"/>
    </row>
    <row r="2011" spans="1:26" x14ac:dyDescent="0.25">
      <c r="A2011" s="26"/>
      <c r="B2011" s="27"/>
      <c r="C2011" s="28"/>
      <c r="D2011" s="28"/>
      <c r="E2011" s="28"/>
      <c r="F2011" s="28"/>
      <c r="G2011" s="29"/>
      <c r="H2011" s="39"/>
      <c r="I2011" s="150" t="str">
        <f t="shared" si="64"/>
        <v/>
      </c>
      <c r="J2011" s="113"/>
      <c r="K2011" s="18"/>
      <c r="L2011" s="18"/>
      <c r="Z2011" s="152"/>
    </row>
    <row r="2012" spans="1:26" x14ac:dyDescent="0.25">
      <c r="A2012" s="26"/>
      <c r="B2012" s="27"/>
      <c r="C2012" s="28"/>
      <c r="D2012" s="28"/>
      <c r="E2012" s="28"/>
      <c r="F2012" s="28"/>
      <c r="G2012" s="29"/>
      <c r="H2012" s="39"/>
      <c r="I2012" s="150" t="str">
        <f t="shared" si="64"/>
        <v/>
      </c>
      <c r="J2012" s="113"/>
      <c r="K2012" s="18"/>
      <c r="L2012" s="18"/>
      <c r="Z2012" s="152"/>
    </row>
    <row r="2013" spans="1:26" x14ac:dyDescent="0.25">
      <c r="A2013" s="26"/>
      <c r="B2013" s="27"/>
      <c r="C2013" s="28"/>
      <c r="D2013" s="28"/>
      <c r="E2013" s="28"/>
      <c r="F2013" s="28"/>
      <c r="G2013" s="29"/>
      <c r="H2013" s="39"/>
      <c r="I2013" s="150" t="str">
        <f t="shared" si="64"/>
        <v/>
      </c>
      <c r="J2013" s="113"/>
      <c r="K2013" s="18"/>
      <c r="L2013" s="18"/>
      <c r="Z2013" s="152"/>
    </row>
    <row r="2014" spans="1:26" x14ac:dyDescent="0.25">
      <c r="A2014" s="26"/>
      <c r="B2014" s="27"/>
      <c r="C2014" s="28"/>
      <c r="D2014" s="28"/>
      <c r="E2014" s="28"/>
      <c r="F2014" s="28"/>
      <c r="G2014" s="29"/>
      <c r="H2014" s="39"/>
      <c r="I2014" s="150" t="str">
        <f t="shared" si="64"/>
        <v/>
      </c>
      <c r="J2014" s="113"/>
      <c r="K2014" s="18"/>
      <c r="L2014" s="18"/>
      <c r="Z2014" s="152"/>
    </row>
    <row r="2015" spans="1:26" x14ac:dyDescent="0.25">
      <c r="A2015" s="26"/>
      <c r="B2015" s="27"/>
      <c r="C2015" s="28"/>
      <c r="D2015" s="28"/>
      <c r="E2015" s="28"/>
      <c r="F2015" s="28"/>
      <c r="G2015" s="29"/>
      <c r="H2015" s="39"/>
      <c r="I2015" s="150" t="str">
        <f t="shared" si="64"/>
        <v/>
      </c>
      <c r="J2015" s="113"/>
      <c r="K2015" s="18"/>
      <c r="L2015" s="18"/>
      <c r="Z2015" s="152"/>
    </row>
    <row r="2016" spans="1:26" x14ac:dyDescent="0.25">
      <c r="A2016" s="26"/>
      <c r="B2016" s="27"/>
      <c r="C2016" s="28"/>
      <c r="D2016" s="28"/>
      <c r="E2016" s="28"/>
      <c r="F2016" s="28"/>
      <c r="G2016" s="29"/>
      <c r="H2016" s="39"/>
      <c r="I2016" s="150" t="str">
        <f t="shared" si="64"/>
        <v/>
      </c>
      <c r="J2016" s="113"/>
      <c r="K2016" s="18"/>
      <c r="L2016" s="18"/>
      <c r="Z2016" s="152"/>
    </row>
    <row r="2017" spans="1:26" x14ac:dyDescent="0.25">
      <c r="A2017" s="26"/>
      <c r="B2017" s="27"/>
      <c r="C2017" s="28"/>
      <c r="D2017" s="28"/>
      <c r="E2017" s="28"/>
      <c r="F2017" s="28"/>
      <c r="G2017" s="29"/>
      <c r="H2017" s="39"/>
      <c r="I2017" s="150" t="str">
        <f t="shared" si="64"/>
        <v/>
      </c>
      <c r="J2017" s="113"/>
      <c r="K2017" s="18"/>
      <c r="L2017" s="18"/>
      <c r="Z2017" s="152"/>
    </row>
    <row r="2018" spans="1:26" x14ac:dyDescent="0.25">
      <c r="A2018" s="26"/>
      <c r="B2018" s="27"/>
      <c r="C2018" s="28"/>
      <c r="D2018" s="28"/>
      <c r="E2018" s="28"/>
      <c r="F2018" s="28"/>
      <c r="G2018" s="29"/>
      <c r="H2018" s="39"/>
      <c r="I2018" s="150" t="str">
        <f t="shared" si="64"/>
        <v/>
      </c>
      <c r="J2018" s="113"/>
      <c r="K2018" s="18"/>
      <c r="L2018" s="18"/>
      <c r="Z2018" s="152"/>
    </row>
    <row r="2019" spans="1:26" x14ac:dyDescent="0.25">
      <c r="A2019" s="26"/>
      <c r="B2019" s="27"/>
      <c r="C2019" s="28"/>
      <c r="D2019" s="28"/>
      <c r="E2019" s="28"/>
      <c r="F2019" s="28"/>
      <c r="G2019" s="29"/>
      <c r="H2019" s="39"/>
      <c r="I2019" s="150" t="str">
        <f t="shared" si="64"/>
        <v/>
      </c>
      <c r="J2019" s="113"/>
      <c r="K2019" s="18"/>
      <c r="L2019" s="18"/>
      <c r="Z2019" s="152"/>
    </row>
    <row r="2020" spans="1:26" x14ac:dyDescent="0.25">
      <c r="A2020" s="26"/>
      <c r="B2020" s="27"/>
      <c r="C2020" s="28"/>
      <c r="D2020" s="28"/>
      <c r="E2020" s="28"/>
      <c r="F2020" s="28"/>
      <c r="G2020" s="29"/>
      <c r="H2020" s="39"/>
      <c r="I2020" s="150" t="str">
        <f t="shared" si="64"/>
        <v/>
      </c>
      <c r="J2020" s="113"/>
      <c r="K2020" s="18"/>
      <c r="L2020" s="18"/>
      <c r="Z2020" s="152"/>
    </row>
    <row r="2021" spans="1:26" x14ac:dyDescent="0.25">
      <c r="A2021" s="26"/>
      <c r="B2021" s="27"/>
      <c r="C2021" s="28"/>
      <c r="D2021" s="28"/>
      <c r="E2021" s="28"/>
      <c r="F2021" s="28"/>
      <c r="G2021" s="29"/>
      <c r="H2021" s="39"/>
      <c r="I2021" s="150" t="str">
        <f t="shared" si="64"/>
        <v/>
      </c>
      <c r="J2021" s="113"/>
      <c r="K2021" s="18"/>
      <c r="L2021" s="18"/>
      <c r="Z2021" s="152"/>
    </row>
    <row r="2022" spans="1:26" x14ac:dyDescent="0.25">
      <c r="A2022" s="26"/>
      <c r="B2022" s="27"/>
      <c r="C2022" s="28"/>
      <c r="D2022" s="28"/>
      <c r="E2022" s="28"/>
      <c r="F2022" s="28"/>
      <c r="G2022" s="29"/>
      <c r="H2022" s="39"/>
      <c r="I2022" s="150" t="str">
        <f t="shared" si="64"/>
        <v/>
      </c>
      <c r="J2022" s="113"/>
      <c r="K2022" s="18"/>
      <c r="L2022" s="18"/>
      <c r="Z2022" s="152"/>
    </row>
    <row r="2023" spans="1:26" x14ac:dyDescent="0.25">
      <c r="A2023" s="26"/>
      <c r="B2023" s="27"/>
      <c r="C2023" s="28"/>
      <c r="D2023" s="28"/>
      <c r="E2023" s="28"/>
      <c r="F2023" s="28"/>
      <c r="G2023" s="29"/>
      <c r="H2023" s="39"/>
      <c r="I2023" s="150" t="str">
        <f t="shared" si="64"/>
        <v/>
      </c>
      <c r="J2023" s="113"/>
      <c r="K2023" s="18"/>
      <c r="L2023" s="18"/>
      <c r="Z2023" s="152"/>
    </row>
    <row r="2024" spans="1:26" x14ac:dyDescent="0.25">
      <c r="A2024" s="26"/>
      <c r="B2024" s="27"/>
      <c r="C2024" s="28"/>
      <c r="D2024" s="28"/>
      <c r="E2024" s="28"/>
      <c r="F2024" s="28"/>
      <c r="G2024" s="29"/>
      <c r="H2024" s="39"/>
      <c r="I2024" s="150" t="str">
        <f t="shared" si="64"/>
        <v/>
      </c>
      <c r="J2024" s="113"/>
      <c r="K2024" s="18"/>
      <c r="L2024" s="18"/>
      <c r="Z2024" s="152"/>
    </row>
    <row r="2025" spans="1:26" x14ac:dyDescent="0.25">
      <c r="A2025" s="26"/>
      <c r="B2025" s="27"/>
      <c r="C2025" s="28"/>
      <c r="D2025" s="28"/>
      <c r="E2025" s="28"/>
      <c r="F2025" s="28"/>
      <c r="G2025" s="29"/>
      <c r="H2025" s="39"/>
      <c r="I2025" s="150" t="str">
        <f t="shared" si="64"/>
        <v/>
      </c>
      <c r="J2025" s="113"/>
      <c r="K2025" s="18"/>
      <c r="L2025" s="18"/>
      <c r="Z2025" s="152"/>
    </row>
    <row r="2026" spans="1:26" x14ac:dyDescent="0.25">
      <c r="A2026" s="26"/>
      <c r="B2026" s="27"/>
      <c r="C2026" s="28"/>
      <c r="D2026" s="28"/>
      <c r="E2026" s="28"/>
      <c r="F2026" s="28"/>
      <c r="G2026" s="29"/>
      <c r="H2026" s="39"/>
      <c r="I2026" s="150" t="str">
        <f t="shared" si="64"/>
        <v/>
      </c>
      <c r="J2026" s="113"/>
      <c r="K2026" s="18"/>
      <c r="L2026" s="18"/>
      <c r="Z2026" s="152"/>
    </row>
    <row r="2027" spans="1:26" x14ac:dyDescent="0.25">
      <c r="A2027" s="26"/>
      <c r="B2027" s="27"/>
      <c r="C2027" s="28"/>
      <c r="D2027" s="28"/>
      <c r="E2027" s="28"/>
      <c r="F2027" s="28"/>
      <c r="G2027" s="29"/>
      <c r="H2027" s="39"/>
      <c r="I2027" s="150" t="str">
        <f t="shared" si="64"/>
        <v/>
      </c>
      <c r="J2027" s="113"/>
      <c r="K2027" s="18"/>
      <c r="L2027" s="18"/>
      <c r="Z2027" s="152"/>
    </row>
    <row r="2028" spans="1:26" x14ac:dyDescent="0.25">
      <c r="A2028" s="26"/>
      <c r="B2028" s="27"/>
      <c r="C2028" s="28"/>
      <c r="D2028" s="28"/>
      <c r="E2028" s="28"/>
      <c r="F2028" s="28"/>
      <c r="G2028" s="29"/>
      <c r="H2028" s="39"/>
      <c r="I2028" s="150" t="str">
        <f t="shared" si="64"/>
        <v/>
      </c>
      <c r="J2028" s="113"/>
      <c r="K2028" s="18"/>
      <c r="L2028" s="18"/>
      <c r="Z2028" s="152"/>
    </row>
    <row r="2029" spans="1:26" x14ac:dyDescent="0.25">
      <c r="A2029" s="26"/>
      <c r="B2029" s="27"/>
      <c r="C2029" s="28"/>
      <c r="D2029" s="28"/>
      <c r="E2029" s="28"/>
      <c r="F2029" s="28"/>
      <c r="G2029" s="29"/>
      <c r="H2029" s="39"/>
      <c r="I2029" s="150" t="str">
        <f t="shared" si="64"/>
        <v/>
      </c>
      <c r="J2029" s="113"/>
      <c r="K2029" s="18"/>
      <c r="L2029" s="18"/>
      <c r="Z2029" s="152"/>
    </row>
    <row r="2030" spans="1:26" x14ac:dyDescent="0.25">
      <c r="A2030" s="26"/>
      <c r="B2030" s="27"/>
      <c r="C2030" s="28"/>
      <c r="D2030" s="28"/>
      <c r="E2030" s="28"/>
      <c r="F2030" s="28"/>
      <c r="G2030" s="29"/>
      <c r="H2030" s="39"/>
      <c r="I2030" s="150" t="str">
        <f t="shared" si="64"/>
        <v/>
      </c>
      <c r="J2030" s="113"/>
      <c r="K2030" s="18"/>
      <c r="L2030" s="18"/>
      <c r="Z2030" s="152"/>
    </row>
    <row r="2031" spans="1:26" x14ac:dyDescent="0.25">
      <c r="A2031" s="26"/>
      <c r="B2031" s="27"/>
      <c r="C2031" s="28"/>
      <c r="D2031" s="28"/>
      <c r="E2031" s="28"/>
      <c r="F2031" s="28"/>
      <c r="G2031" s="29"/>
      <c r="H2031" s="39"/>
      <c r="I2031" s="150" t="str">
        <f t="shared" si="64"/>
        <v/>
      </c>
      <c r="J2031" s="113"/>
      <c r="K2031" s="18"/>
      <c r="L2031" s="18"/>
      <c r="Z2031" s="152"/>
    </row>
    <row r="2032" spans="1:26" x14ac:dyDescent="0.25">
      <c r="A2032" s="26"/>
      <c r="B2032" s="27"/>
      <c r="C2032" s="28"/>
      <c r="D2032" s="28"/>
      <c r="E2032" s="28"/>
      <c r="F2032" s="28"/>
      <c r="G2032" s="29"/>
      <c r="H2032" s="39"/>
      <c r="I2032" s="150" t="str">
        <f t="shared" si="64"/>
        <v/>
      </c>
      <c r="J2032" s="113"/>
      <c r="K2032" s="18"/>
      <c r="L2032" s="18"/>
      <c r="Z2032" s="152"/>
    </row>
    <row r="2033" spans="1:26" x14ac:dyDescent="0.25">
      <c r="A2033" s="26"/>
      <c r="B2033" s="27"/>
      <c r="C2033" s="28"/>
      <c r="D2033" s="28"/>
      <c r="E2033" s="28"/>
      <c r="F2033" s="28"/>
      <c r="G2033" s="29"/>
      <c r="H2033" s="39"/>
      <c r="I2033" s="150" t="str">
        <f t="shared" si="64"/>
        <v/>
      </c>
      <c r="J2033" s="113"/>
      <c r="K2033" s="18"/>
      <c r="L2033" s="18"/>
      <c r="Z2033" s="152"/>
    </row>
    <row r="2034" spans="1:26" x14ac:dyDescent="0.25">
      <c r="A2034" s="26"/>
      <c r="B2034" s="27"/>
      <c r="C2034" s="28"/>
      <c r="D2034" s="28"/>
      <c r="E2034" s="28"/>
      <c r="F2034" s="28"/>
      <c r="G2034" s="29"/>
      <c r="H2034" s="39"/>
      <c r="I2034" s="150" t="str">
        <f t="shared" si="64"/>
        <v/>
      </c>
      <c r="J2034" s="113"/>
      <c r="K2034" s="18"/>
      <c r="L2034" s="18"/>
      <c r="Z2034" s="152"/>
    </row>
    <row r="2035" spans="1:26" x14ac:dyDescent="0.25">
      <c r="A2035" s="26"/>
      <c r="B2035" s="27"/>
      <c r="C2035" s="28"/>
      <c r="D2035" s="28"/>
      <c r="E2035" s="28"/>
      <c r="F2035" s="28"/>
      <c r="G2035" s="29"/>
      <c r="H2035" s="39"/>
      <c r="I2035" s="150" t="str">
        <f t="shared" si="64"/>
        <v/>
      </c>
      <c r="J2035" s="113"/>
      <c r="K2035" s="18"/>
      <c r="L2035" s="18"/>
      <c r="Z2035" s="152"/>
    </row>
    <row r="2036" spans="1:26" x14ac:dyDescent="0.25">
      <c r="A2036" s="26"/>
      <c r="B2036" s="27"/>
      <c r="C2036" s="28"/>
      <c r="D2036" s="28"/>
      <c r="E2036" s="28"/>
      <c r="F2036" s="28"/>
      <c r="G2036" s="29"/>
      <c r="H2036" s="39"/>
      <c r="I2036" s="150" t="str">
        <f t="shared" si="64"/>
        <v/>
      </c>
      <c r="J2036" s="113"/>
      <c r="K2036" s="18"/>
      <c r="L2036" s="18"/>
      <c r="Z2036" s="152"/>
    </row>
    <row r="2037" spans="1:26" x14ac:dyDescent="0.25">
      <c r="A2037" s="26"/>
      <c r="B2037" s="27"/>
      <c r="C2037" s="28"/>
      <c r="D2037" s="28"/>
      <c r="E2037" s="28"/>
      <c r="F2037" s="28"/>
      <c r="G2037" s="29"/>
      <c r="H2037" s="39"/>
      <c r="I2037" s="150" t="str">
        <f t="shared" si="64"/>
        <v/>
      </c>
      <c r="J2037" s="113"/>
      <c r="K2037" s="18"/>
      <c r="L2037" s="18"/>
      <c r="Z2037" s="152"/>
    </row>
    <row r="2038" spans="1:26" x14ac:dyDescent="0.25">
      <c r="A2038" s="26"/>
      <c r="B2038" s="27"/>
      <c r="C2038" s="28"/>
      <c r="D2038" s="28"/>
      <c r="E2038" s="28"/>
      <c r="F2038" s="28"/>
      <c r="G2038" s="29"/>
      <c r="H2038" s="39"/>
      <c r="I2038" s="150" t="str">
        <f t="shared" si="64"/>
        <v/>
      </c>
      <c r="J2038" s="113"/>
      <c r="K2038" s="18"/>
      <c r="L2038" s="18"/>
      <c r="Z2038" s="152"/>
    </row>
    <row r="2039" spans="1:26" x14ac:dyDescent="0.25">
      <c r="A2039" s="26"/>
      <c r="B2039" s="27"/>
      <c r="C2039" s="28"/>
      <c r="D2039" s="28"/>
      <c r="E2039" s="28"/>
      <c r="F2039" s="28"/>
      <c r="G2039" s="29"/>
      <c r="H2039" s="39"/>
      <c r="I2039" s="150" t="str">
        <f t="shared" si="64"/>
        <v/>
      </c>
      <c r="J2039" s="113"/>
      <c r="K2039" s="18"/>
      <c r="L2039" s="18"/>
      <c r="Z2039" s="152"/>
    </row>
    <row r="2040" spans="1:26" x14ac:dyDescent="0.25">
      <c r="A2040" s="26"/>
      <c r="B2040" s="27"/>
      <c r="C2040" s="28"/>
      <c r="D2040" s="28"/>
      <c r="E2040" s="28"/>
      <c r="F2040" s="28"/>
      <c r="G2040" s="29"/>
      <c r="H2040" s="39"/>
      <c r="I2040" s="150" t="str">
        <f t="shared" si="64"/>
        <v/>
      </c>
      <c r="J2040" s="113"/>
      <c r="K2040" s="18"/>
      <c r="L2040" s="18"/>
      <c r="Z2040" s="152"/>
    </row>
    <row r="2041" spans="1:26" x14ac:dyDescent="0.25">
      <c r="A2041" s="26"/>
      <c r="B2041" s="27"/>
      <c r="C2041" s="28"/>
      <c r="D2041" s="28"/>
      <c r="E2041" s="28"/>
      <c r="F2041" s="28"/>
      <c r="G2041" s="29"/>
      <c r="H2041" s="39"/>
      <c r="I2041" s="150" t="str">
        <f t="shared" si="64"/>
        <v/>
      </c>
      <c r="J2041" s="113"/>
      <c r="K2041" s="18"/>
      <c r="L2041" s="18"/>
      <c r="Z2041" s="152"/>
    </row>
    <row r="2042" spans="1:26" x14ac:dyDescent="0.25">
      <c r="A2042" s="26"/>
      <c r="B2042" s="27"/>
      <c r="C2042" s="28"/>
      <c r="D2042" s="28"/>
      <c r="E2042" s="28"/>
      <c r="F2042" s="28"/>
      <c r="G2042" s="29"/>
      <c r="H2042" s="39"/>
      <c r="I2042" s="150" t="str">
        <f t="shared" si="64"/>
        <v/>
      </c>
      <c r="J2042" s="113"/>
      <c r="K2042" s="18"/>
      <c r="L2042" s="18"/>
      <c r="Z2042" s="152"/>
    </row>
    <row r="2043" spans="1:26" x14ac:dyDescent="0.25">
      <c r="A2043" s="26"/>
      <c r="B2043" s="27"/>
      <c r="C2043" s="28"/>
      <c r="D2043" s="28"/>
      <c r="E2043" s="28"/>
      <c r="F2043" s="28"/>
      <c r="G2043" s="29"/>
      <c r="H2043" s="39"/>
      <c r="I2043" s="150" t="str">
        <f t="shared" si="64"/>
        <v/>
      </c>
      <c r="J2043" s="113"/>
      <c r="K2043" s="18"/>
      <c r="L2043" s="18"/>
      <c r="Z2043" s="152"/>
    </row>
    <row r="2044" spans="1:26" x14ac:dyDescent="0.25">
      <c r="A2044" s="26"/>
      <c r="B2044" s="27"/>
      <c r="C2044" s="28"/>
      <c r="D2044" s="28"/>
      <c r="E2044" s="28"/>
      <c r="F2044" s="28"/>
      <c r="G2044" s="29"/>
      <c r="H2044" s="39"/>
      <c r="I2044" s="150" t="str">
        <f t="shared" si="64"/>
        <v/>
      </c>
      <c r="J2044" s="113"/>
      <c r="K2044" s="18"/>
      <c r="L2044" s="18"/>
      <c r="Z2044" s="152"/>
    </row>
    <row r="2045" spans="1:26" x14ac:dyDescent="0.25">
      <c r="A2045" s="26"/>
      <c r="B2045" s="27"/>
      <c r="C2045" s="28"/>
      <c r="D2045" s="28"/>
      <c r="E2045" s="28"/>
      <c r="F2045" s="28"/>
      <c r="G2045" s="29"/>
      <c r="H2045" s="39"/>
      <c r="I2045" s="150" t="str">
        <f t="shared" si="64"/>
        <v/>
      </c>
      <c r="J2045" s="113"/>
      <c r="K2045" s="18"/>
      <c r="L2045" s="18"/>
      <c r="Z2045" s="152"/>
    </row>
    <row r="2046" spans="1:26" x14ac:dyDescent="0.25">
      <c r="A2046" s="26"/>
      <c r="B2046" s="27"/>
      <c r="C2046" s="28"/>
      <c r="D2046" s="28"/>
      <c r="E2046" s="28"/>
      <c r="F2046" s="28"/>
      <c r="G2046" s="29"/>
      <c r="H2046" s="39"/>
      <c r="I2046" s="150" t="str">
        <f t="shared" si="64"/>
        <v/>
      </c>
      <c r="J2046" s="113"/>
      <c r="K2046" s="18"/>
      <c r="L2046" s="18"/>
      <c r="Z2046" s="152"/>
    </row>
    <row r="2047" spans="1:26" x14ac:dyDescent="0.25">
      <c r="A2047" s="26"/>
      <c r="B2047" s="27"/>
      <c r="C2047" s="28"/>
      <c r="D2047" s="28"/>
      <c r="E2047" s="28"/>
      <c r="F2047" s="28"/>
      <c r="G2047" s="29"/>
      <c r="H2047" s="39"/>
      <c r="I2047" s="150" t="str">
        <f t="shared" si="64"/>
        <v/>
      </c>
      <c r="J2047" s="113"/>
      <c r="K2047" s="18"/>
      <c r="L2047" s="18"/>
      <c r="Z2047" s="152"/>
    </row>
    <row r="2048" spans="1:26" x14ac:dyDescent="0.25">
      <c r="A2048" s="26"/>
      <c r="B2048" s="27"/>
      <c r="C2048" s="28"/>
      <c r="D2048" s="28"/>
      <c r="E2048" s="28"/>
      <c r="F2048" s="28"/>
      <c r="G2048" s="29"/>
      <c r="H2048" s="39"/>
      <c r="I2048" s="150" t="str">
        <f t="shared" si="64"/>
        <v/>
      </c>
      <c r="J2048" s="113"/>
      <c r="K2048" s="18"/>
      <c r="L2048" s="18"/>
      <c r="Z2048" s="152"/>
    </row>
    <row r="2049" spans="1:26" x14ac:dyDescent="0.25">
      <c r="A2049" s="26"/>
      <c r="B2049" s="27"/>
      <c r="C2049" s="28"/>
      <c r="D2049" s="28"/>
      <c r="E2049" s="28"/>
      <c r="F2049" s="28"/>
      <c r="G2049" s="29"/>
      <c r="H2049" s="39"/>
      <c r="I2049" s="150" t="str">
        <f t="shared" si="64"/>
        <v/>
      </c>
      <c r="J2049" s="113"/>
      <c r="K2049" s="18"/>
      <c r="L2049" s="18"/>
      <c r="Z2049" s="152"/>
    </row>
    <row r="2050" spans="1:26" x14ac:dyDescent="0.25">
      <c r="A2050" s="26"/>
      <c r="B2050" s="27"/>
      <c r="C2050" s="28"/>
      <c r="D2050" s="28"/>
      <c r="E2050" s="28"/>
      <c r="F2050" s="28"/>
      <c r="G2050" s="29"/>
      <c r="H2050" s="39"/>
      <c r="I2050" s="150" t="str">
        <f t="shared" si="64"/>
        <v/>
      </c>
      <c r="J2050" s="113"/>
      <c r="K2050" s="18"/>
      <c r="L2050" s="18"/>
      <c r="Z2050" s="152"/>
    </row>
    <row r="2051" spans="1:26" x14ac:dyDescent="0.25">
      <c r="A2051" s="26"/>
      <c r="B2051" s="27"/>
      <c r="C2051" s="28"/>
      <c r="D2051" s="28"/>
      <c r="E2051" s="28"/>
      <c r="F2051" s="28"/>
      <c r="G2051" s="29"/>
      <c r="H2051" s="39"/>
      <c r="I2051" s="150" t="str">
        <f t="shared" si="64"/>
        <v/>
      </c>
      <c r="J2051" s="113"/>
      <c r="K2051" s="18"/>
      <c r="L2051" s="18"/>
      <c r="Z2051" s="152"/>
    </row>
    <row r="2052" spans="1:26" x14ac:dyDescent="0.25">
      <c r="A2052" s="26"/>
      <c r="B2052" s="27"/>
      <c r="C2052" s="28"/>
      <c r="D2052" s="28"/>
      <c r="E2052" s="28"/>
      <c r="F2052" s="28"/>
      <c r="G2052" s="29"/>
      <c r="H2052" s="39"/>
      <c r="I2052" s="150" t="str">
        <f t="shared" si="64"/>
        <v/>
      </c>
      <c r="J2052" s="113"/>
      <c r="K2052" s="18"/>
      <c r="L2052" s="18"/>
      <c r="Z2052" s="152"/>
    </row>
    <row r="2053" spans="1:26" x14ac:dyDescent="0.25">
      <c r="A2053" s="26"/>
      <c r="B2053" s="27"/>
      <c r="C2053" s="28"/>
      <c r="D2053" s="28"/>
      <c r="E2053" s="28"/>
      <c r="F2053" s="28"/>
      <c r="G2053" s="29"/>
      <c r="H2053" s="39"/>
      <c r="I2053" s="150" t="str">
        <f t="shared" si="64"/>
        <v/>
      </c>
      <c r="J2053" s="113"/>
      <c r="K2053" s="18"/>
      <c r="L2053" s="18"/>
      <c r="Z2053" s="152"/>
    </row>
    <row r="2054" spans="1:26" x14ac:dyDescent="0.25">
      <c r="A2054" s="26"/>
      <c r="B2054" s="27"/>
      <c r="C2054" s="28"/>
      <c r="D2054" s="28"/>
      <c r="E2054" s="28"/>
      <c r="F2054" s="28"/>
      <c r="G2054" s="29"/>
      <c r="H2054" s="39"/>
      <c r="I2054" s="150" t="str">
        <f t="shared" si="64"/>
        <v/>
      </c>
      <c r="J2054" s="113"/>
      <c r="K2054" s="18"/>
      <c r="L2054" s="18"/>
      <c r="Z2054" s="152"/>
    </row>
    <row r="2055" spans="1:26" x14ac:dyDescent="0.25">
      <c r="A2055" s="26"/>
      <c r="B2055" s="27"/>
      <c r="C2055" s="28"/>
      <c r="D2055" s="28"/>
      <c r="E2055" s="28"/>
      <c r="F2055" s="28"/>
      <c r="G2055" s="29"/>
      <c r="H2055" s="39"/>
      <c r="I2055" s="150" t="str">
        <f t="shared" si="64"/>
        <v/>
      </c>
      <c r="J2055" s="113"/>
      <c r="K2055" s="18"/>
      <c r="L2055" s="18"/>
      <c r="Z2055" s="152"/>
    </row>
    <row r="2056" spans="1:26" x14ac:dyDescent="0.25">
      <c r="A2056" s="26"/>
      <c r="B2056" s="27"/>
      <c r="C2056" s="28"/>
      <c r="D2056" s="28"/>
      <c r="E2056" s="28"/>
      <c r="F2056" s="28"/>
      <c r="G2056" s="29"/>
      <c r="H2056" s="39"/>
      <c r="I2056" s="150" t="str">
        <f t="shared" si="64"/>
        <v/>
      </c>
      <c r="J2056" s="113"/>
      <c r="K2056" s="18"/>
      <c r="L2056" s="18"/>
      <c r="Z2056" s="152"/>
    </row>
    <row r="2057" spans="1:26" x14ac:dyDescent="0.25">
      <c r="A2057" s="26"/>
      <c r="B2057" s="27"/>
      <c r="C2057" s="28"/>
      <c r="D2057" s="28"/>
      <c r="E2057" s="28"/>
      <c r="F2057" s="28"/>
      <c r="G2057" s="29"/>
      <c r="H2057" s="39"/>
      <c r="I2057" s="150" t="str">
        <f t="shared" si="64"/>
        <v/>
      </c>
      <c r="J2057" s="113"/>
      <c r="K2057" s="18"/>
      <c r="L2057" s="18"/>
      <c r="Z2057" s="152"/>
    </row>
    <row r="2058" spans="1:26" x14ac:dyDescent="0.25">
      <c r="A2058" s="26"/>
      <c r="B2058" s="27"/>
      <c r="C2058" s="28"/>
      <c r="D2058" s="28"/>
      <c r="E2058" s="28"/>
      <c r="F2058" s="28"/>
      <c r="G2058" s="29"/>
      <c r="H2058" s="39"/>
      <c r="I2058" s="150" t="str">
        <f t="shared" si="64"/>
        <v/>
      </c>
      <c r="J2058" s="113"/>
      <c r="K2058" s="18"/>
      <c r="L2058" s="18"/>
      <c r="Z2058" s="152"/>
    </row>
    <row r="2059" spans="1:26" x14ac:dyDescent="0.25">
      <c r="A2059" s="26"/>
      <c r="B2059" s="27"/>
      <c r="C2059" s="28"/>
      <c r="D2059" s="28"/>
      <c r="E2059" s="28"/>
      <c r="F2059" s="28"/>
      <c r="G2059" s="29"/>
      <c r="H2059" s="39"/>
      <c r="I2059" s="150" t="str">
        <f t="shared" si="64"/>
        <v/>
      </c>
      <c r="J2059" s="113"/>
      <c r="K2059" s="18"/>
      <c r="L2059" s="18"/>
      <c r="Z2059" s="152"/>
    </row>
    <row r="2060" spans="1:26" x14ac:dyDescent="0.25">
      <c r="A2060" s="26"/>
      <c r="B2060" s="27"/>
      <c r="C2060" s="28"/>
      <c r="D2060" s="28"/>
      <c r="E2060" s="28"/>
      <c r="F2060" s="28"/>
      <c r="G2060" s="29"/>
      <c r="H2060" s="39"/>
      <c r="I2060" s="150" t="str">
        <f t="shared" si="64"/>
        <v/>
      </c>
      <c r="J2060" s="113"/>
      <c r="K2060" s="18"/>
      <c r="L2060" s="18"/>
      <c r="Z2060" s="152"/>
    </row>
    <row r="2061" spans="1:26" x14ac:dyDescent="0.25">
      <c r="A2061" s="26"/>
      <c r="B2061" s="27"/>
      <c r="C2061" s="28"/>
      <c r="D2061" s="28"/>
      <c r="E2061" s="28"/>
      <c r="F2061" s="28"/>
      <c r="G2061" s="29"/>
      <c r="H2061" s="39"/>
      <c r="I2061" s="150" t="str">
        <f t="shared" si="64"/>
        <v/>
      </c>
      <c r="J2061" s="113"/>
      <c r="K2061" s="18"/>
      <c r="L2061" s="18"/>
      <c r="Z2061" s="152"/>
    </row>
    <row r="2062" spans="1:26" x14ac:dyDescent="0.25">
      <c r="A2062" s="26"/>
      <c r="B2062" s="27"/>
      <c r="C2062" s="28"/>
      <c r="D2062" s="28"/>
      <c r="E2062" s="28"/>
      <c r="F2062" s="28"/>
      <c r="G2062" s="29"/>
      <c r="H2062" s="39"/>
      <c r="I2062" s="150" t="str">
        <f t="shared" si="64"/>
        <v/>
      </c>
      <c r="J2062" s="113"/>
      <c r="K2062" s="18"/>
      <c r="L2062" s="18"/>
      <c r="Z2062" s="152"/>
    </row>
    <row r="2063" spans="1:26" x14ac:dyDescent="0.25">
      <c r="A2063" s="26"/>
      <c r="B2063" s="27"/>
      <c r="C2063" s="28"/>
      <c r="D2063" s="28"/>
      <c r="E2063" s="28"/>
      <c r="F2063" s="28"/>
      <c r="G2063" s="29"/>
      <c r="H2063" s="39"/>
      <c r="I2063" s="150" t="str">
        <f t="shared" si="64"/>
        <v/>
      </c>
      <c r="J2063" s="113"/>
      <c r="K2063" s="18"/>
      <c r="L2063" s="18"/>
      <c r="Z2063" s="152"/>
    </row>
    <row r="2064" spans="1:26" x14ac:dyDescent="0.25">
      <c r="A2064" s="26"/>
      <c r="B2064" s="27"/>
      <c r="C2064" s="28"/>
      <c r="D2064" s="28"/>
      <c r="E2064" s="28"/>
      <c r="F2064" s="28"/>
      <c r="G2064" s="29"/>
      <c r="H2064" s="39"/>
      <c r="I2064" s="150" t="str">
        <f t="shared" si="64"/>
        <v/>
      </c>
      <c r="J2064" s="113"/>
      <c r="K2064" s="18"/>
      <c r="L2064" s="18"/>
      <c r="Z2064" s="152"/>
    </row>
    <row r="2065" spans="1:26" x14ac:dyDescent="0.25">
      <c r="A2065" s="26"/>
      <c r="B2065" s="27"/>
      <c r="C2065" s="28"/>
      <c r="D2065" s="28"/>
      <c r="E2065" s="28"/>
      <c r="F2065" s="28"/>
      <c r="G2065" s="29"/>
      <c r="H2065" s="39"/>
      <c r="I2065" s="150" t="str">
        <f t="shared" si="64"/>
        <v/>
      </c>
      <c r="J2065" s="113"/>
      <c r="K2065" s="18"/>
      <c r="L2065" s="18"/>
      <c r="Z2065" s="152"/>
    </row>
    <row r="2066" spans="1:26" x14ac:dyDescent="0.25">
      <c r="A2066" s="26"/>
      <c r="B2066" s="27"/>
      <c r="C2066" s="28"/>
      <c r="D2066" s="28"/>
      <c r="E2066" s="28"/>
      <c r="F2066" s="28"/>
      <c r="G2066" s="29"/>
      <c r="H2066" s="39"/>
      <c r="I2066" s="150" t="str">
        <f t="shared" si="64"/>
        <v/>
      </c>
      <c r="J2066" s="113"/>
      <c r="K2066" s="18"/>
      <c r="L2066" s="18"/>
      <c r="Z2066" s="152"/>
    </row>
    <row r="2067" spans="1:26" x14ac:dyDescent="0.25">
      <c r="A2067" s="26"/>
      <c r="B2067" s="27"/>
      <c r="C2067" s="28"/>
      <c r="D2067" s="28"/>
      <c r="E2067" s="28"/>
      <c r="F2067" s="28"/>
      <c r="G2067" s="29"/>
      <c r="H2067" s="39"/>
      <c r="I2067" s="150" t="str">
        <f t="shared" si="64"/>
        <v/>
      </c>
      <c r="J2067" s="113"/>
      <c r="K2067" s="18"/>
      <c r="L2067" s="18"/>
      <c r="Z2067" s="152"/>
    </row>
    <row r="2068" spans="1:26" x14ac:dyDescent="0.25">
      <c r="A2068" s="26"/>
      <c r="B2068" s="27"/>
      <c r="C2068" s="28"/>
      <c r="D2068" s="28"/>
      <c r="E2068" s="28"/>
      <c r="F2068" s="28"/>
      <c r="G2068" s="29"/>
      <c r="H2068" s="39"/>
      <c r="I2068" s="150" t="str">
        <f t="shared" si="64"/>
        <v/>
      </c>
      <c r="J2068" s="113"/>
      <c r="K2068" s="18"/>
      <c r="L2068" s="18"/>
      <c r="Z2068" s="152"/>
    </row>
    <row r="2069" spans="1:26" x14ac:dyDescent="0.25">
      <c r="A2069" s="26"/>
      <c r="B2069" s="27"/>
      <c r="C2069" s="28"/>
      <c r="D2069" s="28"/>
      <c r="E2069" s="28"/>
      <c r="F2069" s="28"/>
      <c r="G2069" s="29"/>
      <c r="H2069" s="39"/>
      <c r="I2069" s="150" t="str">
        <f t="shared" si="64"/>
        <v/>
      </c>
      <c r="J2069" s="113"/>
      <c r="K2069" s="18"/>
      <c r="L2069" s="18"/>
      <c r="Z2069" s="152"/>
    </row>
    <row r="2070" spans="1:26" x14ac:dyDescent="0.25">
      <c r="A2070" s="26"/>
      <c r="B2070" s="27"/>
      <c r="C2070" s="28"/>
      <c r="D2070" s="28"/>
      <c r="E2070" s="28"/>
      <c r="F2070" s="28"/>
      <c r="G2070" s="29"/>
      <c r="H2070" s="39"/>
      <c r="I2070" s="150" t="str">
        <f t="shared" si="64"/>
        <v/>
      </c>
      <c r="J2070" s="113"/>
      <c r="K2070" s="18"/>
      <c r="L2070" s="18"/>
      <c r="Z2070" s="152"/>
    </row>
    <row r="2071" spans="1:26" x14ac:dyDescent="0.25">
      <c r="A2071" s="26"/>
      <c r="B2071" s="27"/>
      <c r="C2071" s="28"/>
      <c r="D2071" s="28"/>
      <c r="E2071" s="28"/>
      <c r="F2071" s="28"/>
      <c r="G2071" s="29"/>
      <c r="H2071" s="39"/>
      <c r="I2071" s="150" t="str">
        <f t="shared" si="64"/>
        <v/>
      </c>
      <c r="J2071" s="113"/>
      <c r="K2071" s="18"/>
      <c r="L2071" s="18"/>
      <c r="Z2071" s="152"/>
    </row>
    <row r="2072" spans="1:26" x14ac:dyDescent="0.25">
      <c r="A2072" s="26"/>
      <c r="B2072" s="27"/>
      <c r="C2072" s="28"/>
      <c r="D2072" s="28"/>
      <c r="E2072" s="28"/>
      <c r="F2072" s="28"/>
      <c r="G2072" s="29"/>
      <c r="H2072" s="39"/>
      <c r="I2072" s="150" t="str">
        <f t="shared" si="64"/>
        <v/>
      </c>
      <c r="J2072" s="113"/>
      <c r="K2072" s="18"/>
      <c r="L2072" s="18"/>
      <c r="Z2072" s="152"/>
    </row>
    <row r="2073" spans="1:26" x14ac:dyDescent="0.25">
      <c r="A2073" s="26"/>
      <c r="B2073" s="27"/>
      <c r="C2073" s="28"/>
      <c r="D2073" s="28"/>
      <c r="E2073" s="28"/>
      <c r="F2073" s="28"/>
      <c r="G2073" s="29"/>
      <c r="H2073" s="39"/>
      <c r="I2073" s="150" t="str">
        <f t="shared" si="64"/>
        <v/>
      </c>
      <c r="J2073" s="113"/>
      <c r="K2073" s="18"/>
      <c r="L2073" s="18"/>
      <c r="Z2073" s="152"/>
    </row>
    <row r="2074" spans="1:26" x14ac:dyDescent="0.25">
      <c r="A2074" s="26"/>
      <c r="B2074" s="27"/>
      <c r="C2074" s="28"/>
      <c r="D2074" s="28"/>
      <c r="E2074" s="28"/>
      <c r="F2074" s="28"/>
      <c r="G2074" s="29"/>
      <c r="H2074" s="39"/>
      <c r="I2074" s="150" t="str">
        <f t="shared" si="64"/>
        <v/>
      </c>
      <c r="J2074" s="113"/>
      <c r="K2074" s="18"/>
      <c r="L2074" s="18"/>
      <c r="Z2074" s="152"/>
    </row>
    <row r="2075" spans="1:26" x14ac:dyDescent="0.25">
      <c r="A2075" s="26"/>
      <c r="B2075" s="27"/>
      <c r="C2075" s="28"/>
      <c r="D2075" s="28"/>
      <c r="E2075" s="28"/>
      <c r="F2075" s="28"/>
      <c r="G2075" s="29"/>
      <c r="H2075" s="39"/>
      <c r="I2075" s="150" t="str">
        <f t="shared" si="64"/>
        <v/>
      </c>
      <c r="J2075" s="113"/>
      <c r="K2075" s="18"/>
      <c r="L2075" s="18"/>
      <c r="Z2075" s="152"/>
    </row>
    <row r="2076" spans="1:26" x14ac:dyDescent="0.25">
      <c r="A2076" s="26"/>
      <c r="B2076" s="27"/>
      <c r="C2076" s="28"/>
      <c r="D2076" s="28"/>
      <c r="E2076" s="28"/>
      <c r="F2076" s="28"/>
      <c r="G2076" s="29"/>
      <c r="H2076" s="39"/>
      <c r="I2076" s="150" t="str">
        <f t="shared" si="64"/>
        <v/>
      </c>
      <c r="J2076" s="113"/>
      <c r="K2076" s="18"/>
      <c r="L2076" s="18"/>
      <c r="Z2076" s="152"/>
    </row>
    <row r="2077" spans="1:26" x14ac:dyDescent="0.25">
      <c r="A2077" s="26"/>
      <c r="B2077" s="27"/>
      <c r="C2077" s="28"/>
      <c r="D2077" s="28"/>
      <c r="E2077" s="28"/>
      <c r="F2077" s="28"/>
      <c r="G2077" s="29"/>
      <c r="H2077" s="39"/>
      <c r="I2077" s="150" t="str">
        <f t="shared" si="64"/>
        <v/>
      </c>
      <c r="J2077" s="113"/>
      <c r="K2077" s="18"/>
      <c r="L2077" s="18"/>
      <c r="Z2077" s="152"/>
    </row>
    <row r="2078" spans="1:26" x14ac:dyDescent="0.25">
      <c r="A2078" s="26"/>
      <c r="B2078" s="27"/>
      <c r="C2078" s="28"/>
      <c r="D2078" s="28"/>
      <c r="E2078" s="28"/>
      <c r="F2078" s="28"/>
      <c r="G2078" s="29"/>
      <c r="H2078" s="39"/>
      <c r="I2078" s="150" t="str">
        <f t="shared" si="64"/>
        <v/>
      </c>
      <c r="J2078" s="113"/>
      <c r="K2078" s="18"/>
      <c r="L2078" s="18"/>
      <c r="Z2078" s="152"/>
    </row>
    <row r="2079" spans="1:26" x14ac:dyDescent="0.25">
      <c r="A2079" s="26"/>
      <c r="B2079" s="27"/>
      <c r="C2079" s="28"/>
      <c r="D2079" s="28"/>
      <c r="E2079" s="28"/>
      <c r="F2079" s="28"/>
      <c r="G2079" s="29"/>
      <c r="H2079" s="39"/>
      <c r="I2079" s="150" t="str">
        <f t="shared" si="64"/>
        <v/>
      </c>
      <c r="J2079" s="113"/>
      <c r="K2079" s="18"/>
      <c r="L2079" s="18"/>
      <c r="Z2079" s="152"/>
    </row>
    <row r="2080" spans="1:26" x14ac:dyDescent="0.25">
      <c r="A2080" s="26"/>
      <c r="B2080" s="27"/>
      <c r="C2080" s="28"/>
      <c r="D2080" s="28"/>
      <c r="E2080" s="28"/>
      <c r="F2080" s="28"/>
      <c r="G2080" s="29"/>
      <c r="H2080" s="39"/>
      <c r="I2080" s="150" t="str">
        <f t="shared" si="64"/>
        <v/>
      </c>
      <c r="J2080" s="113"/>
      <c r="K2080" s="18"/>
      <c r="L2080" s="18"/>
      <c r="Z2080" s="152"/>
    </row>
    <row r="2081" spans="1:26" x14ac:dyDescent="0.25">
      <c r="A2081" s="26"/>
      <c r="B2081" s="27"/>
      <c r="C2081" s="28"/>
      <c r="D2081" s="28"/>
      <c r="E2081" s="28"/>
      <c r="F2081" s="28"/>
      <c r="G2081" s="29"/>
      <c r="H2081" s="39"/>
      <c r="I2081" s="150" t="str">
        <f t="shared" si="64"/>
        <v/>
      </c>
      <c r="J2081" s="113"/>
      <c r="K2081" s="18"/>
      <c r="L2081" s="18"/>
      <c r="Z2081" s="152"/>
    </row>
    <row r="2082" spans="1:26" x14ac:dyDescent="0.25">
      <c r="A2082" s="26"/>
      <c r="B2082" s="27"/>
      <c r="C2082" s="28"/>
      <c r="D2082" s="28"/>
      <c r="E2082" s="28"/>
      <c r="F2082" s="28"/>
      <c r="G2082" s="29"/>
      <c r="H2082" s="39"/>
      <c r="I2082" s="150" t="str">
        <f t="shared" si="64"/>
        <v/>
      </c>
      <c r="J2082" s="113"/>
      <c r="K2082" s="18"/>
      <c r="L2082" s="18"/>
      <c r="Z2082" s="152"/>
    </row>
    <row r="2083" spans="1:26" x14ac:dyDescent="0.25">
      <c r="A2083" s="26"/>
      <c r="B2083" s="27"/>
      <c r="C2083" s="28"/>
      <c r="D2083" s="28"/>
      <c r="E2083" s="28"/>
      <c r="F2083" s="28"/>
      <c r="G2083" s="29"/>
      <c r="H2083" s="39"/>
      <c r="I2083" s="150" t="str">
        <f t="shared" si="64"/>
        <v/>
      </c>
      <c r="J2083" s="113"/>
      <c r="K2083" s="18"/>
      <c r="L2083" s="18"/>
      <c r="Z2083" s="152"/>
    </row>
    <row r="2084" spans="1:26" x14ac:dyDescent="0.25">
      <c r="A2084" s="26"/>
      <c r="B2084" s="27"/>
      <c r="C2084" s="28"/>
      <c r="D2084" s="28"/>
      <c r="E2084" s="28"/>
      <c r="F2084" s="28"/>
      <c r="G2084" s="29"/>
      <c r="H2084" s="39"/>
      <c r="I2084" s="150" t="str">
        <f t="shared" si="64"/>
        <v/>
      </c>
      <c r="J2084" s="113"/>
      <c r="K2084" s="18"/>
      <c r="L2084" s="18"/>
      <c r="Z2084" s="152"/>
    </row>
    <row r="2085" spans="1:26" x14ac:dyDescent="0.25">
      <c r="A2085" s="26"/>
      <c r="B2085" s="27"/>
      <c r="C2085" s="28"/>
      <c r="D2085" s="28"/>
      <c r="E2085" s="28"/>
      <c r="F2085" s="28"/>
      <c r="G2085" s="29"/>
      <c r="H2085" s="39"/>
      <c r="I2085" s="150" t="str">
        <f t="shared" si="64"/>
        <v/>
      </c>
      <c r="J2085" s="113"/>
      <c r="K2085" s="18"/>
      <c r="L2085" s="18"/>
      <c r="Z2085" s="152"/>
    </row>
    <row r="2086" spans="1:26" x14ac:dyDescent="0.25">
      <c r="A2086" s="26"/>
      <c r="B2086" s="27"/>
      <c r="C2086" s="28"/>
      <c r="D2086" s="28"/>
      <c r="E2086" s="28"/>
      <c r="F2086" s="28"/>
      <c r="G2086" s="29"/>
      <c r="H2086" s="39"/>
      <c r="I2086" s="150" t="str">
        <f t="shared" si="64"/>
        <v/>
      </c>
      <c r="J2086" s="113"/>
      <c r="K2086" s="18"/>
      <c r="L2086" s="18"/>
      <c r="Z2086" s="152"/>
    </row>
    <row r="2087" spans="1:26" x14ac:dyDescent="0.25">
      <c r="A2087" s="26"/>
      <c r="B2087" s="27"/>
      <c r="C2087" s="28"/>
      <c r="D2087" s="28"/>
      <c r="E2087" s="28"/>
      <c r="F2087" s="28"/>
      <c r="G2087" s="29"/>
      <c r="H2087" s="39"/>
      <c r="I2087" s="150" t="str">
        <f t="shared" si="64"/>
        <v/>
      </c>
      <c r="J2087" s="113"/>
      <c r="K2087" s="18"/>
      <c r="L2087" s="18"/>
      <c r="Z2087" s="152"/>
    </row>
    <row r="2088" spans="1:26" x14ac:dyDescent="0.25">
      <c r="A2088" s="26"/>
      <c r="B2088" s="27"/>
      <c r="C2088" s="28"/>
      <c r="D2088" s="28"/>
      <c r="E2088" s="28"/>
      <c r="F2088" s="28"/>
      <c r="G2088" s="29"/>
      <c r="H2088" s="39"/>
      <c r="I2088" s="150" t="str">
        <f t="shared" si="64"/>
        <v/>
      </c>
      <c r="J2088" s="113"/>
      <c r="K2088" s="18"/>
      <c r="L2088" s="18"/>
      <c r="Z2088" s="152"/>
    </row>
    <row r="2089" spans="1:26" x14ac:dyDescent="0.25">
      <c r="A2089" s="26"/>
      <c r="B2089" s="27"/>
      <c r="C2089" s="28"/>
      <c r="D2089" s="28"/>
      <c r="E2089" s="28"/>
      <c r="F2089" s="28"/>
      <c r="G2089" s="29"/>
      <c r="H2089" s="39"/>
      <c r="I2089" s="150" t="str">
        <f t="shared" si="64"/>
        <v/>
      </c>
      <c r="J2089" s="113"/>
      <c r="K2089" s="18"/>
      <c r="L2089" s="18"/>
      <c r="Z2089" s="152"/>
    </row>
    <row r="2090" spans="1:26" x14ac:dyDescent="0.25">
      <c r="A2090" s="26"/>
      <c r="B2090" s="27"/>
      <c r="C2090" s="28"/>
      <c r="D2090" s="28"/>
      <c r="E2090" s="28"/>
      <c r="F2090" s="28"/>
      <c r="G2090" s="29"/>
      <c r="H2090" s="39"/>
      <c r="I2090" s="150" t="str">
        <f t="shared" si="64"/>
        <v/>
      </c>
      <c r="J2090" s="113"/>
      <c r="K2090" s="18"/>
      <c r="L2090" s="18"/>
      <c r="Z2090" s="152"/>
    </row>
    <row r="2091" spans="1:26" x14ac:dyDescent="0.25">
      <c r="A2091" s="26"/>
      <c r="B2091" s="27"/>
      <c r="C2091" s="28"/>
      <c r="D2091" s="28"/>
      <c r="E2091" s="28"/>
      <c r="F2091" s="28"/>
      <c r="G2091" s="29"/>
      <c r="H2091" s="39"/>
      <c r="I2091" s="150" t="str">
        <f t="shared" si="64"/>
        <v/>
      </c>
      <c r="J2091" s="113"/>
      <c r="K2091" s="18"/>
      <c r="L2091" s="18"/>
      <c r="Z2091" s="152"/>
    </row>
    <row r="2092" spans="1:26" x14ac:dyDescent="0.25">
      <c r="A2092" s="26"/>
      <c r="B2092" s="27"/>
      <c r="C2092" s="28"/>
      <c r="D2092" s="28"/>
      <c r="E2092" s="28"/>
      <c r="F2092" s="28"/>
      <c r="G2092" s="29"/>
      <c r="H2092" s="39"/>
      <c r="I2092" s="150" t="str">
        <f t="shared" si="64"/>
        <v/>
      </c>
      <c r="J2092" s="113"/>
      <c r="K2092" s="18"/>
      <c r="L2092" s="18"/>
      <c r="Z2092" s="152"/>
    </row>
    <row r="2093" spans="1:26" x14ac:dyDescent="0.25">
      <c r="A2093" s="26"/>
      <c r="B2093" s="27"/>
      <c r="C2093" s="28"/>
      <c r="D2093" s="28"/>
      <c r="E2093" s="28"/>
      <c r="F2093" s="28"/>
      <c r="G2093" s="29"/>
      <c r="H2093" s="39"/>
      <c r="I2093" s="150" t="str">
        <f t="shared" si="64"/>
        <v/>
      </c>
      <c r="J2093" s="113"/>
      <c r="K2093" s="18"/>
      <c r="L2093" s="18"/>
      <c r="Z2093" s="152"/>
    </row>
    <row r="2094" spans="1:26" x14ac:dyDescent="0.25">
      <c r="A2094" s="26"/>
      <c r="B2094" s="27"/>
      <c r="C2094" s="28"/>
      <c r="D2094" s="28"/>
      <c r="E2094" s="28"/>
      <c r="F2094" s="28"/>
      <c r="G2094" s="29"/>
      <c r="H2094" s="39"/>
      <c r="I2094" s="150" t="str">
        <f t="shared" si="64"/>
        <v/>
      </c>
      <c r="J2094" s="113"/>
      <c r="K2094" s="18"/>
      <c r="L2094" s="18"/>
      <c r="Z2094" s="152"/>
    </row>
    <row r="2095" spans="1:26" x14ac:dyDescent="0.25">
      <c r="A2095" s="26"/>
      <c r="B2095" s="27"/>
      <c r="C2095" s="28"/>
      <c r="D2095" s="28"/>
      <c r="E2095" s="28"/>
      <c r="F2095" s="28"/>
      <c r="G2095" s="29"/>
      <c r="H2095" s="39"/>
      <c r="I2095" s="150" t="str">
        <f t="shared" si="64"/>
        <v/>
      </c>
      <c r="J2095" s="113"/>
      <c r="K2095" s="18"/>
      <c r="L2095" s="18"/>
      <c r="Z2095" s="152"/>
    </row>
    <row r="2096" spans="1:26" x14ac:dyDescent="0.25">
      <c r="A2096" s="26"/>
      <c r="B2096" s="27"/>
      <c r="C2096" s="28"/>
      <c r="D2096" s="28"/>
      <c r="E2096" s="28"/>
      <c r="F2096" s="28"/>
      <c r="G2096" s="29"/>
      <c r="H2096" s="39"/>
      <c r="I2096" s="150" t="str">
        <f t="shared" si="64"/>
        <v/>
      </c>
      <c r="J2096" s="113"/>
      <c r="K2096" s="18"/>
      <c r="L2096" s="18"/>
      <c r="Z2096" s="152"/>
    </row>
    <row r="2097" spans="1:26" x14ac:dyDescent="0.25">
      <c r="A2097" s="26"/>
      <c r="B2097" s="27"/>
      <c r="C2097" s="28"/>
      <c r="D2097" s="28"/>
      <c r="E2097" s="28"/>
      <c r="F2097" s="28"/>
      <c r="G2097" s="29"/>
      <c r="H2097" s="39"/>
      <c r="I2097" s="150" t="str">
        <f t="shared" si="64"/>
        <v/>
      </c>
      <c r="J2097" s="113"/>
      <c r="K2097" s="18"/>
      <c r="L2097" s="18"/>
      <c r="Z2097" s="152"/>
    </row>
    <row r="2098" spans="1:26" x14ac:dyDescent="0.25">
      <c r="A2098" s="26"/>
      <c r="B2098" s="27"/>
      <c r="C2098" s="28"/>
      <c r="D2098" s="28"/>
      <c r="E2098" s="28"/>
      <c r="F2098" s="28"/>
      <c r="G2098" s="29"/>
      <c r="H2098" s="39"/>
      <c r="I2098" s="150" t="str">
        <f t="shared" si="64"/>
        <v/>
      </c>
      <c r="J2098" s="113"/>
      <c r="K2098" s="18"/>
      <c r="L2098" s="18"/>
      <c r="Z2098" s="152"/>
    </row>
    <row r="2099" spans="1:26" x14ac:dyDescent="0.25">
      <c r="A2099" s="26"/>
      <c r="B2099" s="27"/>
      <c r="C2099" s="28"/>
      <c r="D2099" s="28"/>
      <c r="E2099" s="28"/>
      <c r="F2099" s="28"/>
      <c r="G2099" s="29"/>
      <c r="H2099" s="39"/>
      <c r="I2099" s="150" t="str">
        <f t="shared" si="64"/>
        <v/>
      </c>
      <c r="J2099" s="113"/>
      <c r="K2099" s="18"/>
      <c r="L2099" s="18"/>
      <c r="Z2099" s="152"/>
    </row>
    <row r="2100" spans="1:26" x14ac:dyDescent="0.25">
      <c r="A2100" s="26"/>
      <c r="B2100" s="27"/>
      <c r="C2100" s="28"/>
      <c r="D2100" s="28"/>
      <c r="E2100" s="28"/>
      <c r="F2100" s="28"/>
      <c r="G2100" s="29"/>
      <c r="H2100" s="39"/>
      <c r="I2100" s="150" t="str">
        <f t="shared" si="64"/>
        <v/>
      </c>
      <c r="J2100" s="113"/>
      <c r="K2100" s="18"/>
      <c r="L2100" s="18"/>
      <c r="Z2100" s="152"/>
    </row>
    <row r="2101" spans="1:26" x14ac:dyDescent="0.25">
      <c r="A2101" s="26"/>
      <c r="B2101" s="27"/>
      <c r="C2101" s="28"/>
      <c r="D2101" s="28"/>
      <c r="E2101" s="28"/>
      <c r="F2101" s="28"/>
      <c r="G2101" s="29"/>
      <c r="H2101" s="39"/>
      <c r="I2101" s="150" t="str">
        <f t="shared" si="64"/>
        <v/>
      </c>
      <c r="J2101" s="113"/>
      <c r="K2101" s="18"/>
      <c r="L2101" s="18"/>
      <c r="Z2101" s="152"/>
    </row>
    <row r="2102" spans="1:26" x14ac:dyDescent="0.25">
      <c r="A2102" s="26"/>
      <c r="B2102" s="27"/>
      <c r="C2102" s="28"/>
      <c r="D2102" s="28"/>
      <c r="E2102" s="28"/>
      <c r="F2102" s="28"/>
      <c r="G2102" s="29"/>
      <c r="H2102" s="39"/>
      <c r="I2102" s="150" t="str">
        <f t="shared" si="64"/>
        <v/>
      </c>
      <c r="J2102" s="113"/>
      <c r="K2102" s="18"/>
      <c r="L2102" s="18"/>
      <c r="Z2102" s="152"/>
    </row>
    <row r="2103" spans="1:26" x14ac:dyDescent="0.25">
      <c r="A2103" s="26"/>
      <c r="B2103" s="27"/>
      <c r="C2103" s="28"/>
      <c r="D2103" s="28"/>
      <c r="E2103" s="28"/>
      <c r="F2103" s="28"/>
      <c r="G2103" s="29"/>
      <c r="H2103" s="39"/>
      <c r="I2103" s="150" t="str">
        <f t="shared" si="64"/>
        <v/>
      </c>
      <c r="J2103" s="113"/>
      <c r="K2103" s="18"/>
      <c r="L2103" s="18"/>
      <c r="Z2103" s="152"/>
    </row>
    <row r="2104" spans="1:26" x14ac:dyDescent="0.25">
      <c r="A2104" s="26"/>
      <c r="B2104" s="27"/>
      <c r="C2104" s="28"/>
      <c r="D2104" s="28"/>
      <c r="E2104" s="28"/>
      <c r="F2104" s="28"/>
      <c r="G2104" s="29"/>
      <c r="H2104" s="39"/>
      <c r="I2104" s="150" t="str">
        <f t="shared" si="64"/>
        <v/>
      </c>
      <c r="J2104" s="113"/>
      <c r="K2104" s="18"/>
      <c r="L2104" s="18"/>
      <c r="Z2104" s="152"/>
    </row>
    <row r="2105" spans="1:26" x14ac:dyDescent="0.25">
      <c r="A2105" s="26"/>
      <c r="B2105" s="27"/>
      <c r="C2105" s="28"/>
      <c r="D2105" s="28"/>
      <c r="E2105" s="28"/>
      <c r="F2105" s="28"/>
      <c r="G2105" s="29"/>
      <c r="H2105" s="39"/>
      <c r="I2105" s="150" t="str">
        <f t="shared" si="64"/>
        <v/>
      </c>
      <c r="J2105" s="113"/>
      <c r="K2105" s="18"/>
      <c r="L2105" s="18"/>
      <c r="Z2105" s="152"/>
    </row>
    <row r="2106" spans="1:26" x14ac:dyDescent="0.25">
      <c r="A2106" s="26"/>
      <c r="B2106" s="27"/>
      <c r="C2106" s="28"/>
      <c r="D2106" s="28"/>
      <c r="E2106" s="28"/>
      <c r="F2106" s="28"/>
      <c r="G2106" s="29"/>
      <c r="H2106" s="39"/>
      <c r="I2106" s="150" t="str">
        <f t="shared" si="64"/>
        <v/>
      </c>
      <c r="J2106" s="113"/>
      <c r="K2106" s="18"/>
      <c r="L2106" s="18"/>
      <c r="Z2106" s="152"/>
    </row>
    <row r="2107" spans="1:26" x14ac:dyDescent="0.25">
      <c r="A2107" s="26"/>
      <c r="B2107" s="27"/>
      <c r="C2107" s="28"/>
      <c r="D2107" s="28"/>
      <c r="E2107" s="28"/>
      <c r="F2107" s="28"/>
      <c r="G2107" s="29"/>
      <c r="H2107" s="39"/>
      <c r="I2107" s="150" t="str">
        <f t="shared" si="64"/>
        <v/>
      </c>
      <c r="J2107" s="113"/>
      <c r="K2107" s="18"/>
      <c r="L2107" s="18"/>
      <c r="Z2107" s="152"/>
    </row>
    <row r="2108" spans="1:26" x14ac:dyDescent="0.25">
      <c r="A2108" s="26"/>
      <c r="B2108" s="27"/>
      <c r="C2108" s="28"/>
      <c r="D2108" s="28"/>
      <c r="E2108" s="28"/>
      <c r="F2108" s="28"/>
      <c r="G2108" s="29"/>
      <c r="H2108" s="39"/>
      <c r="I2108" s="150" t="str">
        <f t="shared" si="64"/>
        <v/>
      </c>
      <c r="J2108" s="113"/>
      <c r="K2108" s="18"/>
      <c r="L2108" s="18"/>
      <c r="Z2108" s="152"/>
    </row>
    <row r="2109" spans="1:26" x14ac:dyDescent="0.25">
      <c r="A2109" s="26"/>
      <c r="B2109" s="27"/>
      <c r="C2109" s="28"/>
      <c r="D2109" s="28"/>
      <c r="E2109" s="28"/>
      <c r="F2109" s="28"/>
      <c r="G2109" s="29"/>
      <c r="H2109" s="39"/>
      <c r="I2109" s="150" t="str">
        <f t="shared" si="64"/>
        <v/>
      </c>
      <c r="J2109" s="113"/>
      <c r="K2109" s="18"/>
      <c r="L2109" s="18"/>
      <c r="Z2109" s="152"/>
    </row>
    <row r="2110" spans="1:26" x14ac:dyDescent="0.25">
      <c r="A2110" s="26"/>
      <c r="B2110" s="27"/>
      <c r="C2110" s="28"/>
      <c r="D2110" s="28"/>
      <c r="E2110" s="28"/>
      <c r="F2110" s="28"/>
      <c r="G2110" s="29"/>
      <c r="H2110" s="39"/>
      <c r="I2110" s="150" t="str">
        <f t="shared" si="64"/>
        <v/>
      </c>
      <c r="J2110" s="113"/>
      <c r="K2110" s="18"/>
      <c r="L2110" s="18"/>
      <c r="Z2110" s="152"/>
    </row>
    <row r="2111" spans="1:26" x14ac:dyDescent="0.25">
      <c r="A2111" s="26"/>
      <c r="B2111" s="27"/>
      <c r="C2111" s="28"/>
      <c r="D2111" s="28"/>
      <c r="E2111" s="28"/>
      <c r="F2111" s="28"/>
      <c r="G2111" s="29"/>
      <c r="H2111" s="39"/>
      <c r="I2111" s="150" t="str">
        <f t="shared" si="64"/>
        <v/>
      </c>
      <c r="J2111" s="113"/>
      <c r="K2111" s="18"/>
      <c r="L2111" s="18"/>
      <c r="Z2111" s="152"/>
    </row>
    <row r="2112" spans="1:26" x14ac:dyDescent="0.25">
      <c r="A2112" s="26"/>
      <c r="B2112" s="27"/>
      <c r="C2112" s="28"/>
      <c r="D2112" s="28"/>
      <c r="E2112" s="28"/>
      <c r="F2112" s="28"/>
      <c r="G2112" s="29"/>
      <c r="H2112" s="39"/>
      <c r="I2112" s="150" t="str">
        <f t="shared" si="64"/>
        <v/>
      </c>
      <c r="J2112" s="113"/>
      <c r="K2112" s="18"/>
      <c r="L2112" s="18"/>
      <c r="Z2112" s="152"/>
    </row>
    <row r="2113" spans="1:26" x14ac:dyDescent="0.25">
      <c r="A2113" s="26"/>
      <c r="B2113" s="27"/>
      <c r="C2113" s="28"/>
      <c r="D2113" s="28"/>
      <c r="E2113" s="28"/>
      <c r="F2113" s="28"/>
      <c r="G2113" s="29"/>
      <c r="H2113" s="39"/>
      <c r="I2113" s="150" t="str">
        <f t="shared" si="64"/>
        <v/>
      </c>
      <c r="J2113" s="113"/>
      <c r="K2113" s="18"/>
      <c r="L2113" s="18"/>
      <c r="Z2113" s="152"/>
    </row>
    <row r="2114" spans="1:26" x14ac:dyDescent="0.25">
      <c r="A2114" s="26"/>
      <c r="B2114" s="27"/>
      <c r="C2114" s="28"/>
      <c r="D2114" s="28"/>
      <c r="E2114" s="28"/>
      <c r="F2114" s="28"/>
      <c r="G2114" s="29"/>
      <c r="H2114" s="39"/>
      <c r="I2114" s="150" t="str">
        <f t="shared" si="64"/>
        <v/>
      </c>
      <c r="J2114" s="113"/>
      <c r="K2114" s="18"/>
      <c r="L2114" s="18"/>
      <c r="Z2114" s="152"/>
    </row>
    <row r="2115" spans="1:26" x14ac:dyDescent="0.25">
      <c r="A2115" s="26"/>
      <c r="B2115" s="27"/>
      <c r="C2115" s="28"/>
      <c r="D2115" s="28"/>
      <c r="E2115" s="28"/>
      <c r="F2115" s="28"/>
      <c r="G2115" s="29"/>
      <c r="H2115" s="39"/>
      <c r="I2115" s="150" t="str">
        <f t="shared" si="64"/>
        <v/>
      </c>
      <c r="J2115" s="113"/>
      <c r="K2115" s="18"/>
      <c r="L2115" s="18"/>
      <c r="Z2115" s="152"/>
    </row>
    <row r="2116" spans="1:26" x14ac:dyDescent="0.25">
      <c r="A2116" s="26"/>
      <c r="B2116" s="27"/>
      <c r="C2116" s="28"/>
      <c r="D2116" s="28"/>
      <c r="E2116" s="28"/>
      <c r="F2116" s="28"/>
      <c r="G2116" s="29"/>
      <c r="H2116" s="39"/>
      <c r="I2116" s="150" t="str">
        <f t="shared" si="64"/>
        <v/>
      </c>
      <c r="J2116" s="113"/>
      <c r="K2116" s="18"/>
      <c r="L2116" s="18"/>
      <c r="Z2116" s="152"/>
    </row>
    <row r="2117" spans="1:26" x14ac:dyDescent="0.25">
      <c r="A2117" s="26"/>
      <c r="B2117" s="27"/>
      <c r="C2117" s="28"/>
      <c r="D2117" s="28"/>
      <c r="E2117" s="28"/>
      <c r="F2117" s="28"/>
      <c r="G2117" s="29"/>
      <c r="H2117" s="39"/>
      <c r="I2117" s="150" t="str">
        <f t="shared" si="64"/>
        <v/>
      </c>
      <c r="J2117" s="113"/>
      <c r="K2117" s="18"/>
      <c r="L2117" s="18"/>
      <c r="Z2117" s="152"/>
    </row>
    <row r="2118" spans="1:26" x14ac:dyDescent="0.25">
      <c r="A2118" s="26"/>
      <c r="B2118" s="27"/>
      <c r="C2118" s="28"/>
      <c r="D2118" s="28"/>
      <c r="E2118" s="28"/>
      <c r="F2118" s="28"/>
      <c r="G2118" s="29"/>
      <c r="H2118" s="39"/>
      <c r="I2118" s="150" t="str">
        <f t="shared" si="64"/>
        <v/>
      </c>
      <c r="J2118" s="113"/>
      <c r="K2118" s="18"/>
      <c r="L2118" s="18"/>
      <c r="Z2118" s="152"/>
    </row>
    <row r="2119" spans="1:26" x14ac:dyDescent="0.25">
      <c r="A2119" s="26"/>
      <c r="B2119" s="27"/>
      <c r="C2119" s="28"/>
      <c r="D2119" s="28"/>
      <c r="E2119" s="28"/>
      <c r="F2119" s="28"/>
      <c r="G2119" s="29"/>
      <c r="H2119" s="39"/>
      <c r="I2119" s="150" t="str">
        <f t="shared" si="64"/>
        <v/>
      </c>
      <c r="J2119" s="113"/>
      <c r="K2119" s="18"/>
      <c r="L2119" s="18"/>
      <c r="Z2119" s="152"/>
    </row>
    <row r="2120" spans="1:26" x14ac:dyDescent="0.25">
      <c r="A2120" s="26"/>
      <c r="B2120" s="27"/>
      <c r="C2120" s="28"/>
      <c r="D2120" s="28"/>
      <c r="E2120" s="28"/>
      <c r="F2120" s="28"/>
      <c r="G2120" s="29"/>
      <c r="H2120" s="39"/>
      <c r="I2120" s="150" t="str">
        <f t="shared" si="64"/>
        <v/>
      </c>
      <c r="J2120" s="113"/>
      <c r="K2120" s="18"/>
      <c r="L2120" s="18"/>
      <c r="Z2120" s="152"/>
    </row>
    <row r="2121" spans="1:26" x14ac:dyDescent="0.25">
      <c r="A2121" s="26"/>
      <c r="B2121" s="27"/>
      <c r="C2121" s="28"/>
      <c r="D2121" s="28"/>
      <c r="E2121" s="28"/>
      <c r="F2121" s="28"/>
      <c r="G2121" s="29"/>
      <c r="H2121" s="39"/>
      <c r="I2121" s="150" t="str">
        <f t="shared" si="64"/>
        <v/>
      </c>
      <c r="J2121" s="113"/>
      <c r="K2121" s="18"/>
      <c r="L2121" s="18"/>
      <c r="Z2121" s="152"/>
    </row>
    <row r="2122" spans="1:26" x14ac:dyDescent="0.25">
      <c r="A2122" s="26"/>
      <c r="B2122" s="27"/>
      <c r="C2122" s="28"/>
      <c r="D2122" s="28"/>
      <c r="E2122" s="28"/>
      <c r="F2122" s="28"/>
      <c r="G2122" s="29"/>
      <c r="H2122" s="39"/>
      <c r="I2122" s="150" t="str">
        <f t="shared" si="64"/>
        <v/>
      </c>
      <c r="J2122" s="113"/>
      <c r="K2122" s="18"/>
      <c r="L2122" s="18"/>
      <c r="Z2122" s="152"/>
    </row>
    <row r="2123" spans="1:26" x14ac:dyDescent="0.25">
      <c r="A2123" s="26"/>
      <c r="B2123" s="27"/>
      <c r="C2123" s="28"/>
      <c r="D2123" s="28"/>
      <c r="E2123" s="28"/>
      <c r="F2123" s="28"/>
      <c r="G2123" s="29"/>
      <c r="H2123" s="39"/>
      <c r="I2123" s="150" t="str">
        <f t="shared" si="64"/>
        <v/>
      </c>
      <c r="J2123" s="113"/>
      <c r="K2123" s="18"/>
      <c r="L2123" s="18"/>
      <c r="Z2123" s="152"/>
    </row>
    <row r="2124" spans="1:26" x14ac:dyDescent="0.25">
      <c r="A2124" s="26"/>
      <c r="B2124" s="27"/>
      <c r="C2124" s="28"/>
      <c r="D2124" s="28"/>
      <c r="E2124" s="28"/>
      <c r="F2124" s="28"/>
      <c r="G2124" s="29"/>
      <c r="H2124" s="39"/>
      <c r="I2124" s="150" t="str">
        <f t="shared" si="64"/>
        <v/>
      </c>
      <c r="J2124" s="113"/>
      <c r="K2124" s="18"/>
      <c r="L2124" s="18"/>
      <c r="Z2124" s="152"/>
    </row>
    <row r="2125" spans="1:26" x14ac:dyDescent="0.25">
      <c r="A2125" s="26"/>
      <c r="B2125" s="27"/>
      <c r="C2125" s="28"/>
      <c r="D2125" s="28"/>
      <c r="E2125" s="28"/>
      <c r="F2125" s="28"/>
      <c r="G2125" s="29"/>
      <c r="H2125" s="39"/>
      <c r="I2125" s="150" t="str">
        <f t="shared" si="64"/>
        <v/>
      </c>
      <c r="J2125" s="113"/>
      <c r="K2125" s="18"/>
      <c r="L2125" s="18"/>
      <c r="Z2125" s="152"/>
    </row>
    <row r="2126" spans="1:26" x14ac:dyDescent="0.25">
      <c r="A2126" s="26"/>
      <c r="B2126" s="27"/>
      <c r="C2126" s="28"/>
      <c r="D2126" s="28"/>
      <c r="E2126" s="28"/>
      <c r="F2126" s="28"/>
      <c r="G2126" s="29"/>
      <c r="H2126" s="39"/>
      <c r="I2126" s="150" t="str">
        <f t="shared" si="64"/>
        <v/>
      </c>
      <c r="J2126" s="113"/>
      <c r="K2126" s="18"/>
      <c r="L2126" s="18"/>
      <c r="Z2126" s="152"/>
    </row>
    <row r="2127" spans="1:26" x14ac:dyDescent="0.25">
      <c r="A2127" s="26"/>
      <c r="B2127" s="27"/>
      <c r="C2127" s="28"/>
      <c r="D2127" s="28"/>
      <c r="E2127" s="28"/>
      <c r="F2127" s="28"/>
      <c r="G2127" s="29"/>
      <c r="H2127" s="39"/>
      <c r="I2127" s="150" t="str">
        <f t="shared" si="64"/>
        <v/>
      </c>
      <c r="J2127" s="113"/>
      <c r="K2127" s="18"/>
      <c r="L2127" s="18"/>
      <c r="Z2127" s="152"/>
    </row>
    <row r="2128" spans="1:26" x14ac:dyDescent="0.25">
      <c r="A2128" s="26"/>
      <c r="B2128" s="27"/>
      <c r="C2128" s="28"/>
      <c r="D2128" s="28"/>
      <c r="E2128" s="28"/>
      <c r="F2128" s="28"/>
      <c r="G2128" s="29"/>
      <c r="H2128" s="39"/>
      <c r="I2128" s="150" t="str">
        <f t="shared" si="64"/>
        <v/>
      </c>
      <c r="J2128" s="113"/>
      <c r="K2128" s="18"/>
      <c r="L2128" s="18"/>
      <c r="Z2128" s="152"/>
    </row>
    <row r="2129" spans="1:26" x14ac:dyDescent="0.25">
      <c r="A2129" s="26"/>
      <c r="B2129" s="27"/>
      <c r="C2129" s="28"/>
      <c r="D2129" s="28"/>
      <c r="E2129" s="28"/>
      <c r="F2129" s="28"/>
      <c r="G2129" s="29"/>
      <c r="H2129" s="39"/>
      <c r="I2129" s="150" t="str">
        <f t="shared" si="64"/>
        <v/>
      </c>
      <c r="J2129" s="113"/>
      <c r="K2129" s="18"/>
      <c r="L2129" s="18"/>
      <c r="Z2129" s="152"/>
    </row>
    <row r="2130" spans="1:26" x14ac:dyDescent="0.25">
      <c r="A2130" s="26"/>
      <c r="B2130" s="27"/>
      <c r="C2130" s="28"/>
      <c r="D2130" s="28"/>
      <c r="E2130" s="28"/>
      <c r="F2130" s="28"/>
      <c r="G2130" s="29"/>
      <c r="H2130" s="39"/>
      <c r="I2130" s="150" t="str">
        <f t="shared" si="64"/>
        <v/>
      </c>
      <c r="J2130" s="113"/>
      <c r="K2130" s="18"/>
      <c r="L2130" s="18"/>
      <c r="Z2130" s="152"/>
    </row>
    <row r="2131" spans="1:26" x14ac:dyDescent="0.25">
      <c r="A2131" s="26"/>
      <c r="B2131" s="27"/>
      <c r="C2131" s="28"/>
      <c r="D2131" s="28"/>
      <c r="E2131" s="28"/>
      <c r="F2131" s="28"/>
      <c r="G2131" s="29"/>
      <c r="H2131" s="39"/>
      <c r="I2131" s="150" t="str">
        <f t="shared" si="64"/>
        <v/>
      </c>
      <c r="J2131" s="113"/>
      <c r="K2131" s="18"/>
      <c r="L2131" s="18"/>
      <c r="Z2131" s="152"/>
    </row>
    <row r="2132" spans="1:26" x14ac:dyDescent="0.25">
      <c r="A2132" s="26"/>
      <c r="B2132" s="27"/>
      <c r="C2132" s="28"/>
      <c r="D2132" s="28"/>
      <c r="E2132" s="28"/>
      <c r="F2132" s="28"/>
      <c r="G2132" s="29"/>
      <c r="H2132" s="39"/>
      <c r="I2132" s="150" t="str">
        <f t="shared" si="64"/>
        <v/>
      </c>
      <c r="J2132" s="113"/>
      <c r="K2132" s="18"/>
      <c r="L2132" s="18"/>
      <c r="Z2132" s="152"/>
    </row>
    <row r="2133" spans="1:26" x14ac:dyDescent="0.25">
      <c r="A2133" s="26"/>
      <c r="B2133" s="27"/>
      <c r="C2133" s="28"/>
      <c r="D2133" s="28"/>
      <c r="E2133" s="28"/>
      <c r="F2133" s="28"/>
      <c r="G2133" s="29"/>
      <c r="H2133" s="39"/>
      <c r="I2133" s="150" t="str">
        <f t="shared" si="64"/>
        <v/>
      </c>
      <c r="J2133" s="113"/>
      <c r="K2133" s="18"/>
      <c r="L2133" s="18"/>
      <c r="Z2133" s="152"/>
    </row>
    <row r="2134" spans="1:26" x14ac:dyDescent="0.25">
      <c r="A2134" s="26"/>
      <c r="B2134" s="27"/>
      <c r="C2134" s="28"/>
      <c r="D2134" s="28"/>
      <c r="E2134" s="28"/>
      <c r="F2134" s="28"/>
      <c r="G2134" s="29"/>
      <c r="H2134" s="39"/>
      <c r="I2134" s="150" t="str">
        <f t="shared" si="64"/>
        <v/>
      </c>
      <c r="J2134" s="113"/>
      <c r="K2134" s="18"/>
      <c r="L2134" s="18"/>
      <c r="Z2134" s="152"/>
    </row>
    <row r="2135" spans="1:26" x14ac:dyDescent="0.25">
      <c r="A2135" s="26"/>
      <c r="B2135" s="27"/>
      <c r="C2135" s="28"/>
      <c r="D2135" s="28"/>
      <c r="E2135" s="28"/>
      <c r="F2135" s="28"/>
      <c r="G2135" s="29"/>
      <c r="H2135" s="39"/>
      <c r="I2135" s="150" t="str">
        <f t="shared" si="64"/>
        <v/>
      </c>
      <c r="J2135" s="113"/>
      <c r="K2135" s="18"/>
      <c r="L2135" s="18"/>
      <c r="Z2135" s="152"/>
    </row>
    <row r="2136" spans="1:26" x14ac:dyDescent="0.25">
      <c r="A2136" s="26"/>
      <c r="B2136" s="27"/>
      <c r="C2136" s="28"/>
      <c r="D2136" s="28"/>
      <c r="E2136" s="28"/>
      <c r="F2136" s="28"/>
      <c r="G2136" s="29"/>
      <c r="H2136" s="39"/>
      <c r="I2136" s="150" t="str">
        <f t="shared" si="64"/>
        <v/>
      </c>
      <c r="J2136" s="113"/>
      <c r="K2136" s="18"/>
      <c r="L2136" s="18"/>
      <c r="Z2136" s="152"/>
    </row>
    <row r="2137" spans="1:26" x14ac:dyDescent="0.25">
      <c r="A2137" s="26"/>
      <c r="B2137" s="27"/>
      <c r="C2137" s="28"/>
      <c r="D2137" s="28"/>
      <c r="E2137" s="28"/>
      <c r="F2137" s="28"/>
      <c r="G2137" s="29"/>
      <c r="H2137" s="39"/>
      <c r="I2137" s="150" t="str">
        <f t="shared" si="64"/>
        <v/>
      </c>
      <c r="J2137" s="113"/>
      <c r="K2137" s="18"/>
      <c r="L2137" s="18"/>
      <c r="Z2137" s="152"/>
    </row>
    <row r="2138" spans="1:26" x14ac:dyDescent="0.25">
      <c r="A2138" s="26"/>
      <c r="B2138" s="27"/>
      <c r="C2138" s="28"/>
      <c r="D2138" s="28"/>
      <c r="E2138" s="28"/>
      <c r="F2138" s="28"/>
      <c r="G2138" s="29"/>
      <c r="H2138" s="39"/>
      <c r="I2138" s="150" t="str">
        <f t="shared" si="64"/>
        <v/>
      </c>
      <c r="J2138" s="113"/>
      <c r="K2138" s="18"/>
      <c r="L2138" s="18"/>
      <c r="Z2138" s="152"/>
    </row>
    <row r="2139" spans="1:26" x14ac:dyDescent="0.25">
      <c r="A2139" s="26"/>
      <c r="B2139" s="27"/>
      <c r="C2139" s="28"/>
      <c r="D2139" s="28"/>
      <c r="E2139" s="28"/>
      <c r="F2139" s="28"/>
      <c r="G2139" s="29"/>
      <c r="H2139" s="39"/>
      <c r="I2139" s="150" t="str">
        <f t="shared" si="64"/>
        <v/>
      </c>
      <c r="J2139" s="113"/>
      <c r="K2139" s="18"/>
      <c r="L2139" s="18"/>
      <c r="Z2139" s="152"/>
    </row>
    <row r="2140" spans="1:26" x14ac:dyDescent="0.25">
      <c r="A2140" s="26"/>
      <c r="B2140" s="27"/>
      <c r="C2140" s="28"/>
      <c r="D2140" s="28"/>
      <c r="E2140" s="28"/>
      <c r="F2140" s="28"/>
      <c r="G2140" s="29"/>
      <c r="H2140" s="39"/>
      <c r="I2140" s="150" t="str">
        <f t="shared" si="64"/>
        <v/>
      </c>
      <c r="J2140" s="113"/>
      <c r="K2140" s="18"/>
      <c r="L2140" s="18"/>
      <c r="Z2140" s="152"/>
    </row>
    <row r="2141" spans="1:26" x14ac:dyDescent="0.25">
      <c r="A2141" s="26"/>
      <c r="B2141" s="27"/>
      <c r="C2141" s="28"/>
      <c r="D2141" s="28"/>
      <c r="E2141" s="28"/>
      <c r="F2141" s="28"/>
      <c r="G2141" s="29"/>
      <c r="H2141" s="39"/>
      <c r="I2141" s="150" t="str">
        <f t="shared" si="64"/>
        <v/>
      </c>
      <c r="J2141" s="113"/>
      <c r="K2141" s="18"/>
      <c r="L2141" s="18"/>
      <c r="Z2141" s="152"/>
    </row>
    <row r="2142" spans="1:26" x14ac:dyDescent="0.25">
      <c r="A2142" s="26"/>
      <c r="B2142" s="27"/>
      <c r="C2142" s="28"/>
      <c r="D2142" s="28"/>
      <c r="E2142" s="28"/>
      <c r="F2142" s="28"/>
      <c r="G2142" s="29"/>
      <c r="H2142" s="39"/>
      <c r="I2142" s="150" t="str">
        <f t="shared" si="64"/>
        <v/>
      </c>
      <c r="J2142" s="113"/>
      <c r="K2142" s="18"/>
      <c r="L2142" s="18"/>
      <c r="Z2142" s="152"/>
    </row>
    <row r="2143" spans="1:26" x14ac:dyDescent="0.25">
      <c r="A2143" s="26"/>
      <c r="B2143" s="27"/>
      <c r="C2143" s="28"/>
      <c r="D2143" s="28"/>
      <c r="E2143" s="28"/>
      <c r="F2143" s="28"/>
      <c r="G2143" s="29"/>
      <c r="H2143" s="39"/>
      <c r="I2143" s="150" t="str">
        <f t="shared" si="64"/>
        <v/>
      </c>
      <c r="J2143" s="113"/>
      <c r="K2143" s="18"/>
      <c r="L2143" s="18"/>
      <c r="Z2143" s="152"/>
    </row>
    <row r="2144" spans="1:26" x14ac:dyDescent="0.25">
      <c r="A2144" s="26"/>
      <c r="B2144" s="27"/>
      <c r="C2144" s="28"/>
      <c r="D2144" s="28"/>
      <c r="E2144" s="28"/>
      <c r="F2144" s="28"/>
      <c r="G2144" s="29"/>
      <c r="H2144" s="39"/>
      <c r="I2144" s="150" t="str">
        <f t="shared" si="64"/>
        <v/>
      </c>
      <c r="J2144" s="113"/>
      <c r="K2144" s="18"/>
      <c r="L2144" s="18"/>
      <c r="Z2144" s="152"/>
    </row>
    <row r="2145" spans="1:26" x14ac:dyDescent="0.25">
      <c r="A2145" s="26"/>
      <c r="B2145" s="27"/>
      <c r="C2145" s="28"/>
      <c r="D2145" s="28"/>
      <c r="E2145" s="28"/>
      <c r="F2145" s="28"/>
      <c r="G2145" s="29"/>
      <c r="H2145" s="39"/>
      <c r="I2145" s="150" t="str">
        <f t="shared" si="64"/>
        <v/>
      </c>
      <c r="J2145" s="113"/>
      <c r="K2145" s="18"/>
      <c r="L2145" s="18"/>
      <c r="Z2145" s="152"/>
    </row>
    <row r="2146" spans="1:26" x14ac:dyDescent="0.25">
      <c r="A2146" s="26"/>
      <c r="B2146" s="27"/>
      <c r="C2146" s="28"/>
      <c r="D2146" s="28"/>
      <c r="E2146" s="28"/>
      <c r="F2146" s="28"/>
      <c r="G2146" s="29"/>
      <c r="H2146" s="39"/>
      <c r="I2146" s="150" t="str">
        <f t="shared" si="64"/>
        <v/>
      </c>
      <c r="J2146" s="113"/>
      <c r="K2146" s="18"/>
      <c r="L2146" s="18"/>
      <c r="Z2146" s="152"/>
    </row>
    <row r="2147" spans="1:26" x14ac:dyDescent="0.25">
      <c r="A2147" s="26"/>
      <c r="B2147" s="27"/>
      <c r="C2147" s="28"/>
      <c r="D2147" s="28"/>
      <c r="E2147" s="28"/>
      <c r="F2147" s="28"/>
      <c r="G2147" s="29"/>
      <c r="H2147" s="39"/>
      <c r="I2147" s="150" t="str">
        <f t="shared" si="64"/>
        <v/>
      </c>
      <c r="J2147" s="113"/>
      <c r="K2147" s="18"/>
      <c r="L2147" s="18"/>
      <c r="Z2147" s="152"/>
    </row>
    <row r="2148" spans="1:26" x14ac:dyDescent="0.25">
      <c r="A2148" s="26"/>
      <c r="B2148" s="27"/>
      <c r="C2148" s="28"/>
      <c r="D2148" s="28"/>
      <c r="E2148" s="28"/>
      <c r="F2148" s="28"/>
      <c r="G2148" s="29"/>
      <c r="H2148" s="39"/>
      <c r="I2148" s="150" t="str">
        <f t="shared" si="64"/>
        <v/>
      </c>
      <c r="J2148" s="113"/>
      <c r="K2148" s="18"/>
      <c r="L2148" s="18"/>
      <c r="Z2148" s="152"/>
    </row>
    <row r="2149" spans="1:26" x14ac:dyDescent="0.25">
      <c r="A2149" s="26"/>
      <c r="B2149" s="27"/>
      <c r="C2149" s="28"/>
      <c r="D2149" s="28"/>
      <c r="E2149" s="28"/>
      <c r="F2149" s="28"/>
      <c r="G2149" s="29"/>
      <c r="H2149" s="39"/>
      <c r="I2149" s="150" t="str">
        <f t="shared" si="64"/>
        <v/>
      </c>
      <c r="J2149" s="113"/>
      <c r="K2149" s="18"/>
      <c r="L2149" s="18"/>
      <c r="Z2149" s="152"/>
    </row>
    <row r="2150" spans="1:26" x14ac:dyDescent="0.25">
      <c r="A2150" s="26"/>
      <c r="B2150" s="27"/>
      <c r="C2150" s="28"/>
      <c r="D2150" s="28"/>
      <c r="E2150" s="28"/>
      <c r="F2150" s="28"/>
      <c r="G2150" s="29"/>
      <c r="H2150" s="39"/>
      <c r="I2150" s="150" t="str">
        <f t="shared" si="64"/>
        <v/>
      </c>
      <c r="J2150" s="113"/>
      <c r="K2150" s="18"/>
      <c r="L2150" s="18"/>
      <c r="Z2150" s="152"/>
    </row>
    <row r="2151" spans="1:26" x14ac:dyDescent="0.25">
      <c r="A2151" s="26"/>
      <c r="B2151" s="27"/>
      <c r="C2151" s="28"/>
      <c r="D2151" s="28"/>
      <c r="E2151" s="28"/>
      <c r="F2151" s="28"/>
      <c r="G2151" s="29"/>
      <c r="H2151" s="39"/>
      <c r="I2151" s="150" t="str">
        <f t="shared" si="64"/>
        <v/>
      </c>
      <c r="J2151" s="113"/>
      <c r="K2151" s="18"/>
      <c r="L2151" s="18"/>
      <c r="Z2151" s="152"/>
    </row>
    <row r="2152" spans="1:26" x14ac:dyDescent="0.25">
      <c r="A2152" s="26"/>
      <c r="B2152" s="27"/>
      <c r="C2152" s="28"/>
      <c r="D2152" s="28"/>
      <c r="E2152" s="28"/>
      <c r="F2152" s="28"/>
      <c r="G2152" s="29"/>
      <c r="H2152" s="39"/>
      <c r="I2152" s="150" t="str">
        <f t="shared" si="64"/>
        <v/>
      </c>
      <c r="J2152" s="113"/>
      <c r="K2152" s="18"/>
      <c r="L2152" s="18"/>
      <c r="Z2152" s="152"/>
    </row>
    <row r="2153" spans="1:26" x14ac:dyDescent="0.25">
      <c r="A2153" s="26"/>
      <c r="B2153" s="27"/>
      <c r="C2153" s="28"/>
      <c r="D2153" s="28"/>
      <c r="E2153" s="28"/>
      <c r="F2153" s="28"/>
      <c r="G2153" s="29"/>
      <c r="H2153" s="39"/>
      <c r="I2153" s="150" t="str">
        <f t="shared" si="64"/>
        <v/>
      </c>
      <c r="J2153" s="113"/>
      <c r="K2153" s="18"/>
      <c r="L2153" s="18"/>
      <c r="Z2153" s="152"/>
    </row>
    <row r="2154" spans="1:26" x14ac:dyDescent="0.25">
      <c r="A2154" s="26"/>
      <c r="B2154" s="27"/>
      <c r="C2154" s="28"/>
      <c r="D2154" s="28"/>
      <c r="E2154" s="28"/>
      <c r="F2154" s="28"/>
      <c r="G2154" s="29"/>
      <c r="H2154" s="39"/>
      <c r="I2154" s="150" t="str">
        <f t="shared" si="64"/>
        <v/>
      </c>
      <c r="J2154" s="113"/>
      <c r="K2154" s="18"/>
      <c r="L2154" s="18"/>
      <c r="Z2154" s="152"/>
    </row>
    <row r="2155" spans="1:26" x14ac:dyDescent="0.25">
      <c r="A2155" s="26"/>
      <c r="B2155" s="27"/>
      <c r="C2155" s="28"/>
      <c r="D2155" s="28"/>
      <c r="E2155" s="28"/>
      <c r="F2155" s="28"/>
      <c r="G2155" s="29"/>
      <c r="H2155" s="39"/>
      <c r="I2155" s="150" t="str">
        <f t="shared" si="64"/>
        <v/>
      </c>
      <c r="J2155" s="113"/>
      <c r="K2155" s="18"/>
      <c r="L2155" s="18"/>
      <c r="Z2155" s="152"/>
    </row>
    <row r="2156" spans="1:26" x14ac:dyDescent="0.25">
      <c r="A2156" s="26"/>
      <c r="B2156" s="27"/>
      <c r="C2156" s="28"/>
      <c r="D2156" s="28"/>
      <c r="E2156" s="28"/>
      <c r="F2156" s="28"/>
      <c r="G2156" s="29"/>
      <c r="H2156" s="39"/>
      <c r="I2156" s="150" t="str">
        <f t="shared" si="64"/>
        <v/>
      </c>
      <c r="J2156" s="113"/>
      <c r="K2156" s="18"/>
      <c r="L2156" s="18"/>
      <c r="Z2156" s="152"/>
    </row>
    <row r="2157" spans="1:26" x14ac:dyDescent="0.25">
      <c r="A2157" s="26"/>
      <c r="B2157" s="27"/>
      <c r="C2157" s="28"/>
      <c r="D2157" s="28"/>
      <c r="E2157" s="28"/>
      <c r="F2157" s="28"/>
      <c r="G2157" s="29"/>
      <c r="H2157" s="39"/>
      <c r="I2157" s="150" t="str">
        <f t="shared" si="64"/>
        <v/>
      </c>
      <c r="J2157" s="113"/>
      <c r="K2157" s="18"/>
      <c r="L2157" s="18"/>
      <c r="Z2157" s="152"/>
    </row>
    <row r="2158" spans="1:26" x14ac:dyDescent="0.25">
      <c r="A2158" s="26"/>
      <c r="B2158" s="27"/>
      <c r="C2158" s="28"/>
      <c r="D2158" s="28"/>
      <c r="E2158" s="28"/>
      <c r="F2158" s="28"/>
      <c r="G2158" s="29"/>
      <c r="H2158" s="39"/>
      <c r="I2158" s="150" t="str">
        <f t="shared" si="64"/>
        <v/>
      </c>
      <c r="J2158" s="113"/>
      <c r="K2158" s="18"/>
      <c r="L2158" s="18"/>
      <c r="Z2158" s="152"/>
    </row>
    <row r="2159" spans="1:26" x14ac:dyDescent="0.25">
      <c r="A2159" s="26"/>
      <c r="B2159" s="27"/>
      <c r="C2159" s="28"/>
      <c r="D2159" s="28"/>
      <c r="E2159" s="28"/>
      <c r="F2159" s="28"/>
      <c r="G2159" s="29"/>
      <c r="H2159" s="39"/>
      <c r="I2159" s="150" t="str">
        <f t="shared" si="64"/>
        <v/>
      </c>
      <c r="J2159" s="113"/>
      <c r="K2159" s="18"/>
      <c r="L2159" s="18"/>
      <c r="Z2159" s="152"/>
    </row>
    <row r="2160" spans="1:26" x14ac:dyDescent="0.25">
      <c r="A2160" s="26"/>
      <c r="B2160" s="27"/>
      <c r="C2160" s="28"/>
      <c r="D2160" s="28"/>
      <c r="E2160" s="28"/>
      <c r="F2160" s="28"/>
      <c r="G2160" s="29"/>
      <c r="H2160" s="39"/>
      <c r="I2160" s="150" t="str">
        <f t="shared" si="64"/>
        <v/>
      </c>
      <c r="J2160" s="113"/>
      <c r="K2160" s="18"/>
      <c r="L2160" s="18"/>
      <c r="Z2160" s="152"/>
    </row>
    <row r="2161" spans="1:26" x14ac:dyDescent="0.25">
      <c r="A2161" s="26"/>
      <c r="B2161" s="27"/>
      <c r="C2161" s="28"/>
      <c r="D2161" s="28"/>
      <c r="E2161" s="28"/>
      <c r="F2161" s="28"/>
      <c r="G2161" s="29"/>
      <c r="H2161" s="39"/>
      <c r="I2161" s="150" t="str">
        <f t="shared" si="64"/>
        <v/>
      </c>
      <c r="J2161" s="113"/>
      <c r="K2161" s="18"/>
      <c r="L2161" s="18"/>
      <c r="Z2161" s="152"/>
    </row>
    <row r="2162" spans="1:26" x14ac:dyDescent="0.25">
      <c r="A2162" s="26"/>
      <c r="B2162" s="27"/>
      <c r="C2162" s="28"/>
      <c r="D2162" s="28"/>
      <c r="E2162" s="28"/>
      <c r="F2162" s="28"/>
      <c r="G2162" s="29"/>
      <c r="H2162" s="39"/>
      <c r="I2162" s="150" t="str">
        <f t="shared" si="64"/>
        <v/>
      </c>
      <c r="J2162" s="113"/>
      <c r="K2162" s="18"/>
      <c r="L2162" s="18"/>
      <c r="Z2162" s="152"/>
    </row>
    <row r="2163" spans="1:26" x14ac:dyDescent="0.25">
      <c r="A2163" s="26"/>
      <c r="B2163" s="27"/>
      <c r="C2163" s="28"/>
      <c r="D2163" s="28"/>
      <c r="E2163" s="28"/>
      <c r="F2163" s="28"/>
      <c r="G2163" s="29"/>
      <c r="H2163" s="39"/>
      <c r="I2163" s="150" t="str">
        <f t="shared" si="64"/>
        <v/>
      </c>
      <c r="J2163" s="113"/>
      <c r="K2163" s="18"/>
      <c r="L2163" s="18"/>
      <c r="Z2163" s="152"/>
    </row>
    <row r="2164" spans="1:26" x14ac:dyDescent="0.25">
      <c r="A2164" s="26"/>
      <c r="B2164" s="27"/>
      <c r="C2164" s="28"/>
      <c r="D2164" s="28"/>
      <c r="E2164" s="28"/>
      <c r="F2164" s="28"/>
      <c r="G2164" s="29"/>
      <c r="H2164" s="39"/>
      <c r="I2164" s="150" t="str">
        <f t="shared" si="64"/>
        <v/>
      </c>
      <c r="J2164" s="113"/>
      <c r="K2164" s="18"/>
      <c r="L2164" s="18"/>
      <c r="Z2164" s="152"/>
    </row>
    <row r="2165" spans="1:26" x14ac:dyDescent="0.25">
      <c r="A2165" s="26"/>
      <c r="B2165" s="27"/>
      <c r="C2165" s="28"/>
      <c r="D2165" s="28"/>
      <c r="E2165" s="28"/>
      <c r="F2165" s="28"/>
      <c r="G2165" s="29"/>
      <c r="H2165" s="39"/>
      <c r="I2165" s="150" t="str">
        <f t="shared" si="64"/>
        <v/>
      </c>
      <c r="J2165" s="113"/>
      <c r="K2165" s="18"/>
      <c r="L2165" s="18"/>
      <c r="Z2165" s="152"/>
    </row>
    <row r="2166" spans="1:26" x14ac:dyDescent="0.25">
      <c r="A2166" s="26"/>
      <c r="B2166" s="27"/>
      <c r="C2166" s="28"/>
      <c r="D2166" s="28"/>
      <c r="E2166" s="28"/>
      <c r="F2166" s="28"/>
      <c r="G2166" s="29"/>
      <c r="H2166" s="39"/>
      <c r="I2166" s="150" t="str">
        <f t="shared" si="64"/>
        <v/>
      </c>
      <c r="J2166" s="113"/>
      <c r="K2166" s="18"/>
      <c r="L2166" s="18"/>
      <c r="Z2166" s="152"/>
    </row>
    <row r="2167" spans="1:26" x14ac:dyDescent="0.25">
      <c r="A2167" s="26"/>
      <c r="B2167" s="27"/>
      <c r="C2167" s="28"/>
      <c r="D2167" s="28"/>
      <c r="E2167" s="28"/>
      <c r="F2167" s="28"/>
      <c r="G2167" s="29"/>
      <c r="H2167" s="39"/>
      <c r="I2167" s="150" t="str">
        <f t="shared" si="64"/>
        <v/>
      </c>
      <c r="J2167" s="113"/>
      <c r="K2167" s="18"/>
      <c r="L2167" s="18"/>
      <c r="Z2167" s="152"/>
    </row>
    <row r="2168" spans="1:26" x14ac:dyDescent="0.25">
      <c r="A2168" s="26"/>
      <c r="B2168" s="27"/>
      <c r="C2168" s="28"/>
      <c r="D2168" s="28"/>
      <c r="E2168" s="28"/>
      <c r="F2168" s="28"/>
      <c r="G2168" s="29"/>
      <c r="H2168" s="39"/>
      <c r="I2168" s="150" t="str">
        <f t="shared" si="64"/>
        <v/>
      </c>
      <c r="J2168" s="113"/>
      <c r="K2168" s="18"/>
      <c r="L2168" s="18"/>
      <c r="Z2168" s="152"/>
    </row>
    <row r="2169" spans="1:26" x14ac:dyDescent="0.25">
      <c r="A2169" s="26"/>
      <c r="B2169" s="27"/>
      <c r="C2169" s="28"/>
      <c r="D2169" s="28"/>
      <c r="E2169" s="28"/>
      <c r="F2169" s="28"/>
      <c r="G2169" s="29"/>
      <c r="H2169" s="39"/>
      <c r="I2169" s="150" t="str">
        <f t="shared" si="64"/>
        <v/>
      </c>
      <c r="J2169" s="113"/>
      <c r="K2169" s="18"/>
      <c r="L2169" s="18"/>
      <c r="Z2169" s="152"/>
    </row>
    <row r="2170" spans="1:26" x14ac:dyDescent="0.25">
      <c r="A2170" s="26"/>
      <c r="B2170" s="27"/>
      <c r="C2170" s="28"/>
      <c r="D2170" s="28"/>
      <c r="E2170" s="28"/>
      <c r="F2170" s="28"/>
      <c r="G2170" s="29"/>
      <c r="H2170" s="39"/>
      <c r="I2170" s="150" t="str">
        <f t="shared" si="64"/>
        <v/>
      </c>
      <c r="J2170" s="113"/>
      <c r="K2170" s="18"/>
      <c r="L2170" s="18"/>
      <c r="Z2170" s="152"/>
    </row>
    <row r="2171" spans="1:26" x14ac:dyDescent="0.25">
      <c r="A2171" s="26"/>
      <c r="B2171" s="27"/>
      <c r="C2171" s="28"/>
      <c r="D2171" s="28"/>
      <c r="E2171" s="28"/>
      <c r="F2171" s="28"/>
      <c r="G2171" s="29"/>
      <c r="H2171" s="39"/>
      <c r="I2171" s="150" t="str">
        <f t="shared" si="64"/>
        <v/>
      </c>
      <c r="J2171" s="113"/>
      <c r="K2171" s="18"/>
      <c r="L2171" s="18"/>
      <c r="Z2171" s="152"/>
    </row>
    <row r="2172" spans="1:26" x14ac:dyDescent="0.25">
      <c r="A2172" s="26"/>
      <c r="B2172" s="27"/>
      <c r="C2172" s="28"/>
      <c r="D2172" s="28"/>
      <c r="E2172" s="28"/>
      <c r="F2172" s="28"/>
      <c r="G2172" s="29"/>
      <c r="H2172" s="39"/>
      <c r="I2172" s="150" t="str">
        <f t="shared" si="64"/>
        <v/>
      </c>
      <c r="J2172" s="113"/>
      <c r="K2172" s="18"/>
      <c r="L2172" s="18"/>
      <c r="Z2172" s="152"/>
    </row>
    <row r="2173" spans="1:26" x14ac:dyDescent="0.25">
      <c r="A2173" s="26"/>
      <c r="B2173" s="27"/>
      <c r="C2173" s="28"/>
      <c r="D2173" s="28"/>
      <c r="E2173" s="28"/>
      <c r="F2173" s="28"/>
      <c r="G2173" s="29"/>
      <c r="H2173" s="39"/>
      <c r="I2173" s="150" t="str">
        <f t="shared" si="64"/>
        <v/>
      </c>
      <c r="J2173" s="113"/>
      <c r="K2173" s="18"/>
      <c r="L2173" s="18"/>
      <c r="Z2173" s="152"/>
    </row>
    <row r="2174" spans="1:26" x14ac:dyDescent="0.25">
      <c r="A2174" s="26"/>
      <c r="B2174" s="27"/>
      <c r="C2174" s="28"/>
      <c r="D2174" s="28"/>
      <c r="E2174" s="28"/>
      <c r="F2174" s="28"/>
      <c r="G2174" s="29"/>
      <c r="H2174" s="39"/>
      <c r="I2174" s="150" t="str">
        <f t="shared" si="64"/>
        <v/>
      </c>
      <c r="J2174" s="113"/>
      <c r="K2174" s="18"/>
      <c r="L2174" s="18"/>
      <c r="Z2174" s="152"/>
    </row>
    <row r="2175" spans="1:26" x14ac:dyDescent="0.25">
      <c r="A2175" s="26"/>
      <c r="B2175" s="27"/>
      <c r="C2175" s="28"/>
      <c r="D2175" s="28"/>
      <c r="E2175" s="28"/>
      <c r="F2175" s="28"/>
      <c r="G2175" s="29"/>
      <c r="H2175" s="39"/>
      <c r="I2175" s="150" t="str">
        <f t="shared" si="64"/>
        <v/>
      </c>
      <c r="J2175" s="113"/>
      <c r="K2175" s="18"/>
      <c r="L2175" s="18"/>
      <c r="Z2175" s="152"/>
    </row>
    <row r="2176" spans="1:26" x14ac:dyDescent="0.25">
      <c r="A2176" s="26"/>
      <c r="B2176" s="27"/>
      <c r="C2176" s="28"/>
      <c r="D2176" s="28"/>
      <c r="E2176" s="28"/>
      <c r="F2176" s="28"/>
      <c r="G2176" s="29"/>
      <c r="H2176" s="39"/>
      <c r="I2176" s="150" t="str">
        <f t="shared" si="64"/>
        <v/>
      </c>
      <c r="J2176" s="113"/>
      <c r="K2176" s="18"/>
      <c r="L2176" s="18"/>
      <c r="Z2176" s="152"/>
    </row>
    <row r="2177" spans="1:26" x14ac:dyDescent="0.25">
      <c r="A2177" s="26"/>
      <c r="B2177" s="27"/>
      <c r="C2177" s="28"/>
      <c r="D2177" s="28"/>
      <c r="E2177" s="28"/>
      <c r="F2177" s="28"/>
      <c r="G2177" s="29"/>
      <c r="H2177" s="39"/>
      <c r="I2177" s="150" t="str">
        <f t="shared" si="64"/>
        <v/>
      </c>
      <c r="J2177" s="113"/>
      <c r="K2177" s="18"/>
      <c r="L2177" s="18"/>
      <c r="Z2177" s="152"/>
    </row>
    <row r="2178" spans="1:26" x14ac:dyDescent="0.25">
      <c r="A2178" s="26"/>
      <c r="B2178" s="27"/>
      <c r="C2178" s="28"/>
      <c r="D2178" s="28"/>
      <c r="E2178" s="28"/>
      <c r="F2178" s="28"/>
      <c r="G2178" s="29"/>
      <c r="H2178" s="39"/>
      <c r="I2178" s="150" t="str">
        <f t="shared" si="64"/>
        <v/>
      </c>
      <c r="J2178" s="113"/>
      <c r="K2178" s="18"/>
      <c r="L2178" s="18"/>
      <c r="Z2178" s="152"/>
    </row>
    <row r="2179" spans="1:26" x14ac:dyDescent="0.25">
      <c r="A2179" s="26"/>
      <c r="B2179" s="27"/>
      <c r="C2179" s="28"/>
      <c r="D2179" s="28"/>
      <c r="E2179" s="28"/>
      <c r="F2179" s="28"/>
      <c r="G2179" s="29"/>
      <c r="H2179" s="39"/>
      <c r="I2179" s="150" t="str">
        <f t="shared" si="64"/>
        <v/>
      </c>
      <c r="J2179" s="113"/>
      <c r="K2179" s="18"/>
      <c r="L2179" s="18"/>
      <c r="Z2179" s="152"/>
    </row>
    <row r="2180" spans="1:26" x14ac:dyDescent="0.25">
      <c r="A2180" s="26"/>
      <c r="B2180" s="27"/>
      <c r="C2180" s="28"/>
      <c r="D2180" s="28"/>
      <c r="E2180" s="28"/>
      <c r="F2180" s="28"/>
      <c r="G2180" s="29"/>
      <c r="H2180" s="39"/>
      <c r="I2180" s="150" t="str">
        <f t="shared" si="64"/>
        <v/>
      </c>
      <c r="J2180" s="113"/>
      <c r="K2180" s="18"/>
      <c r="L2180" s="18"/>
      <c r="Z2180" s="152"/>
    </row>
    <row r="2181" spans="1:26" x14ac:dyDescent="0.25">
      <c r="A2181" s="26"/>
      <c r="B2181" s="27"/>
      <c r="C2181" s="28"/>
      <c r="D2181" s="28"/>
      <c r="E2181" s="28"/>
      <c r="F2181" s="28"/>
      <c r="G2181" s="29"/>
      <c r="H2181" s="39"/>
      <c r="I2181" s="150" t="str">
        <f t="shared" si="64"/>
        <v/>
      </c>
      <c r="J2181" s="113"/>
      <c r="K2181" s="18"/>
      <c r="L2181" s="18"/>
      <c r="Z2181" s="152"/>
    </row>
    <row r="2182" spans="1:26" x14ac:dyDescent="0.25">
      <c r="A2182" s="26"/>
      <c r="B2182" s="27"/>
      <c r="C2182" s="28"/>
      <c r="D2182" s="28"/>
      <c r="E2182" s="28"/>
      <c r="F2182" s="28"/>
      <c r="G2182" s="29"/>
      <c r="H2182" s="39"/>
      <c r="I2182" s="150" t="str">
        <f t="shared" si="64"/>
        <v/>
      </c>
      <c r="J2182" s="113"/>
      <c r="K2182" s="18"/>
      <c r="L2182" s="18"/>
      <c r="Z2182" s="152"/>
    </row>
    <row r="2183" spans="1:26" x14ac:dyDescent="0.25">
      <c r="A2183" s="26"/>
      <c r="B2183" s="27"/>
      <c r="C2183" s="28"/>
      <c r="D2183" s="28"/>
      <c r="E2183" s="28"/>
      <c r="F2183" s="28"/>
      <c r="G2183" s="29"/>
      <c r="H2183" s="39"/>
      <c r="I2183" s="150" t="str">
        <f t="shared" si="64"/>
        <v/>
      </c>
      <c r="J2183" s="113"/>
      <c r="K2183" s="18"/>
      <c r="L2183" s="18"/>
      <c r="Z2183" s="152"/>
    </row>
    <row r="2184" spans="1:26" x14ac:dyDescent="0.25">
      <c r="A2184" s="26"/>
      <c r="B2184" s="27"/>
      <c r="C2184" s="28"/>
      <c r="D2184" s="28"/>
      <c r="E2184" s="28"/>
      <c r="F2184" s="28"/>
      <c r="G2184" s="29"/>
      <c r="H2184" s="39"/>
      <c r="I2184" s="150" t="str">
        <f t="shared" si="64"/>
        <v/>
      </c>
      <c r="J2184" s="113"/>
      <c r="K2184" s="18"/>
      <c r="L2184" s="18"/>
      <c r="Z2184" s="152"/>
    </row>
    <row r="2185" spans="1:26" x14ac:dyDescent="0.25">
      <c r="A2185" s="26"/>
      <c r="B2185" s="27"/>
      <c r="C2185" s="28"/>
      <c r="D2185" s="28"/>
      <c r="E2185" s="28"/>
      <c r="F2185" s="28"/>
      <c r="G2185" s="29"/>
      <c r="H2185" s="39"/>
      <c r="I2185" s="150" t="str">
        <f t="shared" si="64"/>
        <v/>
      </c>
      <c r="J2185" s="113"/>
      <c r="K2185" s="18"/>
      <c r="L2185" s="18"/>
      <c r="Z2185" s="152"/>
    </row>
    <row r="2186" spans="1:26" x14ac:dyDescent="0.25">
      <c r="A2186" s="26"/>
      <c r="B2186" s="27"/>
      <c r="C2186" s="28"/>
      <c r="D2186" s="28"/>
      <c r="E2186" s="28"/>
      <c r="F2186" s="28"/>
      <c r="G2186" s="29"/>
      <c r="H2186" s="39"/>
      <c r="I2186" s="150" t="str">
        <f t="shared" si="64"/>
        <v/>
      </c>
      <c r="J2186" s="113"/>
      <c r="K2186" s="18"/>
      <c r="L2186" s="18"/>
      <c r="Z2186" s="152"/>
    </row>
    <row r="2187" spans="1:26" x14ac:dyDescent="0.25">
      <c r="A2187" s="26"/>
      <c r="B2187" s="27"/>
      <c r="C2187" s="28"/>
      <c r="D2187" s="28"/>
      <c r="E2187" s="28"/>
      <c r="F2187" s="28"/>
      <c r="G2187" s="29"/>
      <c r="H2187" s="39"/>
      <c r="I2187" s="150" t="str">
        <f t="shared" si="64"/>
        <v/>
      </c>
      <c r="J2187" s="113"/>
      <c r="K2187" s="18"/>
      <c r="L2187" s="18"/>
      <c r="Z2187" s="152"/>
    </row>
    <row r="2188" spans="1:26" x14ac:dyDescent="0.25">
      <c r="A2188" s="26"/>
      <c r="B2188" s="27"/>
      <c r="C2188" s="28"/>
      <c r="D2188" s="28"/>
      <c r="E2188" s="28"/>
      <c r="F2188" s="28"/>
      <c r="G2188" s="29"/>
      <c r="H2188" s="39"/>
      <c r="I2188" s="150" t="str">
        <f t="shared" si="64"/>
        <v/>
      </c>
      <c r="J2188" s="113"/>
      <c r="K2188" s="18"/>
      <c r="L2188" s="18"/>
      <c r="Z2188" s="152"/>
    </row>
    <row r="2189" spans="1:26" x14ac:dyDescent="0.25">
      <c r="A2189" s="26"/>
      <c r="B2189" s="27"/>
      <c r="C2189" s="28"/>
      <c r="D2189" s="28"/>
      <c r="E2189" s="28"/>
      <c r="F2189" s="28"/>
      <c r="G2189" s="29"/>
      <c r="H2189" s="39"/>
      <c r="I2189" s="150" t="str">
        <f t="shared" si="64"/>
        <v/>
      </c>
      <c r="J2189" s="113"/>
      <c r="K2189" s="18"/>
      <c r="L2189" s="18"/>
      <c r="Z2189" s="152"/>
    </row>
    <row r="2190" spans="1:26" x14ac:dyDescent="0.25">
      <c r="A2190" s="26"/>
      <c r="B2190" s="27"/>
      <c r="C2190" s="28"/>
      <c r="D2190" s="28"/>
      <c r="E2190" s="28"/>
      <c r="F2190" s="28"/>
      <c r="G2190" s="29"/>
      <c r="H2190" s="39"/>
      <c r="I2190" s="150" t="str">
        <f t="shared" si="64"/>
        <v/>
      </c>
      <c r="J2190" s="113"/>
      <c r="K2190" s="18"/>
      <c r="L2190" s="18"/>
      <c r="Z2190" s="152"/>
    </row>
    <row r="2191" spans="1:26" x14ac:dyDescent="0.25">
      <c r="A2191" s="26"/>
      <c r="B2191" s="27"/>
      <c r="C2191" s="28"/>
      <c r="D2191" s="28"/>
      <c r="E2191" s="28"/>
      <c r="F2191" s="28"/>
      <c r="G2191" s="29"/>
      <c r="H2191" s="39"/>
      <c r="I2191" s="150" t="str">
        <f t="shared" si="64"/>
        <v/>
      </c>
      <c r="J2191" s="113"/>
      <c r="K2191" s="18"/>
      <c r="L2191" s="18"/>
      <c r="Z2191" s="152"/>
    </row>
    <row r="2192" spans="1:26" x14ac:dyDescent="0.25">
      <c r="A2192" s="26"/>
      <c r="B2192" s="27"/>
      <c r="C2192" s="28"/>
      <c r="D2192" s="28"/>
      <c r="E2192" s="28"/>
      <c r="F2192" s="28"/>
      <c r="G2192" s="29"/>
      <c r="H2192" s="39"/>
      <c r="I2192" s="150" t="str">
        <f t="shared" si="64"/>
        <v/>
      </c>
      <c r="J2192" s="113"/>
      <c r="K2192" s="18"/>
      <c r="L2192" s="18"/>
      <c r="Z2192" s="152"/>
    </row>
    <row r="2193" spans="1:26" x14ac:dyDescent="0.25">
      <c r="A2193" s="26"/>
      <c r="B2193" s="27"/>
      <c r="C2193" s="28"/>
      <c r="D2193" s="28"/>
      <c r="E2193" s="28"/>
      <c r="F2193" s="28"/>
      <c r="G2193" s="29"/>
      <c r="H2193" s="39"/>
      <c r="I2193" s="150" t="str">
        <f t="shared" si="64"/>
        <v/>
      </c>
      <c r="J2193" s="113"/>
      <c r="K2193" s="18"/>
      <c r="L2193" s="18"/>
      <c r="Z2193" s="152"/>
    </row>
    <row r="2194" spans="1:26" x14ac:dyDescent="0.25">
      <c r="A2194" s="26"/>
      <c r="B2194" s="27"/>
      <c r="C2194" s="28"/>
      <c r="D2194" s="28"/>
      <c r="E2194" s="28"/>
      <c r="F2194" s="28"/>
      <c r="G2194" s="29"/>
      <c r="H2194" s="39"/>
      <c r="I2194" s="150" t="str">
        <f t="shared" si="64"/>
        <v/>
      </c>
      <c r="J2194" s="113"/>
      <c r="K2194" s="18"/>
      <c r="L2194" s="18"/>
      <c r="Z2194" s="152"/>
    </row>
    <row r="2195" spans="1:26" x14ac:dyDescent="0.25">
      <c r="A2195" s="26"/>
      <c r="B2195" s="27"/>
      <c r="C2195" s="28"/>
      <c r="D2195" s="28"/>
      <c r="E2195" s="28"/>
      <c r="F2195" s="28"/>
      <c r="G2195" s="29"/>
      <c r="H2195" s="39"/>
      <c r="I2195" s="150" t="str">
        <f t="shared" si="64"/>
        <v/>
      </c>
      <c r="J2195" s="113"/>
      <c r="K2195" s="18"/>
      <c r="L2195" s="18"/>
      <c r="Z2195" s="152"/>
    </row>
    <row r="2196" spans="1:26" x14ac:dyDescent="0.25">
      <c r="A2196" s="26"/>
      <c r="B2196" s="27"/>
      <c r="C2196" s="28"/>
      <c r="D2196" s="28"/>
      <c r="E2196" s="28"/>
      <c r="F2196" s="28"/>
      <c r="G2196" s="29"/>
      <c r="H2196" s="39"/>
      <c r="I2196" s="150" t="str">
        <f t="shared" si="64"/>
        <v/>
      </c>
      <c r="J2196" s="113"/>
      <c r="K2196" s="18"/>
      <c r="L2196" s="18"/>
      <c r="Z2196" s="152"/>
    </row>
    <row r="2197" spans="1:26" x14ac:dyDescent="0.25">
      <c r="A2197" s="26"/>
      <c r="B2197" s="27"/>
      <c r="C2197" s="28"/>
      <c r="D2197" s="28"/>
      <c r="E2197" s="28"/>
      <c r="F2197" s="28"/>
      <c r="G2197" s="29"/>
      <c r="H2197" s="39"/>
      <c r="I2197" s="150" t="str">
        <f t="shared" si="64"/>
        <v/>
      </c>
      <c r="J2197" s="113"/>
      <c r="K2197" s="18"/>
      <c r="L2197" s="18"/>
      <c r="Z2197" s="152"/>
    </row>
    <row r="2198" spans="1:26" x14ac:dyDescent="0.25">
      <c r="A2198" s="26"/>
      <c r="B2198" s="27"/>
      <c r="C2198" s="28"/>
      <c r="D2198" s="28"/>
      <c r="E2198" s="28"/>
      <c r="F2198" s="28"/>
      <c r="G2198" s="29"/>
      <c r="H2198" s="39"/>
      <c r="I2198" s="150" t="str">
        <f t="shared" si="64"/>
        <v/>
      </c>
      <c r="J2198" s="113"/>
      <c r="K2198" s="18"/>
      <c r="L2198" s="18"/>
      <c r="Z2198" s="152"/>
    </row>
    <row r="2199" spans="1:26" x14ac:dyDescent="0.25">
      <c r="A2199" s="26"/>
      <c r="B2199" s="27"/>
      <c r="C2199" s="28"/>
      <c r="D2199" s="28"/>
      <c r="E2199" s="28"/>
      <c r="F2199" s="28"/>
      <c r="G2199" s="29"/>
      <c r="H2199" s="39"/>
      <c r="I2199" s="150" t="str">
        <f t="shared" si="64"/>
        <v/>
      </c>
      <c r="J2199" s="113"/>
      <c r="K2199" s="18"/>
      <c r="L2199" s="18"/>
      <c r="Z2199" s="152"/>
    </row>
    <row r="2200" spans="1:26" x14ac:dyDescent="0.25">
      <c r="A2200" s="26"/>
      <c r="B2200" s="27"/>
      <c r="C2200" s="28"/>
      <c r="D2200" s="28"/>
      <c r="E2200" s="28"/>
      <c r="F2200" s="28"/>
      <c r="G2200" s="29"/>
      <c r="H2200" s="39"/>
      <c r="I2200" s="150" t="str">
        <f t="shared" si="64"/>
        <v/>
      </c>
      <c r="J2200" s="113"/>
      <c r="K2200" s="18"/>
      <c r="L2200" s="18"/>
      <c r="Z2200" s="152"/>
    </row>
    <row r="2201" spans="1:26" x14ac:dyDescent="0.25">
      <c r="A2201" s="26"/>
      <c r="B2201" s="27"/>
      <c r="C2201" s="28"/>
      <c r="D2201" s="28"/>
      <c r="E2201" s="28"/>
      <c r="F2201" s="28"/>
      <c r="G2201" s="29"/>
      <c r="H2201" s="39"/>
      <c r="I2201" s="150" t="str">
        <f t="shared" si="64"/>
        <v/>
      </c>
      <c r="J2201" s="113"/>
      <c r="K2201" s="18"/>
      <c r="L2201" s="18"/>
      <c r="Z2201" s="152"/>
    </row>
    <row r="2202" spans="1:26" x14ac:dyDescent="0.25">
      <c r="A2202" s="26"/>
      <c r="B2202" s="27"/>
      <c r="C2202" s="28"/>
      <c r="D2202" s="28"/>
      <c r="E2202" s="28"/>
      <c r="F2202" s="28"/>
      <c r="G2202" s="29"/>
      <c r="H2202" s="39"/>
      <c r="I2202" s="150" t="str">
        <f t="shared" si="64"/>
        <v/>
      </c>
      <c r="J2202" s="113"/>
      <c r="K2202" s="18"/>
      <c r="L2202" s="18"/>
      <c r="Z2202" s="152"/>
    </row>
    <row r="2203" spans="1:26" x14ac:dyDescent="0.25">
      <c r="A2203" s="26"/>
      <c r="B2203" s="27"/>
      <c r="C2203" s="28"/>
      <c r="D2203" s="28"/>
      <c r="E2203" s="28"/>
      <c r="F2203" s="28"/>
      <c r="G2203" s="29"/>
      <c r="H2203" s="39"/>
      <c r="I2203" s="150" t="str">
        <f t="shared" si="64"/>
        <v/>
      </c>
      <c r="J2203" s="113"/>
      <c r="K2203" s="18"/>
      <c r="L2203" s="18"/>
      <c r="Z2203" s="152"/>
    </row>
    <row r="2204" spans="1:26" x14ac:dyDescent="0.25">
      <c r="A2204" s="26"/>
      <c r="B2204" s="27"/>
      <c r="C2204" s="28"/>
      <c r="D2204" s="28"/>
      <c r="E2204" s="28"/>
      <c r="F2204" s="28"/>
      <c r="G2204" s="29"/>
      <c r="H2204" s="39"/>
      <c r="I2204" s="150" t="str">
        <f t="shared" si="64"/>
        <v/>
      </c>
      <c r="J2204" s="113"/>
      <c r="K2204" s="18"/>
      <c r="L2204" s="18"/>
      <c r="Z2204" s="152"/>
    </row>
    <row r="2205" spans="1:26" x14ac:dyDescent="0.25">
      <c r="A2205" s="26"/>
      <c r="B2205" s="27"/>
      <c r="C2205" s="28"/>
      <c r="D2205" s="28"/>
      <c r="E2205" s="28"/>
      <c r="F2205" s="28"/>
      <c r="G2205" s="29"/>
      <c r="H2205" s="39"/>
      <c r="I2205" s="150" t="str">
        <f t="shared" si="64"/>
        <v/>
      </c>
      <c r="J2205" s="113"/>
      <c r="K2205" s="18"/>
      <c r="L2205" s="18"/>
      <c r="Z2205" s="152"/>
    </row>
    <row r="2206" spans="1:26" x14ac:dyDescent="0.25">
      <c r="A2206" s="26"/>
      <c r="B2206" s="27"/>
      <c r="C2206" s="28"/>
      <c r="D2206" s="28"/>
      <c r="E2206" s="28"/>
      <c r="F2206" s="28"/>
      <c r="G2206" s="29"/>
      <c r="H2206" s="39"/>
      <c r="I2206" s="150" t="str">
        <f t="shared" si="64"/>
        <v/>
      </c>
      <c r="J2206" s="113"/>
      <c r="K2206" s="18"/>
      <c r="L2206" s="18"/>
      <c r="Z2206" s="152"/>
    </row>
    <row r="2207" spans="1:26" x14ac:dyDescent="0.25">
      <c r="A2207" s="26"/>
      <c r="B2207" s="27"/>
      <c r="C2207" s="28"/>
      <c r="D2207" s="28"/>
      <c r="E2207" s="28"/>
      <c r="F2207" s="28"/>
      <c r="G2207" s="29"/>
      <c r="H2207" s="39"/>
      <c r="I2207" s="150" t="str">
        <f t="shared" si="64"/>
        <v/>
      </c>
      <c r="J2207" s="113"/>
      <c r="K2207" s="18"/>
      <c r="L2207" s="18"/>
      <c r="Z2207" s="152"/>
    </row>
    <row r="2208" spans="1:26" x14ac:dyDescent="0.25">
      <c r="A2208" s="26"/>
      <c r="B2208" s="27"/>
      <c r="C2208" s="28"/>
      <c r="D2208" s="28"/>
      <c r="E2208" s="28"/>
      <c r="F2208" s="28"/>
      <c r="G2208" s="29"/>
      <c r="H2208" s="39"/>
      <c r="I2208" s="150" t="str">
        <f t="shared" si="64"/>
        <v/>
      </c>
      <c r="J2208" s="113"/>
      <c r="K2208" s="18"/>
      <c r="L2208" s="18"/>
      <c r="Z2208" s="152"/>
    </row>
    <row r="2209" spans="1:26" x14ac:dyDescent="0.25">
      <c r="A2209" s="26"/>
      <c r="B2209" s="27"/>
      <c r="C2209" s="28"/>
      <c r="D2209" s="28"/>
      <c r="E2209" s="28"/>
      <c r="F2209" s="28"/>
      <c r="G2209" s="29"/>
      <c r="H2209" s="39"/>
      <c r="I2209" s="150" t="str">
        <f t="shared" si="64"/>
        <v/>
      </c>
      <c r="J2209" s="113"/>
      <c r="K2209" s="18"/>
      <c r="L2209" s="18"/>
      <c r="Z2209" s="152"/>
    </row>
    <row r="2210" spans="1:26" x14ac:dyDescent="0.25">
      <c r="A2210" s="26"/>
      <c r="B2210" s="27"/>
      <c r="C2210" s="28"/>
      <c r="D2210" s="28"/>
      <c r="E2210" s="28"/>
      <c r="F2210" s="28"/>
      <c r="G2210" s="29"/>
      <c r="H2210" s="39"/>
      <c r="I2210" s="150" t="str">
        <f t="shared" si="64"/>
        <v/>
      </c>
      <c r="J2210" s="113"/>
      <c r="K2210" s="18"/>
      <c r="L2210" s="18"/>
      <c r="Z2210" s="152"/>
    </row>
    <row r="2211" spans="1:26" x14ac:dyDescent="0.25">
      <c r="A2211" s="26"/>
      <c r="B2211" s="27"/>
      <c r="C2211" s="28"/>
      <c r="D2211" s="28"/>
      <c r="E2211" s="28"/>
      <c r="F2211" s="28"/>
      <c r="G2211" s="29"/>
      <c r="H2211" s="39"/>
      <c r="I2211" s="150" t="str">
        <f t="shared" si="64"/>
        <v/>
      </c>
      <c r="J2211" s="113"/>
      <c r="K2211" s="18"/>
      <c r="L2211" s="18"/>
      <c r="Z2211" s="152"/>
    </row>
    <row r="2212" spans="1:26" x14ac:dyDescent="0.25">
      <c r="A2212" s="26"/>
      <c r="B2212" s="27"/>
      <c r="C2212" s="28"/>
      <c r="D2212" s="28"/>
      <c r="E2212" s="28"/>
      <c r="F2212" s="28"/>
      <c r="G2212" s="29"/>
      <c r="H2212" s="39"/>
      <c r="I2212" s="150" t="str">
        <f t="shared" si="64"/>
        <v/>
      </c>
      <c r="J2212" s="113"/>
      <c r="K2212" s="18"/>
      <c r="L2212" s="18"/>
      <c r="Z2212" s="152"/>
    </row>
    <row r="2213" spans="1:26" x14ac:dyDescent="0.25">
      <c r="A2213" s="26"/>
      <c r="B2213" s="27"/>
      <c r="C2213" s="28"/>
      <c r="D2213" s="28"/>
      <c r="E2213" s="28"/>
      <c r="F2213" s="28"/>
      <c r="G2213" s="29"/>
      <c r="H2213" s="39"/>
      <c r="I2213" s="150" t="str">
        <f t="shared" si="64"/>
        <v/>
      </c>
      <c r="J2213" s="113"/>
      <c r="K2213" s="18"/>
      <c r="L2213" s="18"/>
      <c r="Z2213" s="152"/>
    </row>
    <row r="2214" spans="1:26" x14ac:dyDescent="0.25">
      <c r="A2214" s="26"/>
      <c r="B2214" s="27"/>
      <c r="C2214" s="28"/>
      <c r="D2214" s="28"/>
      <c r="E2214" s="28"/>
      <c r="F2214" s="28"/>
      <c r="G2214" s="29"/>
      <c r="H2214" s="39"/>
      <c r="I2214" s="150" t="str">
        <f t="shared" si="64"/>
        <v/>
      </c>
      <c r="J2214" s="113"/>
      <c r="K2214" s="18"/>
      <c r="L2214" s="18"/>
      <c r="Z2214" s="152"/>
    </row>
    <row r="2215" spans="1:26" x14ac:dyDescent="0.25">
      <c r="A2215" s="26"/>
      <c r="B2215" s="27"/>
      <c r="C2215" s="28"/>
      <c r="D2215" s="28"/>
      <c r="E2215" s="28"/>
      <c r="F2215" s="28"/>
      <c r="G2215" s="29"/>
      <c r="H2215" s="39"/>
      <c r="I2215" s="150" t="str">
        <f t="shared" si="64"/>
        <v/>
      </c>
      <c r="J2215" s="113"/>
      <c r="K2215" s="18"/>
      <c r="L2215" s="18"/>
      <c r="Z2215" s="152"/>
    </row>
    <row r="2216" spans="1:26" x14ac:dyDescent="0.25">
      <c r="A2216" s="26"/>
      <c r="B2216" s="27"/>
      <c r="C2216" s="28"/>
      <c r="D2216" s="28"/>
      <c r="E2216" s="28"/>
      <c r="F2216" s="28"/>
      <c r="G2216" s="29"/>
      <c r="H2216" s="39"/>
      <c r="I2216" s="150" t="str">
        <f t="shared" si="64"/>
        <v/>
      </c>
      <c r="J2216" s="113"/>
      <c r="K2216" s="18"/>
      <c r="L2216" s="18"/>
      <c r="Z2216" s="152"/>
    </row>
    <row r="2217" spans="1:26" x14ac:dyDescent="0.25">
      <c r="A2217" s="26"/>
      <c r="B2217" s="27"/>
      <c r="C2217" s="28"/>
      <c r="D2217" s="28"/>
      <c r="E2217" s="28"/>
      <c r="F2217" s="28"/>
      <c r="G2217" s="29"/>
      <c r="H2217" s="39"/>
      <c r="I2217" s="150" t="str">
        <f t="shared" si="64"/>
        <v/>
      </c>
      <c r="J2217" s="113"/>
      <c r="K2217" s="18"/>
      <c r="L2217" s="18"/>
      <c r="Z2217" s="152"/>
    </row>
    <row r="2218" spans="1:26" x14ac:dyDescent="0.25">
      <c r="A2218" s="26"/>
      <c r="B2218" s="27"/>
      <c r="C2218" s="28"/>
      <c r="D2218" s="28"/>
      <c r="E2218" s="28"/>
      <c r="F2218" s="28"/>
      <c r="G2218" s="29"/>
      <c r="H2218" s="39"/>
      <c r="I2218" s="150" t="str">
        <f t="shared" si="64"/>
        <v/>
      </c>
      <c r="J2218" s="113"/>
      <c r="K2218" s="18"/>
      <c r="L2218" s="18"/>
      <c r="Z2218" s="152"/>
    </row>
    <row r="2219" spans="1:26" x14ac:dyDescent="0.25">
      <c r="A2219" s="26"/>
      <c r="B2219" s="27"/>
      <c r="C2219" s="28"/>
      <c r="D2219" s="28"/>
      <c r="E2219" s="28"/>
      <c r="F2219" s="28"/>
      <c r="G2219" s="29"/>
      <c r="H2219" s="39"/>
      <c r="I2219" s="150" t="str">
        <f t="shared" si="64"/>
        <v/>
      </c>
      <c r="J2219" s="113"/>
      <c r="K2219" s="18"/>
      <c r="L2219" s="18"/>
      <c r="Z2219" s="152"/>
    </row>
    <row r="2220" spans="1:26" x14ac:dyDescent="0.25">
      <c r="A2220" s="26"/>
      <c r="B2220" s="27"/>
      <c r="C2220" s="28"/>
      <c r="D2220" s="28"/>
      <c r="E2220" s="28"/>
      <c r="F2220" s="28"/>
      <c r="G2220" s="29"/>
      <c r="H2220" s="39"/>
      <c r="I2220" s="150" t="str">
        <f t="shared" si="64"/>
        <v/>
      </c>
      <c r="J2220" s="113"/>
      <c r="K2220" s="18"/>
      <c r="L2220" s="18"/>
      <c r="Z2220" s="152"/>
    </row>
    <row r="2221" spans="1:26" x14ac:dyDescent="0.25">
      <c r="A2221" s="26"/>
      <c r="B2221" s="27"/>
      <c r="C2221" s="28"/>
      <c r="D2221" s="28"/>
      <c r="E2221" s="28"/>
      <c r="F2221" s="28"/>
      <c r="G2221" s="29"/>
      <c r="H2221" s="39"/>
      <c r="I2221" s="150" t="str">
        <f t="shared" si="64"/>
        <v/>
      </c>
      <c r="J2221" s="113"/>
      <c r="K2221" s="18"/>
      <c r="L2221" s="18"/>
      <c r="Z2221" s="152"/>
    </row>
    <row r="2222" spans="1:26" x14ac:dyDescent="0.25">
      <c r="A2222" s="26"/>
      <c r="B2222" s="27"/>
      <c r="C2222" s="28"/>
      <c r="D2222" s="28"/>
      <c r="E2222" s="28"/>
      <c r="F2222" s="28"/>
      <c r="G2222" s="29"/>
      <c r="H2222" s="39"/>
      <c r="I2222" s="150" t="str">
        <f t="shared" si="64"/>
        <v/>
      </c>
      <c r="J2222" s="113"/>
      <c r="K2222" s="18"/>
      <c r="L2222" s="18"/>
      <c r="Z2222" s="152"/>
    </row>
    <row r="2223" spans="1:26" x14ac:dyDescent="0.25">
      <c r="A2223" s="26"/>
      <c r="B2223" s="27"/>
      <c r="C2223" s="28"/>
      <c r="D2223" s="28"/>
      <c r="E2223" s="28"/>
      <c r="F2223" s="28"/>
      <c r="G2223" s="29"/>
      <c r="H2223" s="39"/>
      <c r="I2223" s="150" t="str">
        <f t="shared" si="64"/>
        <v/>
      </c>
      <c r="J2223" s="113"/>
      <c r="K2223" s="18"/>
      <c r="L2223" s="18"/>
      <c r="Z2223" s="152"/>
    </row>
    <row r="2224" spans="1:26" x14ac:dyDescent="0.25">
      <c r="A2224" s="26"/>
      <c r="B2224" s="27"/>
      <c r="C2224" s="28"/>
      <c r="D2224" s="28"/>
      <c r="E2224" s="28"/>
      <c r="F2224" s="28"/>
      <c r="G2224" s="29"/>
      <c r="H2224" s="39"/>
      <c r="I2224" s="150" t="str">
        <f t="shared" si="64"/>
        <v/>
      </c>
      <c r="J2224" s="113"/>
      <c r="K2224" s="18"/>
      <c r="L2224" s="18"/>
      <c r="Z2224" s="152"/>
    </row>
    <row r="2225" spans="1:26" x14ac:dyDescent="0.25">
      <c r="A2225" s="26"/>
      <c r="B2225" s="27"/>
      <c r="C2225" s="28"/>
      <c r="D2225" s="28"/>
      <c r="E2225" s="28"/>
      <c r="F2225" s="28"/>
      <c r="G2225" s="29"/>
      <c r="H2225" s="39"/>
      <c r="I2225" s="150" t="str">
        <f t="shared" si="64"/>
        <v/>
      </c>
      <c r="J2225" s="113"/>
      <c r="K2225" s="18"/>
      <c r="L2225" s="18"/>
      <c r="Z2225" s="152"/>
    </row>
    <row r="2226" spans="1:26" x14ac:dyDescent="0.25">
      <c r="A2226" s="26"/>
      <c r="B2226" s="27"/>
      <c r="C2226" s="28"/>
      <c r="D2226" s="28"/>
      <c r="E2226" s="28"/>
      <c r="F2226" s="28"/>
      <c r="G2226" s="29"/>
      <c r="H2226" s="39"/>
      <c r="I2226" s="150" t="str">
        <f t="shared" si="64"/>
        <v/>
      </c>
      <c r="J2226" s="113"/>
      <c r="K2226" s="18"/>
      <c r="L2226" s="18"/>
      <c r="Z2226" s="152"/>
    </row>
    <row r="2227" spans="1:26" x14ac:dyDescent="0.25">
      <c r="A2227" s="26"/>
      <c r="B2227" s="27"/>
      <c r="C2227" s="28"/>
      <c r="D2227" s="28"/>
      <c r="E2227" s="28"/>
      <c r="F2227" s="28"/>
      <c r="G2227" s="29"/>
      <c r="H2227" s="39"/>
      <c r="I2227" s="150" t="str">
        <f t="shared" si="64"/>
        <v/>
      </c>
      <c r="J2227" s="113"/>
      <c r="K2227" s="18"/>
      <c r="L2227" s="18"/>
      <c r="Z2227" s="152"/>
    </row>
    <row r="2228" spans="1:26" x14ac:dyDescent="0.25">
      <c r="A2228" s="26"/>
      <c r="B2228" s="27"/>
      <c r="C2228" s="28"/>
      <c r="D2228" s="28"/>
      <c r="E2228" s="28"/>
      <c r="F2228" s="28"/>
      <c r="G2228" s="29"/>
      <c r="H2228" s="39"/>
      <c r="I2228" s="150" t="str">
        <f t="shared" si="64"/>
        <v/>
      </c>
      <c r="J2228" s="113"/>
      <c r="K2228" s="18"/>
      <c r="L2228" s="18"/>
      <c r="Z2228" s="152"/>
    </row>
    <row r="2229" spans="1:26" x14ac:dyDescent="0.25">
      <c r="A2229" s="26"/>
      <c r="B2229" s="27"/>
      <c r="C2229" s="28"/>
      <c r="D2229" s="28"/>
      <c r="E2229" s="28"/>
      <c r="F2229" s="28"/>
      <c r="G2229" s="29"/>
      <c r="H2229" s="39"/>
      <c r="I2229" s="150" t="str">
        <f t="shared" si="64"/>
        <v/>
      </c>
      <c r="J2229" s="113"/>
      <c r="K2229" s="18"/>
      <c r="L2229" s="18"/>
      <c r="Z2229" s="152"/>
    </row>
    <row r="2230" spans="1:26" x14ac:dyDescent="0.25">
      <c r="A2230" s="26"/>
      <c r="B2230" s="27"/>
      <c r="C2230" s="28"/>
      <c r="D2230" s="28"/>
      <c r="E2230" s="28"/>
      <c r="F2230" s="28"/>
      <c r="G2230" s="29"/>
      <c r="H2230" s="39"/>
      <c r="I2230" s="150" t="str">
        <f t="shared" si="64"/>
        <v/>
      </c>
      <c r="J2230" s="113"/>
      <c r="K2230" s="18"/>
      <c r="L2230" s="18"/>
      <c r="Z2230" s="152"/>
    </row>
    <row r="2231" spans="1:26" x14ac:dyDescent="0.25">
      <c r="A2231" s="26"/>
      <c r="B2231" s="27"/>
      <c r="C2231" s="28"/>
      <c r="D2231" s="28"/>
      <c r="E2231" s="28"/>
      <c r="F2231" s="28"/>
      <c r="G2231" s="29"/>
      <c r="H2231" s="39"/>
      <c r="I2231" s="150" t="str">
        <f t="shared" si="64"/>
        <v/>
      </c>
      <c r="J2231" s="113"/>
      <c r="K2231" s="18"/>
      <c r="L2231" s="18"/>
      <c r="Z2231" s="152"/>
    </row>
    <row r="2232" spans="1:26" x14ac:dyDescent="0.25">
      <c r="A2232" s="26"/>
      <c r="B2232" s="27"/>
      <c r="C2232" s="28"/>
      <c r="D2232" s="28"/>
      <c r="E2232" s="28"/>
      <c r="F2232" s="28"/>
      <c r="G2232" s="29"/>
      <c r="H2232" s="39"/>
      <c r="I2232" s="150" t="str">
        <f t="shared" si="64"/>
        <v/>
      </c>
      <c r="J2232" s="113"/>
      <c r="K2232" s="18"/>
      <c r="L2232" s="18"/>
      <c r="Z2232" s="152"/>
    </row>
    <row r="2233" spans="1:26" x14ac:dyDescent="0.25">
      <c r="A2233" s="26"/>
      <c r="B2233" s="27"/>
      <c r="C2233" s="28"/>
      <c r="D2233" s="28"/>
      <c r="E2233" s="28"/>
      <c r="F2233" s="28"/>
      <c r="G2233" s="29"/>
      <c r="H2233" s="39"/>
      <c r="I2233" s="150" t="str">
        <f t="shared" si="64"/>
        <v/>
      </c>
      <c r="J2233" s="113"/>
      <c r="K2233" s="18"/>
      <c r="L2233" s="18"/>
      <c r="Z2233" s="152"/>
    </row>
    <row r="2234" spans="1:26" x14ac:dyDescent="0.25">
      <c r="A2234" s="26"/>
      <c r="B2234" s="27"/>
      <c r="C2234" s="28"/>
      <c r="D2234" s="28"/>
      <c r="E2234" s="28"/>
      <c r="F2234" s="28"/>
      <c r="G2234" s="29"/>
      <c r="H2234" s="39"/>
      <c r="I2234" s="150" t="str">
        <f t="shared" si="64"/>
        <v/>
      </c>
      <c r="J2234" s="113"/>
      <c r="K2234" s="18"/>
      <c r="L2234" s="18"/>
      <c r="Z2234" s="152"/>
    </row>
    <row r="2235" spans="1:26" x14ac:dyDescent="0.25">
      <c r="A2235" s="26"/>
      <c r="B2235" s="27"/>
      <c r="C2235" s="28"/>
      <c r="D2235" s="28"/>
      <c r="E2235" s="28"/>
      <c r="F2235" s="28"/>
      <c r="G2235" s="29"/>
      <c r="H2235" s="39"/>
      <c r="I2235" s="150" t="str">
        <f t="shared" si="64"/>
        <v/>
      </c>
      <c r="J2235" s="113"/>
      <c r="K2235" s="18"/>
      <c r="L2235" s="18"/>
      <c r="Z2235" s="152"/>
    </row>
    <row r="2236" spans="1:26" x14ac:dyDescent="0.25">
      <c r="A2236" s="26"/>
      <c r="B2236" s="27"/>
      <c r="C2236" s="28"/>
      <c r="D2236" s="28"/>
      <c r="E2236" s="28"/>
      <c r="F2236" s="28"/>
      <c r="G2236" s="29"/>
      <c r="H2236" s="39"/>
      <c r="I2236" s="150" t="str">
        <f t="shared" si="64"/>
        <v/>
      </c>
      <c r="J2236" s="113"/>
      <c r="K2236" s="18"/>
      <c r="L2236" s="18"/>
      <c r="Z2236" s="152"/>
    </row>
    <row r="2237" spans="1:26" x14ac:dyDescent="0.25">
      <c r="A2237" s="26"/>
      <c r="B2237" s="27"/>
      <c r="C2237" s="28"/>
      <c r="D2237" s="28"/>
      <c r="E2237" s="28"/>
      <c r="F2237" s="28"/>
      <c r="G2237" s="29"/>
      <c r="H2237" s="39"/>
      <c r="I2237" s="150" t="str">
        <f t="shared" ref="I2237:I2300" si="65">IF(G2237="","",I2236+G2237)</f>
        <v/>
      </c>
      <c r="J2237" s="113"/>
      <c r="K2237" s="18"/>
      <c r="L2237" s="18"/>
      <c r="Z2237" s="152"/>
    </row>
    <row r="2238" spans="1:26" x14ac:dyDescent="0.25">
      <c r="A2238" s="26"/>
      <c r="B2238" s="27"/>
      <c r="C2238" s="28"/>
      <c r="D2238" s="28"/>
      <c r="E2238" s="28"/>
      <c r="F2238" s="28"/>
      <c r="G2238" s="29"/>
      <c r="H2238" s="39"/>
      <c r="I2238" s="150" t="str">
        <f t="shared" si="65"/>
        <v/>
      </c>
      <c r="J2238" s="113"/>
      <c r="K2238" s="18"/>
      <c r="L2238" s="18"/>
      <c r="Z2238" s="152"/>
    </row>
    <row r="2239" spans="1:26" x14ac:dyDescent="0.25">
      <c r="A2239" s="26"/>
      <c r="B2239" s="27"/>
      <c r="C2239" s="28"/>
      <c r="D2239" s="28"/>
      <c r="E2239" s="28"/>
      <c r="F2239" s="28"/>
      <c r="G2239" s="29"/>
      <c r="H2239" s="39"/>
      <c r="I2239" s="150" t="str">
        <f t="shared" si="65"/>
        <v/>
      </c>
      <c r="J2239" s="113"/>
      <c r="K2239" s="18"/>
      <c r="L2239" s="18"/>
      <c r="Z2239" s="152"/>
    </row>
    <row r="2240" spans="1:26" x14ac:dyDescent="0.25">
      <c r="A2240" s="26"/>
      <c r="B2240" s="27"/>
      <c r="C2240" s="28"/>
      <c r="D2240" s="28"/>
      <c r="E2240" s="28"/>
      <c r="F2240" s="28"/>
      <c r="G2240" s="29"/>
      <c r="H2240" s="39"/>
      <c r="I2240" s="150" t="str">
        <f t="shared" si="65"/>
        <v/>
      </c>
      <c r="J2240" s="113"/>
      <c r="K2240" s="18"/>
      <c r="L2240" s="18"/>
      <c r="Z2240" s="152"/>
    </row>
    <row r="2241" spans="1:26" x14ac:dyDescent="0.25">
      <c r="A2241" s="26"/>
      <c r="B2241" s="27"/>
      <c r="C2241" s="28"/>
      <c r="D2241" s="28"/>
      <c r="E2241" s="28"/>
      <c r="F2241" s="28"/>
      <c r="G2241" s="29"/>
      <c r="H2241" s="39"/>
      <c r="I2241" s="150" t="str">
        <f t="shared" si="65"/>
        <v/>
      </c>
      <c r="J2241" s="113"/>
      <c r="K2241" s="18"/>
      <c r="L2241" s="18"/>
      <c r="Z2241" s="152"/>
    </row>
    <row r="2242" spans="1:26" x14ac:dyDescent="0.25">
      <c r="A2242" s="26"/>
      <c r="B2242" s="27"/>
      <c r="C2242" s="28"/>
      <c r="D2242" s="28"/>
      <c r="E2242" s="28"/>
      <c r="F2242" s="28"/>
      <c r="G2242" s="29"/>
      <c r="H2242" s="39"/>
      <c r="I2242" s="150" t="str">
        <f t="shared" si="65"/>
        <v/>
      </c>
      <c r="J2242" s="113"/>
      <c r="K2242" s="18"/>
      <c r="L2242" s="18"/>
      <c r="Z2242" s="152"/>
    </row>
    <row r="2243" spans="1:26" x14ac:dyDescent="0.25">
      <c r="A2243" s="26"/>
      <c r="B2243" s="27"/>
      <c r="C2243" s="28"/>
      <c r="D2243" s="28"/>
      <c r="E2243" s="28"/>
      <c r="F2243" s="28"/>
      <c r="G2243" s="29"/>
      <c r="H2243" s="39"/>
      <c r="I2243" s="150" t="str">
        <f t="shared" si="65"/>
        <v/>
      </c>
      <c r="J2243" s="113"/>
      <c r="K2243" s="18"/>
      <c r="L2243" s="18"/>
      <c r="Z2243" s="152"/>
    </row>
    <row r="2244" spans="1:26" x14ac:dyDescent="0.25">
      <c r="A2244" s="26"/>
      <c r="B2244" s="27"/>
      <c r="C2244" s="28"/>
      <c r="D2244" s="28"/>
      <c r="E2244" s="28"/>
      <c r="F2244" s="28"/>
      <c r="G2244" s="29"/>
      <c r="H2244" s="39"/>
      <c r="I2244" s="150" t="str">
        <f t="shared" si="65"/>
        <v/>
      </c>
      <c r="J2244" s="113"/>
      <c r="K2244" s="18"/>
      <c r="L2244" s="18"/>
      <c r="Z2244" s="152"/>
    </row>
    <row r="2245" spans="1:26" x14ac:dyDescent="0.25">
      <c r="A2245" s="26"/>
      <c r="B2245" s="27"/>
      <c r="C2245" s="28"/>
      <c r="D2245" s="28"/>
      <c r="E2245" s="28"/>
      <c r="F2245" s="28"/>
      <c r="G2245" s="29"/>
      <c r="H2245" s="39"/>
      <c r="I2245" s="150" t="str">
        <f t="shared" si="65"/>
        <v/>
      </c>
      <c r="J2245" s="113"/>
      <c r="K2245" s="18"/>
      <c r="L2245" s="18"/>
      <c r="Z2245" s="152"/>
    </row>
    <row r="2246" spans="1:26" x14ac:dyDescent="0.25">
      <c r="A2246" s="26"/>
      <c r="B2246" s="27"/>
      <c r="C2246" s="28"/>
      <c r="D2246" s="28"/>
      <c r="E2246" s="28"/>
      <c r="F2246" s="28"/>
      <c r="G2246" s="29"/>
      <c r="H2246" s="39"/>
      <c r="I2246" s="150" t="str">
        <f t="shared" si="65"/>
        <v/>
      </c>
      <c r="J2246" s="113"/>
      <c r="K2246" s="18"/>
      <c r="L2246" s="18"/>
      <c r="Z2246" s="152"/>
    </row>
    <row r="2247" spans="1:26" x14ac:dyDescent="0.25">
      <c r="A2247" s="26"/>
      <c r="B2247" s="27"/>
      <c r="C2247" s="28"/>
      <c r="D2247" s="28"/>
      <c r="E2247" s="28"/>
      <c r="F2247" s="28"/>
      <c r="G2247" s="29"/>
      <c r="H2247" s="39"/>
      <c r="I2247" s="150" t="str">
        <f t="shared" si="65"/>
        <v/>
      </c>
      <c r="J2247" s="113"/>
      <c r="K2247" s="18"/>
      <c r="L2247" s="18"/>
      <c r="Z2247" s="152"/>
    </row>
    <row r="2248" spans="1:26" x14ac:dyDescent="0.25">
      <c r="A2248" s="26"/>
      <c r="B2248" s="27"/>
      <c r="C2248" s="28"/>
      <c r="D2248" s="28"/>
      <c r="E2248" s="28"/>
      <c r="F2248" s="28"/>
      <c r="G2248" s="29"/>
      <c r="H2248" s="39"/>
      <c r="I2248" s="150" t="str">
        <f t="shared" si="65"/>
        <v/>
      </c>
      <c r="J2248" s="113"/>
      <c r="K2248" s="18"/>
      <c r="L2248" s="18"/>
      <c r="Z2248" s="152"/>
    </row>
    <row r="2249" spans="1:26" x14ac:dyDescent="0.25">
      <c r="A2249" s="26"/>
      <c r="B2249" s="27"/>
      <c r="C2249" s="28"/>
      <c r="D2249" s="28"/>
      <c r="E2249" s="28"/>
      <c r="F2249" s="28"/>
      <c r="G2249" s="29"/>
      <c r="H2249" s="39"/>
      <c r="I2249" s="150" t="str">
        <f t="shared" si="65"/>
        <v/>
      </c>
      <c r="J2249" s="113"/>
      <c r="K2249" s="18"/>
      <c r="L2249" s="18"/>
      <c r="Z2249" s="152"/>
    </row>
    <row r="2250" spans="1:26" x14ac:dyDescent="0.25">
      <c r="A2250" s="26"/>
      <c r="B2250" s="27"/>
      <c r="C2250" s="28"/>
      <c r="D2250" s="28"/>
      <c r="E2250" s="28"/>
      <c r="F2250" s="28"/>
      <c r="G2250" s="29"/>
      <c r="H2250" s="39"/>
      <c r="I2250" s="150" t="str">
        <f t="shared" si="65"/>
        <v/>
      </c>
      <c r="J2250" s="113"/>
      <c r="K2250" s="18"/>
      <c r="L2250" s="18"/>
      <c r="Z2250" s="152"/>
    </row>
    <row r="2251" spans="1:26" x14ac:dyDescent="0.25">
      <c r="A2251" s="26"/>
      <c r="B2251" s="27"/>
      <c r="C2251" s="28"/>
      <c r="D2251" s="28"/>
      <c r="E2251" s="28"/>
      <c r="F2251" s="28"/>
      <c r="G2251" s="29"/>
      <c r="H2251" s="39"/>
      <c r="I2251" s="150" t="str">
        <f t="shared" si="65"/>
        <v/>
      </c>
      <c r="J2251" s="113"/>
      <c r="K2251" s="18"/>
      <c r="L2251" s="18"/>
      <c r="Z2251" s="152"/>
    </row>
    <row r="2252" spans="1:26" x14ac:dyDescent="0.25">
      <c r="A2252" s="26"/>
      <c r="B2252" s="27"/>
      <c r="C2252" s="28"/>
      <c r="D2252" s="28"/>
      <c r="E2252" s="28"/>
      <c r="F2252" s="28"/>
      <c r="G2252" s="29"/>
      <c r="H2252" s="39"/>
      <c r="I2252" s="150" t="str">
        <f t="shared" si="65"/>
        <v/>
      </c>
      <c r="J2252" s="113"/>
      <c r="K2252" s="18"/>
      <c r="L2252" s="18"/>
      <c r="Z2252" s="152"/>
    </row>
    <row r="2253" spans="1:26" x14ac:dyDescent="0.25">
      <c r="A2253" s="26"/>
      <c r="B2253" s="27"/>
      <c r="C2253" s="28"/>
      <c r="D2253" s="28"/>
      <c r="E2253" s="28"/>
      <c r="F2253" s="28"/>
      <c r="G2253" s="29"/>
      <c r="H2253" s="39"/>
      <c r="I2253" s="150" t="str">
        <f t="shared" si="65"/>
        <v/>
      </c>
      <c r="J2253" s="113"/>
      <c r="K2253" s="18"/>
      <c r="L2253" s="18"/>
      <c r="Z2253" s="152"/>
    </row>
    <row r="2254" spans="1:26" x14ac:dyDescent="0.25">
      <c r="A2254" s="26"/>
      <c r="B2254" s="27"/>
      <c r="C2254" s="28"/>
      <c r="D2254" s="28"/>
      <c r="E2254" s="28"/>
      <c r="F2254" s="28"/>
      <c r="G2254" s="29"/>
      <c r="H2254" s="39"/>
      <c r="I2254" s="150" t="str">
        <f t="shared" si="65"/>
        <v/>
      </c>
      <c r="J2254" s="113"/>
      <c r="K2254" s="18"/>
      <c r="L2254" s="18"/>
      <c r="Z2254" s="152"/>
    </row>
    <row r="2255" spans="1:26" x14ac:dyDescent="0.25">
      <c r="A2255" s="26"/>
      <c r="B2255" s="27"/>
      <c r="C2255" s="28"/>
      <c r="D2255" s="28"/>
      <c r="E2255" s="28"/>
      <c r="F2255" s="28"/>
      <c r="G2255" s="29"/>
      <c r="H2255" s="39"/>
      <c r="I2255" s="150" t="str">
        <f t="shared" si="65"/>
        <v/>
      </c>
      <c r="J2255" s="113"/>
      <c r="K2255" s="18"/>
      <c r="L2255" s="18"/>
      <c r="Z2255" s="152"/>
    </row>
    <row r="2256" spans="1:26" x14ac:dyDescent="0.25">
      <c r="A2256" s="26"/>
      <c r="B2256" s="27"/>
      <c r="C2256" s="28"/>
      <c r="D2256" s="28"/>
      <c r="E2256" s="28"/>
      <c r="F2256" s="28"/>
      <c r="G2256" s="29"/>
      <c r="H2256" s="39"/>
      <c r="I2256" s="150" t="str">
        <f t="shared" si="65"/>
        <v/>
      </c>
      <c r="J2256" s="113"/>
      <c r="K2256" s="18"/>
      <c r="L2256" s="18"/>
      <c r="Z2256" s="152"/>
    </row>
    <row r="2257" spans="1:26" x14ac:dyDescent="0.25">
      <c r="A2257" s="26"/>
      <c r="B2257" s="27"/>
      <c r="C2257" s="28"/>
      <c r="D2257" s="28"/>
      <c r="E2257" s="28"/>
      <c r="F2257" s="28"/>
      <c r="G2257" s="29"/>
      <c r="H2257" s="39"/>
      <c r="I2257" s="150" t="str">
        <f t="shared" si="65"/>
        <v/>
      </c>
      <c r="J2257" s="113"/>
      <c r="K2257" s="18"/>
      <c r="L2257" s="18"/>
      <c r="Z2257" s="152"/>
    </row>
    <row r="2258" spans="1:26" x14ac:dyDescent="0.25">
      <c r="A2258" s="26"/>
      <c r="B2258" s="27"/>
      <c r="C2258" s="28"/>
      <c r="D2258" s="28"/>
      <c r="E2258" s="28"/>
      <c r="F2258" s="28"/>
      <c r="G2258" s="29"/>
      <c r="H2258" s="39"/>
      <c r="I2258" s="150" t="str">
        <f t="shared" si="65"/>
        <v/>
      </c>
      <c r="J2258" s="113"/>
      <c r="K2258" s="18"/>
      <c r="L2258" s="18"/>
      <c r="Z2258" s="152"/>
    </row>
    <row r="2259" spans="1:26" x14ac:dyDescent="0.25">
      <c r="A2259" s="26"/>
      <c r="B2259" s="27"/>
      <c r="C2259" s="28"/>
      <c r="D2259" s="28"/>
      <c r="E2259" s="28"/>
      <c r="F2259" s="28"/>
      <c r="G2259" s="29"/>
      <c r="H2259" s="39"/>
      <c r="I2259" s="150" t="str">
        <f t="shared" si="65"/>
        <v/>
      </c>
      <c r="J2259" s="113"/>
      <c r="K2259" s="18"/>
      <c r="L2259" s="18"/>
      <c r="Z2259" s="152"/>
    </row>
    <row r="2260" spans="1:26" x14ac:dyDescent="0.25">
      <c r="A2260" s="26"/>
      <c r="B2260" s="27"/>
      <c r="C2260" s="28"/>
      <c r="D2260" s="28"/>
      <c r="E2260" s="28"/>
      <c r="F2260" s="28"/>
      <c r="G2260" s="29"/>
      <c r="H2260" s="39"/>
      <c r="I2260" s="150" t="str">
        <f t="shared" si="65"/>
        <v/>
      </c>
      <c r="J2260" s="113"/>
      <c r="K2260" s="18"/>
      <c r="L2260" s="18"/>
      <c r="Z2260" s="152"/>
    </row>
    <row r="2261" spans="1:26" x14ac:dyDescent="0.25">
      <c r="A2261" s="26"/>
      <c r="B2261" s="27"/>
      <c r="C2261" s="28"/>
      <c r="D2261" s="28"/>
      <c r="E2261" s="28"/>
      <c r="F2261" s="28"/>
      <c r="G2261" s="29"/>
      <c r="H2261" s="39"/>
      <c r="I2261" s="150" t="str">
        <f t="shared" si="65"/>
        <v/>
      </c>
      <c r="J2261" s="113"/>
      <c r="K2261" s="18"/>
      <c r="L2261" s="18"/>
      <c r="Z2261" s="152"/>
    </row>
    <row r="2262" spans="1:26" x14ac:dyDescent="0.25">
      <c r="A2262" s="26"/>
      <c r="B2262" s="27"/>
      <c r="C2262" s="28"/>
      <c r="D2262" s="28"/>
      <c r="E2262" s="28"/>
      <c r="F2262" s="28"/>
      <c r="G2262" s="29"/>
      <c r="H2262" s="39"/>
      <c r="I2262" s="150" t="str">
        <f t="shared" si="65"/>
        <v/>
      </c>
      <c r="J2262" s="113"/>
      <c r="K2262" s="18"/>
      <c r="L2262" s="18"/>
      <c r="Z2262" s="152"/>
    </row>
    <row r="2263" spans="1:26" x14ac:dyDescent="0.25">
      <c r="A2263" s="26"/>
      <c r="B2263" s="27"/>
      <c r="C2263" s="28"/>
      <c r="D2263" s="28"/>
      <c r="E2263" s="28"/>
      <c r="F2263" s="28"/>
      <c r="G2263" s="29"/>
      <c r="H2263" s="39"/>
      <c r="I2263" s="150" t="str">
        <f t="shared" si="65"/>
        <v/>
      </c>
      <c r="J2263" s="113"/>
      <c r="K2263" s="18"/>
      <c r="L2263" s="18"/>
      <c r="Z2263" s="152"/>
    </row>
    <row r="2264" spans="1:26" x14ac:dyDescent="0.25">
      <c r="A2264" s="26"/>
      <c r="B2264" s="27"/>
      <c r="C2264" s="28"/>
      <c r="D2264" s="28"/>
      <c r="E2264" s="28"/>
      <c r="F2264" s="28"/>
      <c r="G2264" s="29"/>
      <c r="H2264" s="39"/>
      <c r="I2264" s="150" t="str">
        <f t="shared" si="65"/>
        <v/>
      </c>
      <c r="J2264" s="113"/>
      <c r="K2264" s="18"/>
      <c r="L2264" s="18"/>
      <c r="Z2264" s="152"/>
    </row>
    <row r="2265" spans="1:26" x14ac:dyDescent="0.25">
      <c r="A2265" s="26"/>
      <c r="B2265" s="27"/>
      <c r="C2265" s="28"/>
      <c r="D2265" s="28"/>
      <c r="E2265" s="28"/>
      <c r="F2265" s="28"/>
      <c r="G2265" s="29"/>
      <c r="H2265" s="39"/>
      <c r="I2265" s="150" t="str">
        <f t="shared" si="65"/>
        <v/>
      </c>
      <c r="J2265" s="113"/>
      <c r="K2265" s="18"/>
      <c r="L2265" s="18"/>
      <c r="Z2265" s="152"/>
    </row>
    <row r="2266" spans="1:26" x14ac:dyDescent="0.25">
      <c r="A2266" s="26"/>
      <c r="B2266" s="27"/>
      <c r="C2266" s="28"/>
      <c r="D2266" s="28"/>
      <c r="E2266" s="28"/>
      <c r="F2266" s="28"/>
      <c r="G2266" s="29"/>
      <c r="H2266" s="39"/>
      <c r="I2266" s="150" t="str">
        <f t="shared" si="65"/>
        <v/>
      </c>
      <c r="J2266" s="113"/>
      <c r="K2266" s="18"/>
      <c r="L2266" s="18"/>
      <c r="Z2266" s="152"/>
    </row>
    <row r="2267" spans="1:26" x14ac:dyDescent="0.25">
      <c r="A2267" s="26"/>
      <c r="B2267" s="27"/>
      <c r="C2267" s="28"/>
      <c r="D2267" s="28"/>
      <c r="E2267" s="28"/>
      <c r="F2267" s="28"/>
      <c r="G2267" s="29"/>
      <c r="H2267" s="39"/>
      <c r="I2267" s="150" t="str">
        <f t="shared" si="65"/>
        <v/>
      </c>
      <c r="J2267" s="113"/>
      <c r="K2267" s="18"/>
      <c r="L2267" s="18"/>
      <c r="Z2267" s="152"/>
    </row>
    <row r="2268" spans="1:26" x14ac:dyDescent="0.25">
      <c r="A2268" s="26"/>
      <c r="B2268" s="27"/>
      <c r="C2268" s="28"/>
      <c r="D2268" s="28"/>
      <c r="E2268" s="28"/>
      <c r="F2268" s="28"/>
      <c r="G2268" s="29"/>
      <c r="H2268" s="39"/>
      <c r="I2268" s="150" t="str">
        <f t="shared" si="65"/>
        <v/>
      </c>
      <c r="J2268" s="113"/>
      <c r="K2268" s="18"/>
      <c r="L2268" s="18"/>
      <c r="Z2268" s="152"/>
    </row>
    <row r="2269" spans="1:26" x14ac:dyDescent="0.25">
      <c r="A2269" s="26"/>
      <c r="B2269" s="27"/>
      <c r="C2269" s="28"/>
      <c r="D2269" s="28"/>
      <c r="E2269" s="28"/>
      <c r="F2269" s="28"/>
      <c r="G2269" s="29"/>
      <c r="H2269" s="39"/>
      <c r="I2269" s="150" t="str">
        <f t="shared" si="65"/>
        <v/>
      </c>
      <c r="J2269" s="113"/>
      <c r="K2269" s="18"/>
      <c r="L2269" s="18"/>
      <c r="Z2269" s="152"/>
    </row>
    <row r="2270" spans="1:26" x14ac:dyDescent="0.25">
      <c r="A2270" s="26"/>
      <c r="B2270" s="27"/>
      <c r="C2270" s="28"/>
      <c r="D2270" s="28"/>
      <c r="E2270" s="28"/>
      <c r="F2270" s="28"/>
      <c r="G2270" s="29"/>
      <c r="H2270" s="39"/>
      <c r="I2270" s="150" t="str">
        <f t="shared" si="65"/>
        <v/>
      </c>
      <c r="J2270" s="113"/>
      <c r="K2270" s="18"/>
      <c r="L2270" s="18"/>
      <c r="Z2270" s="152"/>
    </row>
    <row r="2271" spans="1:26" x14ac:dyDescent="0.25">
      <c r="A2271" s="26"/>
      <c r="B2271" s="27"/>
      <c r="C2271" s="28"/>
      <c r="D2271" s="28"/>
      <c r="E2271" s="28"/>
      <c r="F2271" s="28"/>
      <c r="G2271" s="29"/>
      <c r="H2271" s="39"/>
      <c r="I2271" s="150" t="str">
        <f t="shared" si="65"/>
        <v/>
      </c>
      <c r="J2271" s="113"/>
      <c r="K2271" s="18"/>
      <c r="L2271" s="18"/>
      <c r="Z2271" s="152"/>
    </row>
    <row r="2272" spans="1:26" x14ac:dyDescent="0.25">
      <c r="A2272" s="26"/>
      <c r="B2272" s="27"/>
      <c r="C2272" s="28"/>
      <c r="D2272" s="28"/>
      <c r="E2272" s="28"/>
      <c r="F2272" s="28"/>
      <c r="G2272" s="29"/>
      <c r="H2272" s="39"/>
      <c r="I2272" s="150" t="str">
        <f t="shared" si="65"/>
        <v/>
      </c>
      <c r="J2272" s="113"/>
      <c r="K2272" s="18"/>
      <c r="L2272" s="18"/>
      <c r="Z2272" s="152"/>
    </row>
    <row r="2273" spans="1:26" x14ac:dyDescent="0.25">
      <c r="A2273" s="26"/>
      <c r="B2273" s="27"/>
      <c r="C2273" s="28"/>
      <c r="D2273" s="28"/>
      <c r="E2273" s="28"/>
      <c r="F2273" s="28"/>
      <c r="G2273" s="29"/>
      <c r="H2273" s="39"/>
      <c r="I2273" s="150" t="str">
        <f t="shared" si="65"/>
        <v/>
      </c>
      <c r="J2273" s="113"/>
      <c r="K2273" s="18"/>
      <c r="L2273" s="18"/>
      <c r="Z2273" s="152"/>
    </row>
    <row r="2274" spans="1:26" x14ac:dyDescent="0.25">
      <c r="A2274" s="26"/>
      <c r="B2274" s="27"/>
      <c r="C2274" s="28"/>
      <c r="D2274" s="28"/>
      <c r="E2274" s="28"/>
      <c r="F2274" s="28"/>
      <c r="G2274" s="29"/>
      <c r="H2274" s="39"/>
      <c r="I2274" s="150" t="str">
        <f t="shared" si="65"/>
        <v/>
      </c>
      <c r="J2274" s="113"/>
      <c r="K2274" s="18"/>
      <c r="L2274" s="18"/>
      <c r="Z2274" s="152"/>
    </row>
    <row r="2275" spans="1:26" x14ac:dyDescent="0.25">
      <c r="A2275" s="26"/>
      <c r="B2275" s="27"/>
      <c r="C2275" s="28"/>
      <c r="D2275" s="28"/>
      <c r="E2275" s="28"/>
      <c r="F2275" s="28"/>
      <c r="G2275" s="29"/>
      <c r="H2275" s="39"/>
      <c r="I2275" s="150" t="str">
        <f t="shared" si="65"/>
        <v/>
      </c>
      <c r="J2275" s="113"/>
      <c r="K2275" s="18"/>
      <c r="L2275" s="18"/>
      <c r="Z2275" s="152"/>
    </row>
    <row r="2276" spans="1:26" x14ac:dyDescent="0.25">
      <c r="A2276" s="26"/>
      <c r="B2276" s="27"/>
      <c r="C2276" s="28"/>
      <c r="D2276" s="28"/>
      <c r="E2276" s="28"/>
      <c r="F2276" s="28"/>
      <c r="G2276" s="29"/>
      <c r="H2276" s="39"/>
      <c r="I2276" s="150" t="str">
        <f t="shared" si="65"/>
        <v/>
      </c>
      <c r="J2276" s="113"/>
      <c r="K2276" s="18"/>
      <c r="L2276" s="18"/>
      <c r="Z2276" s="152"/>
    </row>
    <row r="2277" spans="1:26" x14ac:dyDescent="0.25">
      <c r="A2277" s="26"/>
      <c r="B2277" s="27"/>
      <c r="C2277" s="28"/>
      <c r="D2277" s="28"/>
      <c r="E2277" s="28"/>
      <c r="F2277" s="28"/>
      <c r="G2277" s="29"/>
      <c r="H2277" s="39"/>
      <c r="I2277" s="150" t="str">
        <f t="shared" si="65"/>
        <v/>
      </c>
      <c r="J2277" s="113"/>
      <c r="K2277" s="18"/>
      <c r="L2277" s="18"/>
      <c r="Z2277" s="152"/>
    </row>
    <row r="2278" spans="1:26" x14ac:dyDescent="0.25">
      <c r="A2278" s="26"/>
      <c r="B2278" s="27"/>
      <c r="C2278" s="28"/>
      <c r="D2278" s="28"/>
      <c r="E2278" s="28"/>
      <c r="F2278" s="28"/>
      <c r="G2278" s="29"/>
      <c r="H2278" s="39"/>
      <c r="I2278" s="150" t="str">
        <f t="shared" si="65"/>
        <v/>
      </c>
      <c r="J2278" s="113"/>
      <c r="K2278" s="18"/>
      <c r="L2278" s="18"/>
      <c r="Z2278" s="152"/>
    </row>
    <row r="2279" spans="1:26" x14ac:dyDescent="0.25">
      <c r="A2279" s="26"/>
      <c r="B2279" s="27"/>
      <c r="C2279" s="28"/>
      <c r="D2279" s="28"/>
      <c r="E2279" s="28"/>
      <c r="F2279" s="28"/>
      <c r="G2279" s="29"/>
      <c r="H2279" s="39"/>
      <c r="I2279" s="150" t="str">
        <f t="shared" si="65"/>
        <v/>
      </c>
      <c r="J2279" s="113"/>
      <c r="K2279" s="18"/>
      <c r="L2279" s="18"/>
      <c r="Z2279" s="152"/>
    </row>
    <row r="2280" spans="1:26" x14ac:dyDescent="0.25">
      <c r="A2280" s="26"/>
      <c r="B2280" s="27"/>
      <c r="C2280" s="28"/>
      <c r="D2280" s="28"/>
      <c r="E2280" s="28"/>
      <c r="F2280" s="28"/>
      <c r="G2280" s="29"/>
      <c r="H2280" s="39"/>
      <c r="I2280" s="150" t="str">
        <f t="shared" si="65"/>
        <v/>
      </c>
      <c r="J2280" s="113"/>
      <c r="K2280" s="18"/>
      <c r="L2280" s="18"/>
      <c r="Z2280" s="152"/>
    </row>
    <row r="2281" spans="1:26" x14ac:dyDescent="0.25">
      <c r="A2281" s="26"/>
      <c r="B2281" s="27"/>
      <c r="C2281" s="28"/>
      <c r="D2281" s="28"/>
      <c r="E2281" s="28"/>
      <c r="F2281" s="28"/>
      <c r="G2281" s="29"/>
      <c r="H2281" s="39"/>
      <c r="I2281" s="150" t="str">
        <f t="shared" si="65"/>
        <v/>
      </c>
      <c r="J2281" s="113"/>
      <c r="K2281" s="18"/>
      <c r="L2281" s="18"/>
      <c r="Z2281" s="152"/>
    </row>
    <row r="2282" spans="1:26" x14ac:dyDescent="0.25">
      <c r="A2282" s="26"/>
      <c r="B2282" s="27"/>
      <c r="C2282" s="28"/>
      <c r="D2282" s="28"/>
      <c r="E2282" s="28"/>
      <c r="F2282" s="28"/>
      <c r="G2282" s="29"/>
      <c r="H2282" s="39"/>
      <c r="I2282" s="150" t="str">
        <f t="shared" si="65"/>
        <v/>
      </c>
      <c r="J2282" s="113"/>
      <c r="K2282" s="18"/>
      <c r="L2282" s="18"/>
      <c r="Z2282" s="152"/>
    </row>
    <row r="2283" spans="1:26" x14ac:dyDescent="0.25">
      <c r="A2283" s="26"/>
      <c r="B2283" s="27"/>
      <c r="C2283" s="28"/>
      <c r="D2283" s="28"/>
      <c r="E2283" s="28"/>
      <c r="F2283" s="28"/>
      <c r="G2283" s="29"/>
      <c r="H2283" s="39"/>
      <c r="I2283" s="150" t="str">
        <f t="shared" si="65"/>
        <v/>
      </c>
      <c r="J2283" s="113"/>
      <c r="K2283" s="18"/>
      <c r="L2283" s="18"/>
      <c r="Z2283" s="152"/>
    </row>
    <row r="2284" spans="1:26" x14ac:dyDescent="0.25">
      <c r="A2284" s="26"/>
      <c r="B2284" s="27"/>
      <c r="C2284" s="28"/>
      <c r="D2284" s="28"/>
      <c r="E2284" s="28"/>
      <c r="F2284" s="28"/>
      <c r="G2284" s="29"/>
      <c r="H2284" s="39"/>
      <c r="I2284" s="150" t="str">
        <f t="shared" si="65"/>
        <v/>
      </c>
      <c r="J2284" s="113"/>
      <c r="K2284" s="18"/>
      <c r="L2284" s="18"/>
      <c r="Z2284" s="152"/>
    </row>
    <row r="2285" spans="1:26" x14ac:dyDescent="0.25">
      <c r="A2285" s="26"/>
      <c r="B2285" s="27"/>
      <c r="C2285" s="28"/>
      <c r="D2285" s="28"/>
      <c r="E2285" s="28"/>
      <c r="F2285" s="28"/>
      <c r="G2285" s="29"/>
      <c r="H2285" s="39"/>
      <c r="I2285" s="150" t="str">
        <f t="shared" si="65"/>
        <v/>
      </c>
      <c r="J2285" s="113"/>
      <c r="K2285" s="18"/>
      <c r="L2285" s="18"/>
      <c r="Z2285" s="152"/>
    </row>
    <row r="2286" spans="1:26" x14ac:dyDescent="0.25">
      <c r="A2286" s="26"/>
      <c r="B2286" s="27"/>
      <c r="C2286" s="28"/>
      <c r="D2286" s="28"/>
      <c r="E2286" s="28"/>
      <c r="F2286" s="28"/>
      <c r="G2286" s="29"/>
      <c r="H2286" s="39"/>
      <c r="I2286" s="150" t="str">
        <f t="shared" si="65"/>
        <v/>
      </c>
      <c r="J2286" s="113"/>
      <c r="K2286" s="18"/>
      <c r="L2286" s="18"/>
      <c r="Z2286" s="152"/>
    </row>
    <row r="2287" spans="1:26" x14ac:dyDescent="0.25">
      <c r="A2287" s="26"/>
      <c r="B2287" s="27"/>
      <c r="C2287" s="28"/>
      <c r="D2287" s="28"/>
      <c r="E2287" s="28"/>
      <c r="F2287" s="28"/>
      <c r="G2287" s="29"/>
      <c r="H2287" s="39"/>
      <c r="I2287" s="150" t="str">
        <f t="shared" si="65"/>
        <v/>
      </c>
      <c r="J2287" s="113"/>
      <c r="K2287" s="18"/>
      <c r="L2287" s="18"/>
      <c r="Z2287" s="152"/>
    </row>
    <row r="2288" spans="1:26" x14ac:dyDescent="0.25">
      <c r="A2288" s="26"/>
      <c r="B2288" s="27"/>
      <c r="C2288" s="28"/>
      <c r="D2288" s="28"/>
      <c r="E2288" s="28"/>
      <c r="F2288" s="28"/>
      <c r="G2288" s="29"/>
      <c r="H2288" s="39"/>
      <c r="I2288" s="150" t="str">
        <f t="shared" si="65"/>
        <v/>
      </c>
      <c r="J2288" s="113"/>
      <c r="K2288" s="18"/>
      <c r="L2288" s="18"/>
      <c r="Z2288" s="152"/>
    </row>
    <row r="2289" spans="1:26" x14ac:dyDescent="0.25">
      <c r="A2289" s="26"/>
      <c r="B2289" s="27"/>
      <c r="C2289" s="28"/>
      <c r="D2289" s="28"/>
      <c r="E2289" s="28"/>
      <c r="F2289" s="28"/>
      <c r="G2289" s="29"/>
      <c r="H2289" s="39"/>
      <c r="I2289" s="150" t="str">
        <f t="shared" si="65"/>
        <v/>
      </c>
      <c r="J2289" s="113"/>
      <c r="K2289" s="18"/>
      <c r="L2289" s="18"/>
      <c r="Z2289" s="152"/>
    </row>
    <row r="2290" spans="1:26" x14ac:dyDescent="0.25">
      <c r="A2290" s="26"/>
      <c r="B2290" s="27"/>
      <c r="C2290" s="28"/>
      <c r="D2290" s="28"/>
      <c r="E2290" s="28"/>
      <c r="F2290" s="28"/>
      <c r="G2290" s="29"/>
      <c r="H2290" s="39"/>
      <c r="I2290" s="150" t="str">
        <f t="shared" si="65"/>
        <v/>
      </c>
      <c r="J2290" s="113"/>
      <c r="K2290" s="18"/>
      <c r="L2290" s="18"/>
      <c r="Z2290" s="152"/>
    </row>
    <row r="2291" spans="1:26" x14ac:dyDescent="0.25">
      <c r="A2291" s="26"/>
      <c r="B2291" s="27"/>
      <c r="C2291" s="28"/>
      <c r="D2291" s="28"/>
      <c r="E2291" s="28"/>
      <c r="F2291" s="28"/>
      <c r="G2291" s="29"/>
      <c r="H2291" s="39"/>
      <c r="I2291" s="150" t="str">
        <f t="shared" si="65"/>
        <v/>
      </c>
      <c r="J2291" s="113"/>
      <c r="K2291" s="18"/>
      <c r="L2291" s="18"/>
      <c r="Z2291" s="152"/>
    </row>
    <row r="2292" spans="1:26" x14ac:dyDescent="0.25">
      <c r="A2292" s="26"/>
      <c r="B2292" s="27"/>
      <c r="C2292" s="28"/>
      <c r="D2292" s="28"/>
      <c r="E2292" s="28"/>
      <c r="F2292" s="28"/>
      <c r="G2292" s="29"/>
      <c r="H2292" s="39"/>
      <c r="I2292" s="150" t="str">
        <f t="shared" si="65"/>
        <v/>
      </c>
      <c r="J2292" s="113"/>
      <c r="K2292" s="18"/>
      <c r="L2292" s="18"/>
      <c r="Z2292" s="152"/>
    </row>
    <row r="2293" spans="1:26" x14ac:dyDescent="0.25">
      <c r="A2293" s="26"/>
      <c r="B2293" s="27"/>
      <c r="C2293" s="28"/>
      <c r="D2293" s="28"/>
      <c r="E2293" s="28"/>
      <c r="F2293" s="28"/>
      <c r="G2293" s="29"/>
      <c r="H2293" s="39"/>
      <c r="I2293" s="150" t="str">
        <f t="shared" si="65"/>
        <v/>
      </c>
      <c r="J2293" s="113"/>
      <c r="K2293" s="18"/>
      <c r="L2293" s="18"/>
      <c r="Z2293" s="152"/>
    </row>
    <row r="2294" spans="1:26" x14ac:dyDescent="0.25">
      <c r="A2294" s="26"/>
      <c r="B2294" s="27"/>
      <c r="C2294" s="28"/>
      <c r="D2294" s="28"/>
      <c r="E2294" s="28"/>
      <c r="F2294" s="28"/>
      <c r="G2294" s="29"/>
      <c r="H2294" s="39"/>
      <c r="I2294" s="150" t="str">
        <f t="shared" si="65"/>
        <v/>
      </c>
      <c r="J2294" s="113"/>
      <c r="K2294" s="18"/>
      <c r="L2294" s="18"/>
      <c r="Z2294" s="152"/>
    </row>
    <row r="2295" spans="1:26" x14ac:dyDescent="0.25">
      <c r="A2295" s="26"/>
      <c r="B2295" s="27"/>
      <c r="C2295" s="28"/>
      <c r="D2295" s="28"/>
      <c r="E2295" s="28"/>
      <c r="F2295" s="28"/>
      <c r="G2295" s="29"/>
      <c r="H2295" s="39"/>
      <c r="I2295" s="150" t="str">
        <f t="shared" si="65"/>
        <v/>
      </c>
      <c r="J2295" s="113"/>
      <c r="K2295" s="18"/>
      <c r="L2295" s="18"/>
      <c r="Z2295" s="152"/>
    </row>
    <row r="2296" spans="1:26" x14ac:dyDescent="0.25">
      <c r="A2296" s="26"/>
      <c r="B2296" s="27"/>
      <c r="C2296" s="28"/>
      <c r="D2296" s="28"/>
      <c r="E2296" s="28"/>
      <c r="F2296" s="28"/>
      <c r="G2296" s="29"/>
      <c r="H2296" s="39"/>
      <c r="I2296" s="150" t="str">
        <f t="shared" si="65"/>
        <v/>
      </c>
      <c r="J2296" s="113"/>
      <c r="K2296" s="18"/>
      <c r="L2296" s="18"/>
      <c r="Z2296" s="152"/>
    </row>
    <row r="2297" spans="1:26" x14ac:dyDescent="0.25">
      <c r="A2297" s="26"/>
      <c r="B2297" s="27"/>
      <c r="C2297" s="28"/>
      <c r="D2297" s="28"/>
      <c r="E2297" s="28"/>
      <c r="F2297" s="28"/>
      <c r="G2297" s="29"/>
      <c r="H2297" s="39"/>
      <c r="I2297" s="150" t="str">
        <f t="shared" si="65"/>
        <v/>
      </c>
      <c r="J2297" s="113"/>
      <c r="K2297" s="18"/>
      <c r="L2297" s="18"/>
      <c r="Z2297" s="152"/>
    </row>
    <row r="2298" spans="1:26" x14ac:dyDescent="0.25">
      <c r="A2298" s="26"/>
      <c r="B2298" s="27"/>
      <c r="C2298" s="28"/>
      <c r="D2298" s="28"/>
      <c r="E2298" s="28"/>
      <c r="F2298" s="28"/>
      <c r="G2298" s="29"/>
      <c r="H2298" s="39"/>
      <c r="I2298" s="150" t="str">
        <f t="shared" si="65"/>
        <v/>
      </c>
      <c r="J2298" s="113"/>
      <c r="K2298" s="18"/>
      <c r="L2298" s="18"/>
      <c r="Z2298" s="152"/>
    </row>
    <row r="2299" spans="1:26" x14ac:dyDescent="0.25">
      <c r="A2299" s="26"/>
      <c r="B2299" s="27"/>
      <c r="C2299" s="28"/>
      <c r="D2299" s="28"/>
      <c r="E2299" s="28"/>
      <c r="F2299" s="28"/>
      <c r="G2299" s="29"/>
      <c r="H2299" s="39"/>
      <c r="I2299" s="150" t="str">
        <f t="shared" si="65"/>
        <v/>
      </c>
      <c r="J2299" s="113"/>
      <c r="K2299" s="18"/>
      <c r="L2299" s="18"/>
      <c r="Z2299" s="152"/>
    </row>
    <row r="2300" spans="1:26" x14ac:dyDescent="0.25">
      <c r="A2300" s="26"/>
      <c r="B2300" s="27"/>
      <c r="C2300" s="28"/>
      <c r="D2300" s="28"/>
      <c r="E2300" s="28"/>
      <c r="F2300" s="28"/>
      <c r="G2300" s="29"/>
      <c r="H2300" s="39"/>
      <c r="I2300" s="150" t="str">
        <f t="shared" si="65"/>
        <v/>
      </c>
      <c r="J2300" s="113"/>
      <c r="K2300" s="18"/>
      <c r="L2300" s="18"/>
      <c r="Z2300" s="152"/>
    </row>
    <row r="2301" spans="1:26" x14ac:dyDescent="0.25">
      <c r="A2301" s="26"/>
      <c r="B2301" s="27"/>
      <c r="C2301" s="28"/>
      <c r="D2301" s="28"/>
      <c r="E2301" s="28"/>
      <c r="F2301" s="28"/>
      <c r="G2301" s="29"/>
      <c r="H2301" s="39"/>
      <c r="I2301" s="150" t="str">
        <f t="shared" ref="I2301:I2364" si="66">IF(G2301="","",I2300+G2301)</f>
        <v/>
      </c>
      <c r="J2301" s="113"/>
      <c r="K2301" s="18"/>
      <c r="L2301" s="18"/>
      <c r="Z2301" s="152"/>
    </row>
    <row r="2302" spans="1:26" x14ac:dyDescent="0.25">
      <c r="A2302" s="26"/>
      <c r="B2302" s="27"/>
      <c r="C2302" s="28"/>
      <c r="D2302" s="28"/>
      <c r="E2302" s="28"/>
      <c r="F2302" s="28"/>
      <c r="G2302" s="29"/>
      <c r="H2302" s="39"/>
      <c r="I2302" s="150" t="str">
        <f t="shared" si="66"/>
        <v/>
      </c>
      <c r="J2302" s="113"/>
      <c r="K2302" s="18"/>
      <c r="L2302" s="18"/>
      <c r="Z2302" s="152"/>
    </row>
    <row r="2303" spans="1:26" x14ac:dyDescent="0.25">
      <c r="A2303" s="26"/>
      <c r="B2303" s="27"/>
      <c r="C2303" s="28"/>
      <c r="D2303" s="28"/>
      <c r="E2303" s="28"/>
      <c r="F2303" s="28"/>
      <c r="G2303" s="29"/>
      <c r="H2303" s="39"/>
      <c r="I2303" s="150" t="str">
        <f t="shared" si="66"/>
        <v/>
      </c>
      <c r="J2303" s="113"/>
      <c r="K2303" s="18"/>
      <c r="L2303" s="18"/>
      <c r="Z2303" s="152"/>
    </row>
    <row r="2304" spans="1:26" x14ac:dyDescent="0.25">
      <c r="A2304" s="26"/>
      <c r="B2304" s="27"/>
      <c r="C2304" s="28"/>
      <c r="D2304" s="28"/>
      <c r="E2304" s="28"/>
      <c r="F2304" s="28"/>
      <c r="G2304" s="29"/>
      <c r="H2304" s="39"/>
      <c r="I2304" s="150" t="str">
        <f t="shared" si="66"/>
        <v/>
      </c>
      <c r="J2304" s="113"/>
      <c r="K2304" s="18"/>
      <c r="L2304" s="18"/>
      <c r="Z2304" s="152"/>
    </row>
    <row r="2305" spans="1:26" x14ac:dyDescent="0.25">
      <c r="A2305" s="26"/>
      <c r="B2305" s="27"/>
      <c r="C2305" s="28"/>
      <c r="D2305" s="28"/>
      <c r="E2305" s="28"/>
      <c r="F2305" s="28"/>
      <c r="G2305" s="29"/>
      <c r="H2305" s="39"/>
      <c r="I2305" s="150" t="str">
        <f t="shared" si="66"/>
        <v/>
      </c>
      <c r="J2305" s="113"/>
      <c r="K2305" s="18"/>
      <c r="L2305" s="18"/>
      <c r="Z2305" s="152"/>
    </row>
    <row r="2306" spans="1:26" x14ac:dyDescent="0.25">
      <c r="A2306" s="26"/>
      <c r="B2306" s="27"/>
      <c r="C2306" s="28"/>
      <c r="D2306" s="28"/>
      <c r="E2306" s="28"/>
      <c r="F2306" s="28"/>
      <c r="G2306" s="29"/>
      <c r="H2306" s="39"/>
      <c r="I2306" s="150" t="str">
        <f t="shared" si="66"/>
        <v/>
      </c>
      <c r="J2306" s="113"/>
      <c r="K2306" s="18"/>
      <c r="L2306" s="18"/>
      <c r="Z2306" s="152"/>
    </row>
    <row r="2307" spans="1:26" x14ac:dyDescent="0.25">
      <c r="A2307" s="26"/>
      <c r="B2307" s="27"/>
      <c r="C2307" s="28"/>
      <c r="D2307" s="28"/>
      <c r="E2307" s="28"/>
      <c r="F2307" s="28"/>
      <c r="G2307" s="29"/>
      <c r="H2307" s="39"/>
      <c r="I2307" s="150" t="str">
        <f t="shared" si="66"/>
        <v/>
      </c>
      <c r="J2307" s="113"/>
      <c r="K2307" s="18"/>
      <c r="L2307" s="18"/>
      <c r="Z2307" s="152"/>
    </row>
    <row r="2308" spans="1:26" x14ac:dyDescent="0.25">
      <c r="A2308" s="26"/>
      <c r="B2308" s="27"/>
      <c r="C2308" s="28"/>
      <c r="D2308" s="28"/>
      <c r="E2308" s="28"/>
      <c r="F2308" s="28"/>
      <c r="G2308" s="29"/>
      <c r="H2308" s="39"/>
      <c r="I2308" s="150" t="str">
        <f t="shared" si="66"/>
        <v/>
      </c>
      <c r="J2308" s="113"/>
      <c r="K2308" s="18"/>
      <c r="L2308" s="18"/>
      <c r="Z2308" s="152"/>
    </row>
    <row r="2309" spans="1:26" x14ac:dyDescent="0.25">
      <c r="A2309" s="26"/>
      <c r="B2309" s="27"/>
      <c r="C2309" s="28"/>
      <c r="D2309" s="28"/>
      <c r="E2309" s="28"/>
      <c r="F2309" s="28"/>
      <c r="G2309" s="29"/>
      <c r="H2309" s="39"/>
      <c r="I2309" s="150" t="str">
        <f t="shared" si="66"/>
        <v/>
      </c>
      <c r="J2309" s="113"/>
      <c r="K2309" s="18"/>
      <c r="L2309" s="18"/>
      <c r="Z2309" s="152"/>
    </row>
    <row r="2310" spans="1:26" x14ac:dyDescent="0.25">
      <c r="A2310" s="26"/>
      <c r="B2310" s="27"/>
      <c r="C2310" s="28"/>
      <c r="D2310" s="28"/>
      <c r="E2310" s="28"/>
      <c r="F2310" s="28"/>
      <c r="G2310" s="29"/>
      <c r="H2310" s="39"/>
      <c r="I2310" s="150" t="str">
        <f t="shared" si="66"/>
        <v/>
      </c>
      <c r="J2310" s="113"/>
      <c r="K2310" s="18"/>
      <c r="L2310" s="18"/>
      <c r="Z2310" s="152"/>
    </row>
    <row r="2311" spans="1:26" x14ac:dyDescent="0.25">
      <c r="A2311" s="26"/>
      <c r="B2311" s="27"/>
      <c r="C2311" s="28"/>
      <c r="D2311" s="28"/>
      <c r="E2311" s="28"/>
      <c r="F2311" s="28"/>
      <c r="G2311" s="29"/>
      <c r="H2311" s="39"/>
      <c r="I2311" s="150" t="str">
        <f t="shared" si="66"/>
        <v/>
      </c>
      <c r="J2311" s="113"/>
      <c r="K2311" s="18"/>
      <c r="L2311" s="18"/>
      <c r="Z2311" s="152"/>
    </row>
    <row r="2312" spans="1:26" x14ac:dyDescent="0.25">
      <c r="A2312" s="26"/>
      <c r="B2312" s="27"/>
      <c r="C2312" s="28"/>
      <c r="D2312" s="28"/>
      <c r="E2312" s="28"/>
      <c r="F2312" s="28"/>
      <c r="G2312" s="29"/>
      <c r="H2312" s="39"/>
      <c r="I2312" s="150" t="str">
        <f t="shared" si="66"/>
        <v/>
      </c>
      <c r="J2312" s="113"/>
      <c r="K2312" s="18"/>
      <c r="L2312" s="18"/>
      <c r="Z2312" s="152"/>
    </row>
    <row r="2313" spans="1:26" x14ac:dyDescent="0.25">
      <c r="A2313" s="26"/>
      <c r="B2313" s="27"/>
      <c r="C2313" s="28"/>
      <c r="D2313" s="28"/>
      <c r="E2313" s="28"/>
      <c r="F2313" s="28"/>
      <c r="G2313" s="29"/>
      <c r="H2313" s="39"/>
      <c r="I2313" s="150" t="str">
        <f t="shared" si="66"/>
        <v/>
      </c>
      <c r="J2313" s="113"/>
      <c r="K2313" s="18"/>
      <c r="L2313" s="18"/>
      <c r="Z2313" s="152"/>
    </row>
    <row r="2314" spans="1:26" x14ac:dyDescent="0.25">
      <c r="A2314" s="26"/>
      <c r="B2314" s="27"/>
      <c r="C2314" s="28"/>
      <c r="D2314" s="28"/>
      <c r="E2314" s="28"/>
      <c r="F2314" s="28"/>
      <c r="G2314" s="29"/>
      <c r="H2314" s="39"/>
      <c r="I2314" s="150" t="str">
        <f t="shared" si="66"/>
        <v/>
      </c>
      <c r="J2314" s="113"/>
      <c r="K2314" s="18"/>
      <c r="L2314" s="18"/>
      <c r="Z2314" s="152"/>
    </row>
    <row r="2315" spans="1:26" x14ac:dyDescent="0.25">
      <c r="A2315" s="26"/>
      <c r="B2315" s="27"/>
      <c r="C2315" s="28"/>
      <c r="D2315" s="28"/>
      <c r="E2315" s="28"/>
      <c r="F2315" s="28"/>
      <c r="G2315" s="29"/>
      <c r="H2315" s="39"/>
      <c r="I2315" s="150" t="str">
        <f t="shared" si="66"/>
        <v/>
      </c>
      <c r="J2315" s="113"/>
      <c r="K2315" s="18"/>
      <c r="L2315" s="18"/>
      <c r="Z2315" s="152"/>
    </row>
    <row r="2316" spans="1:26" x14ac:dyDescent="0.25">
      <c r="A2316" s="26"/>
      <c r="B2316" s="27"/>
      <c r="C2316" s="28"/>
      <c r="D2316" s="28"/>
      <c r="E2316" s="28"/>
      <c r="F2316" s="28"/>
      <c r="G2316" s="29"/>
      <c r="H2316" s="39"/>
      <c r="I2316" s="150" t="str">
        <f t="shared" si="66"/>
        <v/>
      </c>
      <c r="J2316" s="113"/>
      <c r="K2316" s="18"/>
      <c r="L2316" s="18"/>
      <c r="Z2316" s="152"/>
    </row>
    <row r="2317" spans="1:26" x14ac:dyDescent="0.25">
      <c r="A2317" s="26"/>
      <c r="B2317" s="27"/>
      <c r="C2317" s="28"/>
      <c r="D2317" s="28"/>
      <c r="E2317" s="28"/>
      <c r="F2317" s="28"/>
      <c r="G2317" s="29"/>
      <c r="H2317" s="39"/>
      <c r="I2317" s="150" t="str">
        <f t="shared" si="66"/>
        <v/>
      </c>
      <c r="J2317" s="113"/>
      <c r="K2317" s="18"/>
      <c r="L2317" s="18"/>
      <c r="Z2317" s="152"/>
    </row>
    <row r="2318" spans="1:26" x14ac:dyDescent="0.25">
      <c r="A2318" s="26"/>
      <c r="B2318" s="27"/>
      <c r="C2318" s="28"/>
      <c r="D2318" s="28"/>
      <c r="E2318" s="28"/>
      <c r="F2318" s="28"/>
      <c r="G2318" s="29"/>
      <c r="H2318" s="39"/>
      <c r="I2318" s="150" t="str">
        <f t="shared" si="66"/>
        <v/>
      </c>
      <c r="J2318" s="113"/>
      <c r="K2318" s="18"/>
      <c r="L2318" s="18"/>
      <c r="Z2318" s="152"/>
    </row>
    <row r="2319" spans="1:26" x14ac:dyDescent="0.25">
      <c r="A2319" s="26"/>
      <c r="B2319" s="27"/>
      <c r="C2319" s="28"/>
      <c r="D2319" s="28"/>
      <c r="E2319" s="28"/>
      <c r="F2319" s="28"/>
      <c r="G2319" s="29"/>
      <c r="H2319" s="39"/>
      <c r="I2319" s="150" t="str">
        <f t="shared" si="66"/>
        <v/>
      </c>
      <c r="J2319" s="113"/>
      <c r="K2319" s="18"/>
      <c r="L2319" s="18"/>
      <c r="Z2319" s="152"/>
    </row>
    <row r="2320" spans="1:26" x14ac:dyDescent="0.25">
      <c r="A2320" s="26"/>
      <c r="B2320" s="27"/>
      <c r="C2320" s="28"/>
      <c r="D2320" s="28"/>
      <c r="E2320" s="28"/>
      <c r="F2320" s="28"/>
      <c r="G2320" s="29"/>
      <c r="H2320" s="39"/>
      <c r="I2320" s="150" t="str">
        <f t="shared" si="66"/>
        <v/>
      </c>
      <c r="J2320" s="113"/>
      <c r="K2320" s="18"/>
      <c r="L2320" s="18"/>
      <c r="Z2320" s="152"/>
    </row>
    <row r="2321" spans="1:26" x14ac:dyDescent="0.25">
      <c r="A2321" s="26"/>
      <c r="B2321" s="27"/>
      <c r="C2321" s="28"/>
      <c r="D2321" s="28"/>
      <c r="E2321" s="28"/>
      <c r="F2321" s="28"/>
      <c r="G2321" s="29"/>
      <c r="H2321" s="39"/>
      <c r="I2321" s="150" t="str">
        <f t="shared" si="66"/>
        <v/>
      </c>
      <c r="J2321" s="113"/>
      <c r="K2321" s="18"/>
      <c r="L2321" s="18"/>
      <c r="Z2321" s="152"/>
    </row>
    <row r="2322" spans="1:26" x14ac:dyDescent="0.25">
      <c r="A2322" s="26"/>
      <c r="B2322" s="27"/>
      <c r="C2322" s="28"/>
      <c r="D2322" s="28"/>
      <c r="E2322" s="28"/>
      <c r="F2322" s="28"/>
      <c r="G2322" s="29"/>
      <c r="H2322" s="39"/>
      <c r="I2322" s="150" t="str">
        <f t="shared" si="66"/>
        <v/>
      </c>
      <c r="J2322" s="113"/>
      <c r="K2322" s="18"/>
      <c r="L2322" s="18"/>
      <c r="Z2322" s="152"/>
    </row>
    <row r="2323" spans="1:26" x14ac:dyDescent="0.25">
      <c r="A2323" s="26"/>
      <c r="B2323" s="27"/>
      <c r="C2323" s="28"/>
      <c r="D2323" s="28"/>
      <c r="E2323" s="28"/>
      <c r="F2323" s="28"/>
      <c r="G2323" s="29"/>
      <c r="H2323" s="39"/>
      <c r="I2323" s="150" t="str">
        <f t="shared" si="66"/>
        <v/>
      </c>
      <c r="J2323" s="113"/>
      <c r="K2323" s="18"/>
      <c r="L2323" s="18"/>
      <c r="Z2323" s="152"/>
    </row>
    <row r="2324" spans="1:26" x14ac:dyDescent="0.25">
      <c r="A2324" s="26"/>
      <c r="B2324" s="27"/>
      <c r="C2324" s="28"/>
      <c r="D2324" s="28"/>
      <c r="E2324" s="28"/>
      <c r="F2324" s="28"/>
      <c r="G2324" s="29"/>
      <c r="H2324" s="39"/>
      <c r="I2324" s="150" t="str">
        <f t="shared" si="66"/>
        <v/>
      </c>
      <c r="J2324" s="113"/>
      <c r="K2324" s="18"/>
      <c r="L2324" s="18"/>
      <c r="Z2324" s="152"/>
    </row>
    <row r="2325" spans="1:26" x14ac:dyDescent="0.25">
      <c r="A2325" s="26"/>
      <c r="B2325" s="27"/>
      <c r="C2325" s="28"/>
      <c r="D2325" s="28"/>
      <c r="E2325" s="28"/>
      <c r="F2325" s="28"/>
      <c r="G2325" s="29"/>
      <c r="H2325" s="39"/>
      <c r="I2325" s="150" t="str">
        <f t="shared" si="66"/>
        <v/>
      </c>
      <c r="J2325" s="113"/>
      <c r="K2325" s="18"/>
      <c r="L2325" s="18"/>
      <c r="Z2325" s="152"/>
    </row>
    <row r="2326" spans="1:26" x14ac:dyDescent="0.25">
      <c r="A2326" s="26"/>
      <c r="B2326" s="27"/>
      <c r="C2326" s="28"/>
      <c r="D2326" s="28"/>
      <c r="E2326" s="28"/>
      <c r="F2326" s="28"/>
      <c r="G2326" s="29"/>
      <c r="H2326" s="39"/>
      <c r="I2326" s="150" t="str">
        <f t="shared" si="66"/>
        <v/>
      </c>
      <c r="J2326" s="113"/>
      <c r="K2326" s="18"/>
      <c r="L2326" s="18"/>
      <c r="Z2326" s="152"/>
    </row>
    <row r="2327" spans="1:26" x14ac:dyDescent="0.25">
      <c r="A2327" s="26"/>
      <c r="B2327" s="27"/>
      <c r="C2327" s="28"/>
      <c r="D2327" s="28"/>
      <c r="E2327" s="28"/>
      <c r="F2327" s="28"/>
      <c r="G2327" s="29"/>
      <c r="H2327" s="39"/>
      <c r="I2327" s="150" t="str">
        <f t="shared" si="66"/>
        <v/>
      </c>
      <c r="J2327" s="113"/>
      <c r="K2327" s="18"/>
      <c r="L2327" s="18"/>
      <c r="Z2327" s="152"/>
    </row>
    <row r="2328" spans="1:26" x14ac:dyDescent="0.25">
      <c r="A2328" s="26"/>
      <c r="B2328" s="27"/>
      <c r="C2328" s="28"/>
      <c r="D2328" s="28"/>
      <c r="E2328" s="28"/>
      <c r="F2328" s="28"/>
      <c r="G2328" s="29"/>
      <c r="H2328" s="39"/>
      <c r="I2328" s="150" t="str">
        <f t="shared" si="66"/>
        <v/>
      </c>
      <c r="J2328" s="113"/>
      <c r="K2328" s="18"/>
      <c r="L2328" s="18"/>
      <c r="Z2328" s="152"/>
    </row>
    <row r="2329" spans="1:26" x14ac:dyDescent="0.25">
      <c r="A2329" s="26"/>
      <c r="B2329" s="27"/>
      <c r="C2329" s="28"/>
      <c r="D2329" s="28"/>
      <c r="E2329" s="28"/>
      <c r="F2329" s="28"/>
      <c r="G2329" s="29"/>
      <c r="H2329" s="39"/>
      <c r="I2329" s="150" t="str">
        <f t="shared" si="66"/>
        <v/>
      </c>
      <c r="J2329" s="113"/>
      <c r="K2329" s="18"/>
      <c r="L2329" s="18"/>
      <c r="Z2329" s="152"/>
    </row>
    <row r="2330" spans="1:26" x14ac:dyDescent="0.25">
      <c r="A2330" s="26"/>
      <c r="B2330" s="27"/>
      <c r="C2330" s="28"/>
      <c r="D2330" s="28"/>
      <c r="E2330" s="28"/>
      <c r="F2330" s="28"/>
      <c r="G2330" s="29"/>
      <c r="H2330" s="39"/>
      <c r="I2330" s="150" t="str">
        <f t="shared" si="66"/>
        <v/>
      </c>
      <c r="J2330" s="113"/>
      <c r="K2330" s="18"/>
      <c r="L2330" s="18"/>
      <c r="Z2330" s="152"/>
    </row>
    <row r="2331" spans="1:26" x14ac:dyDescent="0.25">
      <c r="A2331" s="26"/>
      <c r="B2331" s="27"/>
      <c r="C2331" s="28"/>
      <c r="D2331" s="28"/>
      <c r="E2331" s="28"/>
      <c r="F2331" s="28"/>
      <c r="G2331" s="29"/>
      <c r="H2331" s="39"/>
      <c r="I2331" s="150" t="str">
        <f t="shared" si="66"/>
        <v/>
      </c>
      <c r="J2331" s="113"/>
      <c r="K2331" s="18"/>
      <c r="L2331" s="18"/>
      <c r="Z2331" s="152"/>
    </row>
    <row r="2332" spans="1:26" x14ac:dyDescent="0.25">
      <c r="A2332" s="26"/>
      <c r="B2332" s="27"/>
      <c r="C2332" s="28"/>
      <c r="D2332" s="28"/>
      <c r="E2332" s="28"/>
      <c r="F2332" s="28"/>
      <c r="G2332" s="29"/>
      <c r="H2332" s="39"/>
      <c r="I2332" s="150" t="str">
        <f t="shared" si="66"/>
        <v/>
      </c>
      <c r="J2332" s="113"/>
      <c r="K2332" s="18"/>
      <c r="L2332" s="18"/>
      <c r="Z2332" s="152"/>
    </row>
    <row r="2333" spans="1:26" x14ac:dyDescent="0.25">
      <c r="A2333" s="26"/>
      <c r="B2333" s="27"/>
      <c r="C2333" s="28"/>
      <c r="D2333" s="28"/>
      <c r="E2333" s="28"/>
      <c r="F2333" s="28"/>
      <c r="G2333" s="29"/>
      <c r="H2333" s="39"/>
      <c r="I2333" s="150" t="str">
        <f t="shared" si="66"/>
        <v/>
      </c>
      <c r="J2333" s="113"/>
      <c r="K2333" s="18"/>
      <c r="L2333" s="18"/>
      <c r="Z2333" s="152"/>
    </row>
    <row r="2334" spans="1:26" x14ac:dyDescent="0.25">
      <c r="A2334" s="26"/>
      <c r="B2334" s="27"/>
      <c r="C2334" s="28"/>
      <c r="D2334" s="28"/>
      <c r="E2334" s="28"/>
      <c r="F2334" s="28"/>
      <c r="G2334" s="29"/>
      <c r="H2334" s="39"/>
      <c r="I2334" s="150" t="str">
        <f t="shared" si="66"/>
        <v/>
      </c>
      <c r="J2334" s="113"/>
      <c r="K2334" s="18"/>
      <c r="L2334" s="18"/>
      <c r="Z2334" s="152"/>
    </row>
    <row r="2335" spans="1:26" x14ac:dyDescent="0.25">
      <c r="A2335" s="26"/>
      <c r="B2335" s="27"/>
      <c r="C2335" s="28"/>
      <c r="D2335" s="28"/>
      <c r="E2335" s="28"/>
      <c r="F2335" s="28"/>
      <c r="G2335" s="29"/>
      <c r="H2335" s="39"/>
      <c r="I2335" s="150" t="str">
        <f t="shared" si="66"/>
        <v/>
      </c>
      <c r="J2335" s="113"/>
      <c r="K2335" s="18"/>
      <c r="L2335" s="18"/>
      <c r="Z2335" s="152"/>
    </row>
    <row r="2336" spans="1:26" x14ac:dyDescent="0.25">
      <c r="A2336" s="26"/>
      <c r="B2336" s="27"/>
      <c r="C2336" s="28"/>
      <c r="D2336" s="28"/>
      <c r="E2336" s="28"/>
      <c r="F2336" s="28"/>
      <c r="G2336" s="29"/>
      <c r="H2336" s="39"/>
      <c r="I2336" s="150" t="str">
        <f t="shared" si="66"/>
        <v/>
      </c>
      <c r="J2336" s="113"/>
      <c r="K2336" s="18"/>
      <c r="L2336" s="18"/>
      <c r="Z2336" s="152"/>
    </row>
    <row r="2337" spans="1:26" x14ac:dyDescent="0.25">
      <c r="A2337" s="26"/>
      <c r="B2337" s="27"/>
      <c r="C2337" s="28"/>
      <c r="D2337" s="28"/>
      <c r="E2337" s="28"/>
      <c r="F2337" s="28"/>
      <c r="G2337" s="29"/>
      <c r="H2337" s="39"/>
      <c r="I2337" s="150" t="str">
        <f t="shared" si="66"/>
        <v/>
      </c>
      <c r="J2337" s="113"/>
      <c r="K2337" s="18"/>
      <c r="L2337" s="18"/>
      <c r="Z2337" s="152"/>
    </row>
    <row r="2338" spans="1:26" x14ac:dyDescent="0.25">
      <c r="A2338" s="26"/>
      <c r="B2338" s="27"/>
      <c r="C2338" s="28"/>
      <c r="D2338" s="28"/>
      <c r="E2338" s="28"/>
      <c r="F2338" s="28"/>
      <c r="G2338" s="29"/>
      <c r="H2338" s="39"/>
      <c r="I2338" s="150" t="str">
        <f t="shared" si="66"/>
        <v/>
      </c>
      <c r="J2338" s="113"/>
      <c r="K2338" s="18"/>
      <c r="L2338" s="18"/>
      <c r="Z2338" s="152"/>
    </row>
    <row r="2339" spans="1:26" x14ac:dyDescent="0.25">
      <c r="A2339" s="26"/>
      <c r="B2339" s="27"/>
      <c r="C2339" s="28"/>
      <c r="D2339" s="28"/>
      <c r="E2339" s="28"/>
      <c r="F2339" s="28"/>
      <c r="G2339" s="29"/>
      <c r="H2339" s="39"/>
      <c r="I2339" s="150" t="str">
        <f t="shared" si="66"/>
        <v/>
      </c>
      <c r="J2339" s="113"/>
      <c r="K2339" s="18"/>
      <c r="L2339" s="18"/>
      <c r="Z2339" s="152"/>
    </row>
    <row r="2340" spans="1:26" x14ac:dyDescent="0.25">
      <c r="A2340" s="26"/>
      <c r="B2340" s="27"/>
      <c r="C2340" s="28"/>
      <c r="D2340" s="28"/>
      <c r="E2340" s="28"/>
      <c r="F2340" s="28"/>
      <c r="G2340" s="29"/>
      <c r="H2340" s="39"/>
      <c r="I2340" s="150" t="str">
        <f t="shared" si="66"/>
        <v/>
      </c>
      <c r="J2340" s="113"/>
      <c r="K2340" s="18"/>
      <c r="L2340" s="18"/>
      <c r="Z2340" s="152"/>
    </row>
    <row r="2341" spans="1:26" x14ac:dyDescent="0.25">
      <c r="A2341" s="26"/>
      <c r="B2341" s="27"/>
      <c r="C2341" s="28"/>
      <c r="D2341" s="28"/>
      <c r="E2341" s="28"/>
      <c r="F2341" s="28"/>
      <c r="G2341" s="29"/>
      <c r="H2341" s="39"/>
      <c r="I2341" s="150" t="str">
        <f t="shared" si="66"/>
        <v/>
      </c>
      <c r="J2341" s="113"/>
      <c r="K2341" s="18"/>
      <c r="L2341" s="18"/>
      <c r="Z2341" s="152"/>
    </row>
    <row r="2342" spans="1:26" x14ac:dyDescent="0.25">
      <c r="A2342" s="26"/>
      <c r="B2342" s="27"/>
      <c r="C2342" s="28"/>
      <c r="D2342" s="28"/>
      <c r="E2342" s="28"/>
      <c r="F2342" s="28"/>
      <c r="G2342" s="29"/>
      <c r="H2342" s="39"/>
      <c r="I2342" s="150" t="str">
        <f t="shared" si="66"/>
        <v/>
      </c>
      <c r="J2342" s="113"/>
      <c r="K2342" s="18"/>
      <c r="L2342" s="18"/>
      <c r="Z2342" s="152"/>
    </row>
    <row r="2343" spans="1:26" x14ac:dyDescent="0.25">
      <c r="A2343" s="26"/>
      <c r="B2343" s="27"/>
      <c r="C2343" s="28"/>
      <c r="D2343" s="28"/>
      <c r="E2343" s="28"/>
      <c r="F2343" s="28"/>
      <c r="G2343" s="29"/>
      <c r="H2343" s="39"/>
      <c r="I2343" s="150" t="str">
        <f t="shared" si="66"/>
        <v/>
      </c>
      <c r="J2343" s="113"/>
      <c r="K2343" s="18"/>
      <c r="L2343" s="18"/>
      <c r="Z2343" s="152"/>
    </row>
    <row r="2344" spans="1:26" x14ac:dyDescent="0.25">
      <c r="A2344" s="26"/>
      <c r="B2344" s="27"/>
      <c r="C2344" s="28"/>
      <c r="D2344" s="28"/>
      <c r="E2344" s="28"/>
      <c r="F2344" s="28"/>
      <c r="G2344" s="29"/>
      <c r="H2344" s="39"/>
      <c r="I2344" s="150" t="str">
        <f t="shared" si="66"/>
        <v/>
      </c>
      <c r="J2344" s="113"/>
      <c r="K2344" s="18"/>
      <c r="L2344" s="18"/>
      <c r="Z2344" s="152"/>
    </row>
    <row r="2345" spans="1:26" x14ac:dyDescent="0.25">
      <c r="A2345" s="26"/>
      <c r="B2345" s="27"/>
      <c r="C2345" s="28"/>
      <c r="D2345" s="28"/>
      <c r="E2345" s="28"/>
      <c r="F2345" s="28"/>
      <c r="G2345" s="29"/>
      <c r="H2345" s="39"/>
      <c r="I2345" s="150" t="str">
        <f t="shared" si="66"/>
        <v/>
      </c>
      <c r="J2345" s="113"/>
      <c r="K2345" s="18"/>
      <c r="L2345" s="18"/>
      <c r="Z2345" s="152"/>
    </row>
    <row r="2346" spans="1:26" x14ac:dyDescent="0.25">
      <c r="A2346" s="26"/>
      <c r="B2346" s="27"/>
      <c r="C2346" s="28"/>
      <c r="D2346" s="28"/>
      <c r="E2346" s="28"/>
      <c r="F2346" s="28"/>
      <c r="G2346" s="29"/>
      <c r="H2346" s="39"/>
      <c r="I2346" s="150" t="str">
        <f t="shared" si="66"/>
        <v/>
      </c>
      <c r="J2346" s="113"/>
      <c r="K2346" s="18"/>
      <c r="L2346" s="18"/>
      <c r="Z2346" s="152"/>
    </row>
    <row r="2347" spans="1:26" x14ac:dyDescent="0.25">
      <c r="A2347" s="26"/>
      <c r="B2347" s="27"/>
      <c r="C2347" s="28"/>
      <c r="D2347" s="28"/>
      <c r="E2347" s="28"/>
      <c r="F2347" s="28"/>
      <c r="G2347" s="29"/>
      <c r="H2347" s="39"/>
      <c r="I2347" s="150" t="str">
        <f t="shared" si="66"/>
        <v/>
      </c>
      <c r="J2347" s="113"/>
      <c r="K2347" s="18"/>
      <c r="L2347" s="18"/>
      <c r="Z2347" s="152"/>
    </row>
    <row r="2348" spans="1:26" x14ac:dyDescent="0.25">
      <c r="A2348" s="26"/>
      <c r="B2348" s="27"/>
      <c r="C2348" s="28"/>
      <c r="D2348" s="28"/>
      <c r="E2348" s="28"/>
      <c r="F2348" s="28"/>
      <c r="G2348" s="29"/>
      <c r="H2348" s="39"/>
      <c r="I2348" s="150" t="str">
        <f t="shared" si="66"/>
        <v/>
      </c>
      <c r="J2348" s="113"/>
      <c r="K2348" s="18"/>
      <c r="L2348" s="18"/>
      <c r="Z2348" s="152"/>
    </row>
    <row r="2349" spans="1:26" x14ac:dyDescent="0.25">
      <c r="A2349" s="26"/>
      <c r="B2349" s="27"/>
      <c r="C2349" s="28"/>
      <c r="D2349" s="28"/>
      <c r="E2349" s="28"/>
      <c r="F2349" s="28"/>
      <c r="G2349" s="29"/>
      <c r="H2349" s="39"/>
      <c r="I2349" s="150" t="str">
        <f t="shared" si="66"/>
        <v/>
      </c>
      <c r="J2349" s="113"/>
      <c r="K2349" s="18"/>
      <c r="L2349" s="18"/>
      <c r="Z2349" s="152"/>
    </row>
    <row r="2350" spans="1:26" x14ac:dyDescent="0.25">
      <c r="A2350" s="26"/>
      <c r="B2350" s="27"/>
      <c r="C2350" s="28"/>
      <c r="D2350" s="28"/>
      <c r="E2350" s="28"/>
      <c r="F2350" s="28"/>
      <c r="G2350" s="29"/>
      <c r="H2350" s="39"/>
      <c r="I2350" s="150" t="str">
        <f t="shared" si="66"/>
        <v/>
      </c>
      <c r="J2350" s="113"/>
      <c r="K2350" s="18"/>
      <c r="L2350" s="18"/>
      <c r="Z2350" s="152"/>
    </row>
    <row r="2351" spans="1:26" x14ac:dyDescent="0.25">
      <c r="A2351" s="26"/>
      <c r="B2351" s="27"/>
      <c r="C2351" s="28"/>
      <c r="D2351" s="28"/>
      <c r="E2351" s="28"/>
      <c r="F2351" s="28"/>
      <c r="G2351" s="29"/>
      <c r="H2351" s="39"/>
      <c r="I2351" s="150" t="str">
        <f t="shared" si="66"/>
        <v/>
      </c>
      <c r="J2351" s="113"/>
      <c r="K2351" s="18"/>
      <c r="L2351" s="18"/>
      <c r="Z2351" s="152"/>
    </row>
    <row r="2352" spans="1:26" x14ac:dyDescent="0.25">
      <c r="A2352" s="26"/>
      <c r="B2352" s="27"/>
      <c r="C2352" s="28"/>
      <c r="D2352" s="28"/>
      <c r="E2352" s="28"/>
      <c r="F2352" s="28"/>
      <c r="G2352" s="29"/>
      <c r="H2352" s="39"/>
      <c r="I2352" s="150" t="str">
        <f t="shared" si="66"/>
        <v/>
      </c>
      <c r="J2352" s="113"/>
      <c r="K2352" s="18"/>
      <c r="L2352" s="18"/>
      <c r="Z2352" s="152"/>
    </row>
    <row r="2353" spans="1:26" x14ac:dyDescent="0.25">
      <c r="A2353" s="26"/>
      <c r="B2353" s="27"/>
      <c r="C2353" s="28"/>
      <c r="D2353" s="28"/>
      <c r="E2353" s="28"/>
      <c r="F2353" s="28"/>
      <c r="G2353" s="29"/>
      <c r="H2353" s="39"/>
      <c r="I2353" s="150" t="str">
        <f t="shared" si="66"/>
        <v/>
      </c>
      <c r="J2353" s="113"/>
      <c r="K2353" s="18"/>
      <c r="L2353" s="18"/>
      <c r="Z2353" s="152"/>
    </row>
    <row r="2354" spans="1:26" x14ac:dyDescent="0.25">
      <c r="A2354" s="26"/>
      <c r="B2354" s="27"/>
      <c r="C2354" s="28"/>
      <c r="D2354" s="28"/>
      <c r="E2354" s="28"/>
      <c r="F2354" s="28"/>
      <c r="G2354" s="29"/>
      <c r="H2354" s="39"/>
      <c r="I2354" s="150" t="str">
        <f t="shared" si="66"/>
        <v/>
      </c>
      <c r="J2354" s="113"/>
      <c r="K2354" s="18"/>
      <c r="L2354" s="18"/>
      <c r="Z2354" s="152"/>
    </row>
    <row r="2355" spans="1:26" x14ac:dyDescent="0.25">
      <c r="A2355" s="26"/>
      <c r="B2355" s="27"/>
      <c r="C2355" s="28"/>
      <c r="D2355" s="28"/>
      <c r="E2355" s="28"/>
      <c r="F2355" s="28"/>
      <c r="G2355" s="29"/>
      <c r="H2355" s="39"/>
      <c r="I2355" s="150" t="str">
        <f t="shared" si="66"/>
        <v/>
      </c>
      <c r="J2355" s="113"/>
      <c r="K2355" s="18"/>
      <c r="L2355" s="18"/>
      <c r="Z2355" s="152"/>
    </row>
    <row r="2356" spans="1:26" x14ac:dyDescent="0.25">
      <c r="A2356" s="26"/>
      <c r="B2356" s="27"/>
      <c r="C2356" s="28"/>
      <c r="D2356" s="28"/>
      <c r="E2356" s="28"/>
      <c r="F2356" s="28"/>
      <c r="G2356" s="29"/>
      <c r="H2356" s="39"/>
      <c r="I2356" s="150" t="str">
        <f t="shared" si="66"/>
        <v/>
      </c>
      <c r="J2356" s="113"/>
      <c r="K2356" s="18"/>
      <c r="L2356" s="18"/>
      <c r="Z2356" s="152"/>
    </row>
    <row r="2357" spans="1:26" x14ac:dyDescent="0.25">
      <c r="A2357" s="26"/>
      <c r="B2357" s="27"/>
      <c r="C2357" s="28"/>
      <c r="D2357" s="28"/>
      <c r="E2357" s="28"/>
      <c r="F2357" s="28"/>
      <c r="G2357" s="29"/>
      <c r="H2357" s="39"/>
      <c r="I2357" s="150" t="str">
        <f t="shared" si="66"/>
        <v/>
      </c>
      <c r="J2357" s="113"/>
      <c r="K2357" s="18"/>
      <c r="L2357" s="18"/>
      <c r="Z2357" s="152"/>
    </row>
    <row r="2358" spans="1:26" x14ac:dyDescent="0.25">
      <c r="A2358" s="26"/>
      <c r="B2358" s="27"/>
      <c r="C2358" s="28"/>
      <c r="D2358" s="28"/>
      <c r="E2358" s="28"/>
      <c r="F2358" s="28"/>
      <c r="G2358" s="29"/>
      <c r="H2358" s="39"/>
      <c r="I2358" s="150" t="str">
        <f t="shared" si="66"/>
        <v/>
      </c>
      <c r="J2358" s="113"/>
      <c r="K2358" s="18"/>
      <c r="L2358" s="18"/>
      <c r="Z2358" s="152"/>
    </row>
    <row r="2359" spans="1:26" x14ac:dyDescent="0.25">
      <c r="A2359" s="26"/>
      <c r="B2359" s="27"/>
      <c r="C2359" s="28"/>
      <c r="D2359" s="28"/>
      <c r="E2359" s="28"/>
      <c r="F2359" s="28"/>
      <c r="G2359" s="29"/>
      <c r="H2359" s="39"/>
      <c r="I2359" s="150" t="str">
        <f t="shared" si="66"/>
        <v/>
      </c>
      <c r="J2359" s="113"/>
      <c r="K2359" s="18"/>
      <c r="L2359" s="18"/>
      <c r="Z2359" s="152"/>
    </row>
    <row r="2360" spans="1:26" x14ac:dyDescent="0.25">
      <c r="A2360" s="26"/>
      <c r="B2360" s="27"/>
      <c r="C2360" s="28"/>
      <c r="D2360" s="28"/>
      <c r="E2360" s="28"/>
      <c r="F2360" s="28"/>
      <c r="G2360" s="29"/>
      <c r="H2360" s="39"/>
      <c r="I2360" s="150" t="str">
        <f t="shared" si="66"/>
        <v/>
      </c>
      <c r="J2360" s="113"/>
      <c r="K2360" s="18"/>
      <c r="L2360" s="18"/>
      <c r="Z2360" s="152"/>
    </row>
    <row r="2361" spans="1:26" x14ac:dyDescent="0.25">
      <c r="A2361" s="26"/>
      <c r="B2361" s="27"/>
      <c r="C2361" s="28"/>
      <c r="D2361" s="28"/>
      <c r="E2361" s="28"/>
      <c r="F2361" s="28"/>
      <c r="G2361" s="29"/>
      <c r="H2361" s="39"/>
      <c r="I2361" s="150" t="str">
        <f t="shared" si="66"/>
        <v/>
      </c>
      <c r="J2361" s="113"/>
      <c r="K2361" s="18"/>
      <c r="L2361" s="18"/>
      <c r="Z2361" s="152"/>
    </row>
    <row r="2362" spans="1:26" x14ac:dyDescent="0.25">
      <c r="A2362" s="26"/>
      <c r="B2362" s="27"/>
      <c r="C2362" s="28"/>
      <c r="D2362" s="28"/>
      <c r="E2362" s="28"/>
      <c r="F2362" s="28"/>
      <c r="G2362" s="29"/>
      <c r="H2362" s="39"/>
      <c r="I2362" s="150" t="str">
        <f t="shared" si="66"/>
        <v/>
      </c>
      <c r="J2362" s="113"/>
      <c r="K2362" s="18"/>
      <c r="L2362" s="18"/>
      <c r="Z2362" s="152"/>
    </row>
    <row r="2363" spans="1:26" x14ac:dyDescent="0.25">
      <c r="A2363" s="26"/>
      <c r="B2363" s="27"/>
      <c r="C2363" s="28"/>
      <c r="D2363" s="28"/>
      <c r="E2363" s="28"/>
      <c r="F2363" s="28"/>
      <c r="G2363" s="29"/>
      <c r="H2363" s="39"/>
      <c r="I2363" s="150" t="str">
        <f t="shared" si="66"/>
        <v/>
      </c>
      <c r="J2363" s="113"/>
      <c r="K2363" s="18"/>
      <c r="L2363" s="18"/>
      <c r="Z2363" s="152"/>
    </row>
    <row r="2364" spans="1:26" x14ac:dyDescent="0.25">
      <c r="A2364" s="26"/>
      <c r="B2364" s="27"/>
      <c r="C2364" s="28"/>
      <c r="D2364" s="28"/>
      <c r="E2364" s="28"/>
      <c r="F2364" s="28"/>
      <c r="G2364" s="29"/>
      <c r="H2364" s="39"/>
      <c r="I2364" s="150" t="str">
        <f t="shared" si="66"/>
        <v/>
      </c>
      <c r="J2364" s="113"/>
      <c r="K2364" s="18"/>
      <c r="L2364" s="18"/>
      <c r="Z2364" s="152"/>
    </row>
    <row r="2365" spans="1:26" x14ac:dyDescent="0.25">
      <c r="A2365" s="26"/>
      <c r="B2365" s="27"/>
      <c r="C2365" s="28"/>
      <c r="D2365" s="28"/>
      <c r="E2365" s="28"/>
      <c r="F2365" s="28"/>
      <c r="G2365" s="29"/>
      <c r="H2365" s="39"/>
      <c r="I2365" s="150" t="str">
        <f t="shared" ref="I2365:I2428" si="67">IF(G2365="","",I2364+G2365)</f>
        <v/>
      </c>
      <c r="J2365" s="113"/>
      <c r="K2365" s="18"/>
      <c r="L2365" s="18"/>
      <c r="Z2365" s="152"/>
    </row>
    <row r="2366" spans="1:26" x14ac:dyDescent="0.25">
      <c r="A2366" s="26"/>
      <c r="B2366" s="27"/>
      <c r="C2366" s="28"/>
      <c r="D2366" s="28"/>
      <c r="E2366" s="28"/>
      <c r="F2366" s="28"/>
      <c r="G2366" s="29"/>
      <c r="H2366" s="39"/>
      <c r="I2366" s="150" t="str">
        <f t="shared" si="67"/>
        <v/>
      </c>
      <c r="J2366" s="113"/>
      <c r="K2366" s="18"/>
      <c r="L2366" s="18"/>
      <c r="Z2366" s="152"/>
    </row>
    <row r="2367" spans="1:26" x14ac:dyDescent="0.25">
      <c r="A2367" s="26"/>
      <c r="B2367" s="27"/>
      <c r="C2367" s="28"/>
      <c r="D2367" s="28"/>
      <c r="E2367" s="28"/>
      <c r="F2367" s="28"/>
      <c r="G2367" s="29"/>
      <c r="H2367" s="39"/>
      <c r="I2367" s="150" t="str">
        <f t="shared" si="67"/>
        <v/>
      </c>
      <c r="J2367" s="113"/>
      <c r="K2367" s="18"/>
      <c r="L2367" s="18"/>
      <c r="Z2367" s="152"/>
    </row>
    <row r="2368" spans="1:26" x14ac:dyDescent="0.25">
      <c r="A2368" s="26"/>
      <c r="B2368" s="27"/>
      <c r="C2368" s="28"/>
      <c r="D2368" s="28"/>
      <c r="E2368" s="28"/>
      <c r="F2368" s="28"/>
      <c r="G2368" s="29"/>
      <c r="H2368" s="39"/>
      <c r="I2368" s="150" t="str">
        <f t="shared" si="67"/>
        <v/>
      </c>
      <c r="J2368" s="113"/>
      <c r="K2368" s="18"/>
      <c r="L2368" s="18"/>
      <c r="Z2368" s="152"/>
    </row>
    <row r="2369" spans="1:26" x14ac:dyDescent="0.25">
      <c r="A2369" s="26"/>
      <c r="B2369" s="27"/>
      <c r="C2369" s="28"/>
      <c r="D2369" s="28"/>
      <c r="E2369" s="28"/>
      <c r="F2369" s="28"/>
      <c r="G2369" s="29"/>
      <c r="H2369" s="39"/>
      <c r="I2369" s="150" t="str">
        <f t="shared" si="67"/>
        <v/>
      </c>
      <c r="J2369" s="113"/>
      <c r="K2369" s="18"/>
      <c r="L2369" s="18"/>
      <c r="Z2369" s="152"/>
    </row>
    <row r="2370" spans="1:26" x14ac:dyDescent="0.25">
      <c r="A2370" s="26"/>
      <c r="B2370" s="27"/>
      <c r="C2370" s="28"/>
      <c r="D2370" s="28"/>
      <c r="E2370" s="28"/>
      <c r="F2370" s="28"/>
      <c r="G2370" s="29"/>
      <c r="H2370" s="39"/>
      <c r="I2370" s="150" t="str">
        <f t="shared" si="67"/>
        <v/>
      </c>
      <c r="J2370" s="113"/>
      <c r="K2370" s="18"/>
      <c r="L2370" s="18"/>
      <c r="Z2370" s="152"/>
    </row>
    <row r="2371" spans="1:26" x14ac:dyDescent="0.25">
      <c r="A2371" s="26"/>
      <c r="B2371" s="27"/>
      <c r="C2371" s="28"/>
      <c r="D2371" s="28"/>
      <c r="E2371" s="28"/>
      <c r="F2371" s="28"/>
      <c r="G2371" s="29"/>
      <c r="H2371" s="39"/>
      <c r="I2371" s="150" t="str">
        <f t="shared" si="67"/>
        <v/>
      </c>
      <c r="J2371" s="113"/>
      <c r="K2371" s="18"/>
      <c r="L2371" s="18"/>
      <c r="Z2371" s="152"/>
    </row>
    <row r="2372" spans="1:26" x14ac:dyDescent="0.25">
      <c r="A2372" s="26"/>
      <c r="B2372" s="27"/>
      <c r="C2372" s="28"/>
      <c r="D2372" s="28"/>
      <c r="E2372" s="28"/>
      <c r="F2372" s="28"/>
      <c r="G2372" s="29"/>
      <c r="H2372" s="39"/>
      <c r="I2372" s="150" t="str">
        <f t="shared" si="67"/>
        <v/>
      </c>
      <c r="J2372" s="113"/>
      <c r="K2372" s="18"/>
      <c r="L2372" s="18"/>
      <c r="Z2372" s="152"/>
    </row>
    <row r="2373" spans="1:26" x14ac:dyDescent="0.25">
      <c r="A2373" s="26"/>
      <c r="B2373" s="27"/>
      <c r="C2373" s="28"/>
      <c r="D2373" s="28"/>
      <c r="E2373" s="28"/>
      <c r="F2373" s="28"/>
      <c r="G2373" s="29"/>
      <c r="H2373" s="39"/>
      <c r="I2373" s="150" t="str">
        <f t="shared" si="67"/>
        <v/>
      </c>
      <c r="J2373" s="113"/>
      <c r="K2373" s="18"/>
      <c r="L2373" s="18"/>
      <c r="Z2373" s="152"/>
    </row>
    <row r="2374" spans="1:26" x14ac:dyDescent="0.25">
      <c r="A2374" s="26"/>
      <c r="B2374" s="27"/>
      <c r="C2374" s="28"/>
      <c r="D2374" s="28"/>
      <c r="E2374" s="28"/>
      <c r="F2374" s="28"/>
      <c r="G2374" s="29"/>
      <c r="H2374" s="39"/>
      <c r="I2374" s="150" t="str">
        <f t="shared" si="67"/>
        <v/>
      </c>
      <c r="J2374" s="113"/>
      <c r="K2374" s="18"/>
      <c r="L2374" s="18"/>
      <c r="Z2374" s="152"/>
    </row>
    <row r="2375" spans="1:26" x14ac:dyDescent="0.25">
      <c r="A2375" s="26"/>
      <c r="B2375" s="27"/>
      <c r="C2375" s="28"/>
      <c r="D2375" s="28"/>
      <c r="E2375" s="28"/>
      <c r="F2375" s="28"/>
      <c r="G2375" s="29"/>
      <c r="H2375" s="39"/>
      <c r="I2375" s="150" t="str">
        <f t="shared" si="67"/>
        <v/>
      </c>
      <c r="J2375" s="113"/>
      <c r="K2375" s="18"/>
      <c r="L2375" s="18"/>
      <c r="Z2375" s="152"/>
    </row>
    <row r="2376" spans="1:26" x14ac:dyDescent="0.25">
      <c r="A2376" s="26"/>
      <c r="B2376" s="27"/>
      <c r="C2376" s="28"/>
      <c r="D2376" s="28"/>
      <c r="E2376" s="28"/>
      <c r="F2376" s="28"/>
      <c r="G2376" s="29"/>
      <c r="H2376" s="39"/>
      <c r="I2376" s="150" t="str">
        <f t="shared" si="67"/>
        <v/>
      </c>
      <c r="J2376" s="113"/>
      <c r="K2376" s="18"/>
      <c r="L2376" s="18"/>
      <c r="Z2376" s="152"/>
    </row>
    <row r="2377" spans="1:26" x14ac:dyDescent="0.25">
      <c r="A2377" s="26"/>
      <c r="B2377" s="27"/>
      <c r="C2377" s="28"/>
      <c r="D2377" s="28"/>
      <c r="E2377" s="28"/>
      <c r="F2377" s="28"/>
      <c r="G2377" s="29"/>
      <c r="H2377" s="39"/>
      <c r="I2377" s="150" t="str">
        <f t="shared" si="67"/>
        <v/>
      </c>
      <c r="J2377" s="113"/>
      <c r="K2377" s="18"/>
      <c r="L2377" s="18"/>
      <c r="Z2377" s="152"/>
    </row>
    <row r="2378" spans="1:26" x14ac:dyDescent="0.25">
      <c r="A2378" s="26"/>
      <c r="B2378" s="27"/>
      <c r="C2378" s="28"/>
      <c r="D2378" s="28"/>
      <c r="E2378" s="28"/>
      <c r="F2378" s="28"/>
      <c r="G2378" s="29"/>
      <c r="H2378" s="39"/>
      <c r="I2378" s="150" t="str">
        <f t="shared" si="67"/>
        <v/>
      </c>
      <c r="J2378" s="113"/>
      <c r="K2378" s="18"/>
      <c r="L2378" s="18"/>
      <c r="Z2378" s="152"/>
    </row>
    <row r="2379" spans="1:26" x14ac:dyDescent="0.25">
      <c r="A2379" s="26"/>
      <c r="B2379" s="27"/>
      <c r="C2379" s="28"/>
      <c r="D2379" s="28"/>
      <c r="E2379" s="28"/>
      <c r="F2379" s="28"/>
      <c r="G2379" s="29"/>
      <c r="H2379" s="39"/>
      <c r="I2379" s="150" t="str">
        <f t="shared" si="67"/>
        <v/>
      </c>
      <c r="J2379" s="113"/>
      <c r="K2379" s="18"/>
      <c r="L2379" s="18"/>
      <c r="Z2379" s="152"/>
    </row>
    <row r="2380" spans="1:26" x14ac:dyDescent="0.25">
      <c r="A2380" s="26"/>
      <c r="B2380" s="27"/>
      <c r="C2380" s="28"/>
      <c r="D2380" s="28"/>
      <c r="E2380" s="28"/>
      <c r="F2380" s="28"/>
      <c r="G2380" s="29"/>
      <c r="H2380" s="39"/>
      <c r="I2380" s="150" t="str">
        <f t="shared" si="67"/>
        <v/>
      </c>
      <c r="J2380" s="113"/>
      <c r="K2380" s="18"/>
      <c r="L2380" s="18"/>
      <c r="Z2380" s="152"/>
    </row>
    <row r="2381" spans="1:26" x14ac:dyDescent="0.25">
      <c r="A2381" s="26"/>
      <c r="B2381" s="27"/>
      <c r="C2381" s="28"/>
      <c r="D2381" s="28"/>
      <c r="E2381" s="28"/>
      <c r="F2381" s="28"/>
      <c r="G2381" s="29"/>
      <c r="H2381" s="39"/>
      <c r="I2381" s="150" t="str">
        <f t="shared" si="67"/>
        <v/>
      </c>
      <c r="J2381" s="113"/>
      <c r="K2381" s="18"/>
      <c r="L2381" s="18"/>
      <c r="Z2381" s="152"/>
    </row>
    <row r="2382" spans="1:26" x14ac:dyDescent="0.25">
      <c r="A2382" s="26"/>
      <c r="B2382" s="27"/>
      <c r="C2382" s="28"/>
      <c r="D2382" s="28"/>
      <c r="E2382" s="28"/>
      <c r="F2382" s="28"/>
      <c r="G2382" s="29"/>
      <c r="H2382" s="39"/>
      <c r="I2382" s="150" t="str">
        <f t="shared" si="67"/>
        <v/>
      </c>
      <c r="J2382" s="113"/>
      <c r="K2382" s="18"/>
      <c r="L2382" s="18"/>
      <c r="Z2382" s="152"/>
    </row>
    <row r="2383" spans="1:26" x14ac:dyDescent="0.25">
      <c r="A2383" s="26"/>
      <c r="B2383" s="27"/>
      <c r="C2383" s="28"/>
      <c r="D2383" s="28"/>
      <c r="E2383" s="28"/>
      <c r="F2383" s="28"/>
      <c r="G2383" s="29"/>
      <c r="H2383" s="39"/>
      <c r="I2383" s="150" t="str">
        <f t="shared" si="67"/>
        <v/>
      </c>
      <c r="J2383" s="113"/>
      <c r="K2383" s="18"/>
      <c r="L2383" s="18"/>
      <c r="Z2383" s="152"/>
    </row>
    <row r="2384" spans="1:26" x14ac:dyDescent="0.25">
      <c r="A2384" s="26"/>
      <c r="B2384" s="27"/>
      <c r="C2384" s="28"/>
      <c r="D2384" s="28"/>
      <c r="E2384" s="28"/>
      <c r="F2384" s="28"/>
      <c r="G2384" s="29"/>
      <c r="H2384" s="39"/>
      <c r="I2384" s="150" t="str">
        <f t="shared" si="67"/>
        <v/>
      </c>
      <c r="J2384" s="113"/>
      <c r="K2384" s="18"/>
      <c r="L2384" s="18"/>
      <c r="Z2384" s="152"/>
    </row>
    <row r="2385" spans="1:26" x14ac:dyDescent="0.25">
      <c r="A2385" s="26"/>
      <c r="B2385" s="27"/>
      <c r="C2385" s="28"/>
      <c r="D2385" s="28"/>
      <c r="E2385" s="28"/>
      <c r="F2385" s="28"/>
      <c r="G2385" s="29"/>
      <c r="H2385" s="39"/>
      <c r="I2385" s="150" t="str">
        <f t="shared" si="67"/>
        <v/>
      </c>
      <c r="J2385" s="113"/>
      <c r="K2385" s="18"/>
      <c r="L2385" s="18"/>
      <c r="Z2385" s="152"/>
    </row>
    <row r="2386" spans="1:26" x14ac:dyDescent="0.25">
      <c r="A2386" s="26"/>
      <c r="B2386" s="27"/>
      <c r="C2386" s="28"/>
      <c r="D2386" s="28"/>
      <c r="E2386" s="28"/>
      <c r="F2386" s="28"/>
      <c r="G2386" s="29"/>
      <c r="H2386" s="39"/>
      <c r="I2386" s="150" t="str">
        <f t="shared" si="67"/>
        <v/>
      </c>
      <c r="J2386" s="113"/>
      <c r="K2386" s="18"/>
      <c r="L2386" s="18"/>
      <c r="Z2386" s="152"/>
    </row>
    <row r="2387" spans="1:26" x14ac:dyDescent="0.25">
      <c r="A2387" s="26"/>
      <c r="B2387" s="27"/>
      <c r="C2387" s="28"/>
      <c r="D2387" s="28"/>
      <c r="E2387" s="28"/>
      <c r="F2387" s="28"/>
      <c r="G2387" s="29"/>
      <c r="H2387" s="39"/>
      <c r="I2387" s="150" t="str">
        <f t="shared" si="67"/>
        <v/>
      </c>
      <c r="J2387" s="113"/>
      <c r="K2387" s="18"/>
      <c r="L2387" s="18"/>
      <c r="Z2387" s="152"/>
    </row>
    <row r="2388" spans="1:26" x14ac:dyDescent="0.25">
      <c r="A2388" s="26"/>
      <c r="B2388" s="27"/>
      <c r="C2388" s="28"/>
      <c r="D2388" s="28"/>
      <c r="E2388" s="28"/>
      <c r="F2388" s="28"/>
      <c r="G2388" s="29"/>
      <c r="H2388" s="39"/>
      <c r="I2388" s="150" t="str">
        <f t="shared" si="67"/>
        <v/>
      </c>
      <c r="J2388" s="113"/>
      <c r="K2388" s="18"/>
      <c r="L2388" s="18"/>
      <c r="Z2388" s="152"/>
    </row>
    <row r="2389" spans="1:26" x14ac:dyDescent="0.25">
      <c r="A2389" s="26"/>
      <c r="B2389" s="27"/>
      <c r="C2389" s="28"/>
      <c r="D2389" s="28"/>
      <c r="E2389" s="28"/>
      <c r="F2389" s="28"/>
      <c r="G2389" s="29"/>
      <c r="H2389" s="39"/>
      <c r="I2389" s="150" t="str">
        <f t="shared" si="67"/>
        <v/>
      </c>
      <c r="J2389" s="113"/>
      <c r="K2389" s="18"/>
      <c r="L2389" s="18"/>
      <c r="Z2389" s="152"/>
    </row>
    <row r="2390" spans="1:26" x14ac:dyDescent="0.25">
      <c r="A2390" s="26"/>
      <c r="B2390" s="27"/>
      <c r="C2390" s="28"/>
      <c r="D2390" s="28"/>
      <c r="E2390" s="28"/>
      <c r="F2390" s="28"/>
      <c r="G2390" s="29"/>
      <c r="H2390" s="39"/>
      <c r="I2390" s="150" t="str">
        <f t="shared" si="67"/>
        <v/>
      </c>
      <c r="J2390" s="113"/>
      <c r="K2390" s="18"/>
      <c r="L2390" s="18"/>
      <c r="Z2390" s="152"/>
    </row>
    <row r="2391" spans="1:26" x14ac:dyDescent="0.25">
      <c r="A2391" s="26"/>
      <c r="B2391" s="27"/>
      <c r="C2391" s="28"/>
      <c r="D2391" s="28"/>
      <c r="E2391" s="28"/>
      <c r="F2391" s="28"/>
      <c r="G2391" s="29"/>
      <c r="H2391" s="39"/>
      <c r="I2391" s="150" t="str">
        <f t="shared" si="67"/>
        <v/>
      </c>
      <c r="J2391" s="113"/>
      <c r="K2391" s="18"/>
      <c r="L2391" s="18"/>
      <c r="Z2391" s="152"/>
    </row>
    <row r="2392" spans="1:26" x14ac:dyDescent="0.25">
      <c r="A2392" s="26"/>
      <c r="B2392" s="27"/>
      <c r="C2392" s="28"/>
      <c r="D2392" s="28"/>
      <c r="E2392" s="28"/>
      <c r="F2392" s="28"/>
      <c r="G2392" s="29"/>
      <c r="H2392" s="39"/>
      <c r="I2392" s="150" t="str">
        <f t="shared" si="67"/>
        <v/>
      </c>
      <c r="J2392" s="113"/>
      <c r="K2392" s="18"/>
      <c r="L2392" s="18"/>
      <c r="Z2392" s="152"/>
    </row>
    <row r="2393" spans="1:26" x14ac:dyDescent="0.25">
      <c r="A2393" s="26"/>
      <c r="B2393" s="27"/>
      <c r="C2393" s="28"/>
      <c r="D2393" s="28"/>
      <c r="E2393" s="28"/>
      <c r="F2393" s="28"/>
      <c r="G2393" s="29"/>
      <c r="H2393" s="39"/>
      <c r="I2393" s="150" t="str">
        <f t="shared" si="67"/>
        <v/>
      </c>
      <c r="J2393" s="113"/>
      <c r="K2393" s="18"/>
      <c r="L2393" s="18"/>
      <c r="Z2393" s="152"/>
    </row>
    <row r="2394" spans="1:26" x14ac:dyDescent="0.25">
      <c r="A2394" s="26"/>
      <c r="B2394" s="27"/>
      <c r="C2394" s="28"/>
      <c r="D2394" s="28"/>
      <c r="E2394" s="28"/>
      <c r="F2394" s="28"/>
      <c r="G2394" s="29"/>
      <c r="H2394" s="39"/>
      <c r="I2394" s="150" t="str">
        <f t="shared" si="67"/>
        <v/>
      </c>
      <c r="J2394" s="113"/>
      <c r="K2394" s="18"/>
      <c r="L2394" s="18"/>
      <c r="Z2394" s="152"/>
    </row>
    <row r="2395" spans="1:26" x14ac:dyDescent="0.25">
      <c r="A2395" s="26"/>
      <c r="B2395" s="27"/>
      <c r="C2395" s="28"/>
      <c r="D2395" s="28"/>
      <c r="E2395" s="28"/>
      <c r="F2395" s="28"/>
      <c r="G2395" s="29"/>
      <c r="H2395" s="39"/>
      <c r="I2395" s="150" t="str">
        <f t="shared" si="67"/>
        <v/>
      </c>
      <c r="J2395" s="113"/>
      <c r="K2395" s="18"/>
      <c r="L2395" s="18"/>
      <c r="Z2395" s="152"/>
    </row>
    <row r="2396" spans="1:26" x14ac:dyDescent="0.25">
      <c r="A2396" s="26"/>
      <c r="B2396" s="27"/>
      <c r="C2396" s="28"/>
      <c r="D2396" s="28"/>
      <c r="E2396" s="28"/>
      <c r="F2396" s="28"/>
      <c r="G2396" s="29"/>
      <c r="H2396" s="39"/>
      <c r="I2396" s="150" t="str">
        <f t="shared" si="67"/>
        <v/>
      </c>
      <c r="J2396" s="113"/>
      <c r="K2396" s="18"/>
      <c r="L2396" s="18"/>
      <c r="Z2396" s="152"/>
    </row>
    <row r="2397" spans="1:26" x14ac:dyDescent="0.25">
      <c r="A2397" s="26"/>
      <c r="B2397" s="27"/>
      <c r="C2397" s="28"/>
      <c r="D2397" s="28"/>
      <c r="E2397" s="28"/>
      <c r="F2397" s="28"/>
      <c r="G2397" s="29"/>
      <c r="H2397" s="39"/>
      <c r="I2397" s="150" t="str">
        <f t="shared" si="67"/>
        <v/>
      </c>
      <c r="J2397" s="113"/>
      <c r="K2397" s="18"/>
      <c r="L2397" s="18"/>
      <c r="Z2397" s="152"/>
    </row>
    <row r="2398" spans="1:26" x14ac:dyDescent="0.25">
      <c r="A2398" s="26"/>
      <c r="B2398" s="27"/>
      <c r="C2398" s="28"/>
      <c r="D2398" s="28"/>
      <c r="E2398" s="28"/>
      <c r="F2398" s="28"/>
      <c r="G2398" s="29"/>
      <c r="H2398" s="39"/>
      <c r="I2398" s="150" t="str">
        <f t="shared" si="67"/>
        <v/>
      </c>
      <c r="J2398" s="113"/>
      <c r="K2398" s="18"/>
      <c r="L2398" s="18"/>
      <c r="Z2398" s="152"/>
    </row>
    <row r="2399" spans="1:26" x14ac:dyDescent="0.25">
      <c r="A2399" s="26"/>
      <c r="B2399" s="27"/>
      <c r="C2399" s="28"/>
      <c r="D2399" s="28"/>
      <c r="E2399" s="28"/>
      <c r="F2399" s="28"/>
      <c r="G2399" s="29"/>
      <c r="H2399" s="39"/>
      <c r="I2399" s="150" t="str">
        <f t="shared" si="67"/>
        <v/>
      </c>
      <c r="J2399" s="113"/>
      <c r="K2399" s="18"/>
      <c r="L2399" s="18"/>
      <c r="Z2399" s="152"/>
    </row>
    <row r="2400" spans="1:26" x14ac:dyDescent="0.25">
      <c r="A2400" s="26"/>
      <c r="B2400" s="27"/>
      <c r="C2400" s="28"/>
      <c r="D2400" s="28"/>
      <c r="E2400" s="28"/>
      <c r="F2400" s="28"/>
      <c r="G2400" s="29"/>
      <c r="H2400" s="39"/>
      <c r="I2400" s="150" t="str">
        <f t="shared" si="67"/>
        <v/>
      </c>
      <c r="J2400" s="113"/>
      <c r="K2400" s="18"/>
      <c r="L2400" s="18"/>
      <c r="Z2400" s="152"/>
    </row>
    <row r="2401" spans="1:26" x14ac:dyDescent="0.25">
      <c r="A2401" s="26"/>
      <c r="B2401" s="27"/>
      <c r="C2401" s="28"/>
      <c r="D2401" s="28"/>
      <c r="E2401" s="28"/>
      <c r="F2401" s="28"/>
      <c r="G2401" s="29"/>
      <c r="H2401" s="39"/>
      <c r="I2401" s="150" t="str">
        <f t="shared" si="67"/>
        <v/>
      </c>
      <c r="J2401" s="113"/>
      <c r="K2401" s="18"/>
      <c r="L2401" s="18"/>
      <c r="Z2401" s="152"/>
    </row>
    <row r="2402" spans="1:26" x14ac:dyDescent="0.25">
      <c r="A2402" s="26"/>
      <c r="B2402" s="27"/>
      <c r="C2402" s="28"/>
      <c r="D2402" s="28"/>
      <c r="E2402" s="28"/>
      <c r="F2402" s="28"/>
      <c r="G2402" s="29"/>
      <c r="H2402" s="39"/>
      <c r="I2402" s="150" t="str">
        <f t="shared" si="67"/>
        <v/>
      </c>
      <c r="J2402" s="113"/>
      <c r="K2402" s="18"/>
      <c r="L2402" s="18"/>
      <c r="Z2402" s="152"/>
    </row>
    <row r="2403" spans="1:26" x14ac:dyDescent="0.25">
      <c r="A2403" s="26"/>
      <c r="B2403" s="27"/>
      <c r="C2403" s="28"/>
      <c r="D2403" s="28"/>
      <c r="E2403" s="28"/>
      <c r="F2403" s="28"/>
      <c r="G2403" s="29"/>
      <c r="H2403" s="39"/>
      <c r="I2403" s="150" t="str">
        <f t="shared" si="67"/>
        <v/>
      </c>
      <c r="J2403" s="113"/>
      <c r="K2403" s="18"/>
      <c r="L2403" s="18"/>
      <c r="Z2403" s="152"/>
    </row>
    <row r="2404" spans="1:26" x14ac:dyDescent="0.25">
      <c r="A2404" s="26"/>
      <c r="B2404" s="27"/>
      <c r="C2404" s="28"/>
      <c r="D2404" s="28"/>
      <c r="E2404" s="28"/>
      <c r="F2404" s="28"/>
      <c r="G2404" s="29"/>
      <c r="H2404" s="39"/>
      <c r="I2404" s="150" t="str">
        <f t="shared" si="67"/>
        <v/>
      </c>
      <c r="J2404" s="113"/>
      <c r="K2404" s="18"/>
      <c r="L2404" s="18"/>
      <c r="Z2404" s="152"/>
    </row>
    <row r="2405" spans="1:26" x14ac:dyDescent="0.25">
      <c r="A2405" s="26"/>
      <c r="B2405" s="27"/>
      <c r="C2405" s="28"/>
      <c r="D2405" s="28"/>
      <c r="E2405" s="28"/>
      <c r="F2405" s="28"/>
      <c r="G2405" s="29"/>
      <c r="H2405" s="39"/>
      <c r="I2405" s="150" t="str">
        <f t="shared" si="67"/>
        <v/>
      </c>
      <c r="J2405" s="113"/>
      <c r="K2405" s="18"/>
      <c r="L2405" s="18"/>
      <c r="Z2405" s="152"/>
    </row>
    <row r="2406" spans="1:26" x14ac:dyDescent="0.25">
      <c r="A2406" s="26"/>
      <c r="B2406" s="27"/>
      <c r="C2406" s="28"/>
      <c r="D2406" s="28"/>
      <c r="E2406" s="28"/>
      <c r="F2406" s="28"/>
      <c r="G2406" s="29"/>
      <c r="H2406" s="39"/>
      <c r="I2406" s="150" t="str">
        <f t="shared" si="67"/>
        <v/>
      </c>
      <c r="J2406" s="113"/>
      <c r="K2406" s="18"/>
      <c r="L2406" s="18"/>
      <c r="Z2406" s="152"/>
    </row>
    <row r="2407" spans="1:26" x14ac:dyDescent="0.25">
      <c r="A2407" s="26"/>
      <c r="B2407" s="27"/>
      <c r="C2407" s="28"/>
      <c r="D2407" s="28"/>
      <c r="E2407" s="28"/>
      <c r="F2407" s="28"/>
      <c r="G2407" s="29"/>
      <c r="H2407" s="39"/>
      <c r="I2407" s="150" t="str">
        <f t="shared" si="67"/>
        <v/>
      </c>
      <c r="J2407" s="113"/>
      <c r="K2407" s="18"/>
      <c r="L2407" s="18"/>
      <c r="Z2407" s="152"/>
    </row>
    <row r="2408" spans="1:26" x14ac:dyDescent="0.25">
      <c r="A2408" s="26"/>
      <c r="B2408" s="27"/>
      <c r="C2408" s="28"/>
      <c r="D2408" s="28"/>
      <c r="E2408" s="28"/>
      <c r="F2408" s="28"/>
      <c r="G2408" s="29"/>
      <c r="H2408" s="39"/>
      <c r="I2408" s="150" t="str">
        <f t="shared" si="67"/>
        <v/>
      </c>
      <c r="J2408" s="113"/>
      <c r="K2408" s="18"/>
      <c r="L2408" s="18"/>
      <c r="Z2408" s="152"/>
    </row>
    <row r="2409" spans="1:26" x14ac:dyDescent="0.25">
      <c r="A2409" s="26"/>
      <c r="B2409" s="27"/>
      <c r="C2409" s="28"/>
      <c r="D2409" s="28"/>
      <c r="E2409" s="28"/>
      <c r="F2409" s="28"/>
      <c r="G2409" s="29"/>
      <c r="H2409" s="39"/>
      <c r="I2409" s="150" t="str">
        <f t="shared" si="67"/>
        <v/>
      </c>
      <c r="J2409" s="113"/>
      <c r="K2409" s="18"/>
      <c r="L2409" s="18"/>
      <c r="Z2409" s="152"/>
    </row>
    <row r="2410" spans="1:26" x14ac:dyDescent="0.25">
      <c r="A2410" s="26"/>
      <c r="B2410" s="27"/>
      <c r="C2410" s="28"/>
      <c r="D2410" s="28"/>
      <c r="E2410" s="28"/>
      <c r="F2410" s="28"/>
      <c r="G2410" s="29"/>
      <c r="H2410" s="39"/>
      <c r="I2410" s="150" t="str">
        <f t="shared" si="67"/>
        <v/>
      </c>
      <c r="J2410" s="113"/>
      <c r="K2410" s="18"/>
      <c r="L2410" s="18"/>
      <c r="Z2410" s="152"/>
    </row>
    <row r="2411" spans="1:26" x14ac:dyDescent="0.25">
      <c r="A2411" s="26"/>
      <c r="B2411" s="27"/>
      <c r="C2411" s="28"/>
      <c r="D2411" s="28"/>
      <c r="E2411" s="28"/>
      <c r="F2411" s="28"/>
      <c r="G2411" s="29"/>
      <c r="H2411" s="39"/>
      <c r="I2411" s="150" t="str">
        <f t="shared" si="67"/>
        <v/>
      </c>
      <c r="J2411" s="113"/>
      <c r="K2411" s="18"/>
      <c r="L2411" s="18"/>
      <c r="Z2411" s="152"/>
    </row>
    <row r="2412" spans="1:26" x14ac:dyDescent="0.25">
      <c r="A2412" s="26"/>
      <c r="B2412" s="27"/>
      <c r="C2412" s="28"/>
      <c r="D2412" s="28"/>
      <c r="E2412" s="28"/>
      <c r="F2412" s="28"/>
      <c r="G2412" s="29"/>
      <c r="H2412" s="39"/>
      <c r="I2412" s="150" t="str">
        <f t="shared" si="67"/>
        <v/>
      </c>
      <c r="J2412" s="113"/>
      <c r="K2412" s="18"/>
      <c r="L2412" s="18"/>
      <c r="Z2412" s="152"/>
    </row>
    <row r="2413" spans="1:26" x14ac:dyDescent="0.25">
      <c r="A2413" s="26"/>
      <c r="B2413" s="27"/>
      <c r="C2413" s="28"/>
      <c r="D2413" s="28"/>
      <c r="E2413" s="28"/>
      <c r="F2413" s="28"/>
      <c r="G2413" s="29"/>
      <c r="H2413" s="39"/>
      <c r="I2413" s="150" t="str">
        <f t="shared" si="67"/>
        <v/>
      </c>
      <c r="J2413" s="113"/>
      <c r="K2413" s="18"/>
      <c r="L2413" s="18"/>
      <c r="Z2413" s="152"/>
    </row>
    <row r="2414" spans="1:26" x14ac:dyDescent="0.25">
      <c r="A2414" s="26"/>
      <c r="B2414" s="27"/>
      <c r="C2414" s="28"/>
      <c r="D2414" s="28"/>
      <c r="E2414" s="28"/>
      <c r="F2414" s="28"/>
      <c r="G2414" s="29"/>
      <c r="H2414" s="39"/>
      <c r="I2414" s="150" t="str">
        <f t="shared" si="67"/>
        <v/>
      </c>
      <c r="J2414" s="113"/>
      <c r="K2414" s="18"/>
      <c r="L2414" s="18"/>
      <c r="Z2414" s="152"/>
    </row>
    <row r="2415" spans="1:26" x14ac:dyDescent="0.25">
      <c r="A2415" s="26"/>
      <c r="B2415" s="27"/>
      <c r="C2415" s="28"/>
      <c r="D2415" s="28"/>
      <c r="E2415" s="28"/>
      <c r="F2415" s="28"/>
      <c r="G2415" s="29"/>
      <c r="H2415" s="39"/>
      <c r="I2415" s="150" t="str">
        <f t="shared" si="67"/>
        <v/>
      </c>
      <c r="J2415" s="113"/>
      <c r="K2415" s="18"/>
      <c r="L2415" s="18"/>
      <c r="Z2415" s="152"/>
    </row>
    <row r="2416" spans="1:26" x14ac:dyDescent="0.25">
      <c r="A2416" s="26"/>
      <c r="B2416" s="27"/>
      <c r="C2416" s="28"/>
      <c r="D2416" s="28"/>
      <c r="E2416" s="28"/>
      <c r="F2416" s="28"/>
      <c r="G2416" s="29"/>
      <c r="H2416" s="39"/>
      <c r="I2416" s="150" t="str">
        <f t="shared" si="67"/>
        <v/>
      </c>
      <c r="J2416" s="113"/>
      <c r="K2416" s="18"/>
      <c r="L2416" s="18"/>
      <c r="Z2416" s="152"/>
    </row>
    <row r="2417" spans="1:26" x14ac:dyDescent="0.25">
      <c r="A2417" s="26"/>
      <c r="B2417" s="27"/>
      <c r="C2417" s="28"/>
      <c r="D2417" s="28"/>
      <c r="E2417" s="28"/>
      <c r="F2417" s="28"/>
      <c r="G2417" s="29"/>
      <c r="H2417" s="39"/>
      <c r="I2417" s="150" t="str">
        <f t="shared" si="67"/>
        <v/>
      </c>
      <c r="J2417" s="113"/>
      <c r="K2417" s="18"/>
      <c r="L2417" s="18"/>
      <c r="Z2417" s="152"/>
    </row>
    <row r="2418" spans="1:26" x14ac:dyDescent="0.25">
      <c r="A2418" s="26"/>
      <c r="B2418" s="27"/>
      <c r="C2418" s="28"/>
      <c r="D2418" s="28"/>
      <c r="E2418" s="28"/>
      <c r="F2418" s="28"/>
      <c r="G2418" s="29"/>
      <c r="H2418" s="39"/>
      <c r="I2418" s="150" t="str">
        <f t="shared" si="67"/>
        <v/>
      </c>
      <c r="J2418" s="113"/>
      <c r="K2418" s="18"/>
      <c r="L2418" s="18"/>
      <c r="Z2418" s="152"/>
    </row>
    <row r="2419" spans="1:26" x14ac:dyDescent="0.25">
      <c r="A2419" s="26"/>
      <c r="B2419" s="27"/>
      <c r="C2419" s="28"/>
      <c r="D2419" s="28"/>
      <c r="E2419" s="28"/>
      <c r="F2419" s="28"/>
      <c r="G2419" s="29"/>
      <c r="H2419" s="39"/>
      <c r="I2419" s="150" t="str">
        <f t="shared" si="67"/>
        <v/>
      </c>
      <c r="J2419" s="113"/>
      <c r="K2419" s="18"/>
      <c r="L2419" s="18"/>
      <c r="Z2419" s="152"/>
    </row>
    <row r="2420" spans="1:26" x14ac:dyDescent="0.25">
      <c r="A2420" s="26"/>
      <c r="B2420" s="27"/>
      <c r="C2420" s="28"/>
      <c r="D2420" s="28"/>
      <c r="E2420" s="28"/>
      <c r="F2420" s="28"/>
      <c r="G2420" s="29"/>
      <c r="H2420" s="39"/>
      <c r="I2420" s="150" t="str">
        <f t="shared" si="67"/>
        <v/>
      </c>
      <c r="J2420" s="113"/>
      <c r="K2420" s="18"/>
      <c r="L2420" s="18"/>
      <c r="Z2420" s="152"/>
    </row>
    <row r="2421" spans="1:26" x14ac:dyDescent="0.25">
      <c r="A2421" s="26"/>
      <c r="B2421" s="27"/>
      <c r="C2421" s="28"/>
      <c r="D2421" s="28"/>
      <c r="E2421" s="28"/>
      <c r="F2421" s="28"/>
      <c r="G2421" s="29"/>
      <c r="H2421" s="39"/>
      <c r="I2421" s="150" t="str">
        <f t="shared" si="67"/>
        <v/>
      </c>
      <c r="J2421" s="113"/>
      <c r="K2421" s="18"/>
      <c r="L2421" s="18"/>
      <c r="Z2421" s="152"/>
    </row>
    <row r="2422" spans="1:26" x14ac:dyDescent="0.25">
      <c r="A2422" s="26"/>
      <c r="B2422" s="27"/>
      <c r="C2422" s="28"/>
      <c r="D2422" s="28"/>
      <c r="E2422" s="28"/>
      <c r="F2422" s="28"/>
      <c r="G2422" s="29"/>
      <c r="H2422" s="39"/>
      <c r="I2422" s="150" t="str">
        <f t="shared" si="67"/>
        <v/>
      </c>
      <c r="J2422" s="113"/>
      <c r="K2422" s="18"/>
      <c r="L2422" s="18"/>
      <c r="Z2422" s="152"/>
    </row>
    <row r="2423" spans="1:26" x14ac:dyDescent="0.25">
      <c r="A2423" s="26"/>
      <c r="B2423" s="27"/>
      <c r="C2423" s="28"/>
      <c r="D2423" s="28"/>
      <c r="E2423" s="28"/>
      <c r="F2423" s="28"/>
      <c r="G2423" s="29"/>
      <c r="H2423" s="39"/>
      <c r="I2423" s="150" t="str">
        <f t="shared" si="67"/>
        <v/>
      </c>
      <c r="J2423" s="113"/>
      <c r="K2423" s="18"/>
      <c r="L2423" s="18"/>
      <c r="Z2423" s="152"/>
    </row>
    <row r="2424" spans="1:26" x14ac:dyDescent="0.25">
      <c r="A2424" s="26"/>
      <c r="B2424" s="27"/>
      <c r="C2424" s="28"/>
      <c r="D2424" s="28"/>
      <c r="E2424" s="28"/>
      <c r="F2424" s="28"/>
      <c r="G2424" s="29"/>
      <c r="H2424" s="39"/>
      <c r="I2424" s="150" t="str">
        <f t="shared" si="67"/>
        <v/>
      </c>
      <c r="J2424" s="113"/>
      <c r="K2424" s="18"/>
      <c r="L2424" s="18"/>
      <c r="Z2424" s="152"/>
    </row>
    <row r="2425" spans="1:26" x14ac:dyDescent="0.25">
      <c r="A2425" s="26"/>
      <c r="B2425" s="27"/>
      <c r="C2425" s="28"/>
      <c r="D2425" s="28"/>
      <c r="E2425" s="28"/>
      <c r="F2425" s="28"/>
      <c r="G2425" s="29"/>
      <c r="H2425" s="39"/>
      <c r="I2425" s="150" t="str">
        <f t="shared" si="67"/>
        <v/>
      </c>
      <c r="J2425" s="113"/>
      <c r="K2425" s="18"/>
      <c r="L2425" s="18"/>
      <c r="Z2425" s="152"/>
    </row>
    <row r="2426" spans="1:26" x14ac:dyDescent="0.25">
      <c r="A2426" s="26"/>
      <c r="B2426" s="27"/>
      <c r="C2426" s="28"/>
      <c r="D2426" s="28"/>
      <c r="E2426" s="28"/>
      <c r="F2426" s="28"/>
      <c r="G2426" s="29"/>
      <c r="H2426" s="39"/>
      <c r="I2426" s="150" t="str">
        <f t="shared" si="67"/>
        <v/>
      </c>
      <c r="J2426" s="113"/>
      <c r="K2426" s="18"/>
      <c r="L2426" s="18"/>
      <c r="Z2426" s="152"/>
    </row>
    <row r="2427" spans="1:26" x14ac:dyDescent="0.25">
      <c r="A2427" s="26"/>
      <c r="B2427" s="27"/>
      <c r="C2427" s="28"/>
      <c r="D2427" s="28"/>
      <c r="E2427" s="28"/>
      <c r="F2427" s="28"/>
      <c r="G2427" s="29"/>
      <c r="H2427" s="39"/>
      <c r="I2427" s="150" t="str">
        <f t="shared" si="67"/>
        <v/>
      </c>
      <c r="J2427" s="113"/>
      <c r="K2427" s="18"/>
      <c r="L2427" s="18"/>
      <c r="Z2427" s="152"/>
    </row>
    <row r="2428" spans="1:26" x14ac:dyDescent="0.25">
      <c r="A2428" s="26"/>
      <c r="B2428" s="27"/>
      <c r="C2428" s="28"/>
      <c r="D2428" s="28"/>
      <c r="E2428" s="28"/>
      <c r="F2428" s="28"/>
      <c r="G2428" s="29"/>
      <c r="H2428" s="39"/>
      <c r="I2428" s="150" t="str">
        <f t="shared" si="67"/>
        <v/>
      </c>
      <c r="J2428" s="113"/>
      <c r="K2428" s="18"/>
      <c r="L2428" s="18"/>
      <c r="Z2428" s="152"/>
    </row>
    <row r="2429" spans="1:26" x14ac:dyDescent="0.25">
      <c r="A2429" s="26"/>
      <c r="B2429" s="27"/>
      <c r="C2429" s="28"/>
      <c r="D2429" s="28"/>
      <c r="E2429" s="28"/>
      <c r="F2429" s="28"/>
      <c r="G2429" s="29"/>
      <c r="H2429" s="39"/>
      <c r="I2429" s="150" t="str">
        <f t="shared" ref="I2429:I2492" si="68">IF(G2429="","",I2428+G2429)</f>
        <v/>
      </c>
      <c r="J2429" s="113"/>
      <c r="K2429" s="18"/>
      <c r="L2429" s="18"/>
      <c r="Z2429" s="152"/>
    </row>
    <row r="2430" spans="1:26" x14ac:dyDescent="0.25">
      <c r="A2430" s="26"/>
      <c r="B2430" s="27"/>
      <c r="C2430" s="28"/>
      <c r="D2430" s="28"/>
      <c r="E2430" s="28"/>
      <c r="F2430" s="28"/>
      <c r="G2430" s="29"/>
      <c r="H2430" s="39"/>
      <c r="I2430" s="150" t="str">
        <f t="shared" si="68"/>
        <v/>
      </c>
      <c r="J2430" s="113"/>
      <c r="K2430" s="18"/>
      <c r="L2430" s="18"/>
      <c r="Z2430" s="152"/>
    </row>
    <row r="2431" spans="1:26" x14ac:dyDescent="0.25">
      <c r="A2431" s="26"/>
      <c r="B2431" s="27"/>
      <c r="C2431" s="28"/>
      <c r="D2431" s="28"/>
      <c r="E2431" s="28"/>
      <c r="F2431" s="28"/>
      <c r="G2431" s="29"/>
      <c r="H2431" s="39"/>
      <c r="I2431" s="150" t="str">
        <f t="shared" si="68"/>
        <v/>
      </c>
      <c r="J2431" s="113"/>
      <c r="K2431" s="18"/>
      <c r="L2431" s="18"/>
      <c r="Z2431" s="152"/>
    </row>
    <row r="2432" spans="1:26" x14ac:dyDescent="0.25">
      <c r="A2432" s="26"/>
      <c r="B2432" s="27"/>
      <c r="C2432" s="28"/>
      <c r="D2432" s="28"/>
      <c r="E2432" s="28"/>
      <c r="F2432" s="28"/>
      <c r="G2432" s="29"/>
      <c r="H2432" s="39"/>
      <c r="I2432" s="150" t="str">
        <f t="shared" si="68"/>
        <v/>
      </c>
      <c r="J2432" s="113"/>
      <c r="K2432" s="18"/>
      <c r="L2432" s="18"/>
      <c r="Z2432" s="152"/>
    </row>
    <row r="2433" spans="1:26" x14ac:dyDescent="0.25">
      <c r="A2433" s="26"/>
      <c r="B2433" s="27"/>
      <c r="C2433" s="28"/>
      <c r="D2433" s="28"/>
      <c r="E2433" s="28"/>
      <c r="F2433" s="28"/>
      <c r="G2433" s="29"/>
      <c r="H2433" s="39"/>
      <c r="I2433" s="150" t="str">
        <f t="shared" si="68"/>
        <v/>
      </c>
      <c r="J2433" s="113"/>
      <c r="K2433" s="18"/>
      <c r="L2433" s="18"/>
      <c r="Z2433" s="152"/>
    </row>
    <row r="2434" spans="1:26" x14ac:dyDescent="0.25">
      <c r="A2434" s="26"/>
      <c r="B2434" s="27"/>
      <c r="C2434" s="28"/>
      <c r="D2434" s="28"/>
      <c r="E2434" s="28"/>
      <c r="F2434" s="28"/>
      <c r="G2434" s="29"/>
      <c r="H2434" s="39"/>
      <c r="I2434" s="150" t="str">
        <f t="shared" si="68"/>
        <v/>
      </c>
      <c r="J2434" s="113"/>
      <c r="K2434" s="18"/>
      <c r="L2434" s="18"/>
      <c r="Z2434" s="152"/>
    </row>
    <row r="2435" spans="1:26" x14ac:dyDescent="0.25">
      <c r="A2435" s="26"/>
      <c r="B2435" s="27"/>
      <c r="C2435" s="28"/>
      <c r="D2435" s="28"/>
      <c r="E2435" s="28"/>
      <c r="F2435" s="28"/>
      <c r="G2435" s="29"/>
      <c r="H2435" s="39"/>
      <c r="I2435" s="150" t="str">
        <f t="shared" si="68"/>
        <v/>
      </c>
      <c r="J2435" s="113"/>
      <c r="K2435" s="18"/>
      <c r="L2435" s="18"/>
      <c r="Z2435" s="152"/>
    </row>
    <row r="2436" spans="1:26" x14ac:dyDescent="0.25">
      <c r="A2436" s="26"/>
      <c r="B2436" s="27"/>
      <c r="C2436" s="28"/>
      <c r="D2436" s="28"/>
      <c r="E2436" s="28"/>
      <c r="F2436" s="28"/>
      <c r="G2436" s="29"/>
      <c r="H2436" s="39"/>
      <c r="I2436" s="150" t="str">
        <f t="shared" si="68"/>
        <v/>
      </c>
      <c r="J2436" s="113"/>
      <c r="K2436" s="18"/>
      <c r="L2436" s="18"/>
      <c r="Z2436" s="152"/>
    </row>
    <row r="2437" spans="1:26" x14ac:dyDescent="0.25">
      <c r="A2437" s="26"/>
      <c r="B2437" s="27"/>
      <c r="C2437" s="28"/>
      <c r="D2437" s="28"/>
      <c r="E2437" s="28"/>
      <c r="F2437" s="28"/>
      <c r="G2437" s="29"/>
      <c r="H2437" s="39"/>
      <c r="I2437" s="150" t="str">
        <f t="shared" si="68"/>
        <v/>
      </c>
      <c r="J2437" s="113"/>
      <c r="K2437" s="18"/>
      <c r="L2437" s="18"/>
      <c r="Z2437" s="152"/>
    </row>
    <row r="2438" spans="1:26" x14ac:dyDescent="0.25">
      <c r="A2438" s="26"/>
      <c r="B2438" s="27"/>
      <c r="C2438" s="28"/>
      <c r="D2438" s="28"/>
      <c r="E2438" s="28"/>
      <c r="F2438" s="28"/>
      <c r="G2438" s="29"/>
      <c r="H2438" s="39"/>
      <c r="I2438" s="150" t="str">
        <f t="shared" si="68"/>
        <v/>
      </c>
      <c r="J2438" s="113"/>
      <c r="K2438" s="18"/>
      <c r="L2438" s="18"/>
      <c r="Z2438" s="152"/>
    </row>
    <row r="2439" spans="1:26" x14ac:dyDescent="0.25">
      <c r="A2439" s="26"/>
      <c r="B2439" s="27"/>
      <c r="C2439" s="28"/>
      <c r="D2439" s="28"/>
      <c r="E2439" s="28"/>
      <c r="F2439" s="28"/>
      <c r="G2439" s="29"/>
      <c r="H2439" s="39"/>
      <c r="I2439" s="150" t="str">
        <f t="shared" si="68"/>
        <v/>
      </c>
      <c r="J2439" s="113"/>
      <c r="K2439" s="18"/>
      <c r="L2439" s="18"/>
      <c r="Z2439" s="152"/>
    </row>
    <row r="2440" spans="1:26" x14ac:dyDescent="0.25">
      <c r="A2440" s="26"/>
      <c r="B2440" s="27"/>
      <c r="C2440" s="28"/>
      <c r="D2440" s="28"/>
      <c r="E2440" s="28"/>
      <c r="F2440" s="28"/>
      <c r="G2440" s="29"/>
      <c r="H2440" s="39"/>
      <c r="I2440" s="150" t="str">
        <f t="shared" si="68"/>
        <v/>
      </c>
      <c r="J2440" s="113"/>
      <c r="K2440" s="18"/>
      <c r="L2440" s="18"/>
      <c r="Z2440" s="152"/>
    </row>
    <row r="2441" spans="1:26" x14ac:dyDescent="0.25">
      <c r="A2441" s="26"/>
      <c r="B2441" s="27"/>
      <c r="C2441" s="28"/>
      <c r="D2441" s="28"/>
      <c r="E2441" s="28"/>
      <c r="F2441" s="28"/>
      <c r="G2441" s="29"/>
      <c r="H2441" s="39"/>
      <c r="I2441" s="150" t="str">
        <f t="shared" si="68"/>
        <v/>
      </c>
      <c r="J2441" s="113"/>
      <c r="K2441" s="18"/>
      <c r="L2441" s="18"/>
      <c r="Z2441" s="152"/>
    </row>
    <row r="2442" spans="1:26" x14ac:dyDescent="0.25">
      <c r="A2442" s="26"/>
      <c r="B2442" s="27"/>
      <c r="C2442" s="28"/>
      <c r="D2442" s="28"/>
      <c r="E2442" s="28"/>
      <c r="F2442" s="28"/>
      <c r="G2442" s="29"/>
      <c r="H2442" s="39"/>
      <c r="I2442" s="150" t="str">
        <f t="shared" si="68"/>
        <v/>
      </c>
      <c r="J2442" s="113"/>
      <c r="K2442" s="18"/>
      <c r="L2442" s="18"/>
      <c r="Z2442" s="152"/>
    </row>
    <row r="2443" spans="1:26" x14ac:dyDescent="0.25">
      <c r="A2443" s="26"/>
      <c r="B2443" s="27"/>
      <c r="C2443" s="28"/>
      <c r="D2443" s="28"/>
      <c r="E2443" s="28"/>
      <c r="F2443" s="28"/>
      <c r="G2443" s="29"/>
      <c r="H2443" s="39"/>
      <c r="I2443" s="150" t="str">
        <f t="shared" si="68"/>
        <v/>
      </c>
      <c r="J2443" s="113"/>
      <c r="K2443" s="18"/>
      <c r="L2443" s="18"/>
      <c r="Z2443" s="152"/>
    </row>
    <row r="2444" spans="1:26" x14ac:dyDescent="0.25">
      <c r="A2444" s="26"/>
      <c r="B2444" s="27"/>
      <c r="C2444" s="28"/>
      <c r="D2444" s="28"/>
      <c r="E2444" s="28"/>
      <c r="F2444" s="28"/>
      <c r="G2444" s="29"/>
      <c r="H2444" s="39"/>
      <c r="I2444" s="150" t="str">
        <f t="shared" si="68"/>
        <v/>
      </c>
      <c r="J2444" s="113"/>
      <c r="K2444" s="18"/>
      <c r="L2444" s="18"/>
      <c r="Z2444" s="152"/>
    </row>
    <row r="2445" spans="1:26" x14ac:dyDescent="0.25">
      <c r="A2445" s="26"/>
      <c r="B2445" s="27"/>
      <c r="C2445" s="28"/>
      <c r="D2445" s="28"/>
      <c r="E2445" s="28"/>
      <c r="F2445" s="28"/>
      <c r="G2445" s="29"/>
      <c r="H2445" s="39"/>
      <c r="I2445" s="150" t="str">
        <f t="shared" si="68"/>
        <v/>
      </c>
      <c r="J2445" s="113"/>
      <c r="K2445" s="18"/>
      <c r="L2445" s="18"/>
      <c r="Z2445" s="152"/>
    </row>
    <row r="2446" spans="1:26" x14ac:dyDescent="0.25">
      <c r="A2446" s="26"/>
      <c r="B2446" s="27"/>
      <c r="C2446" s="28"/>
      <c r="D2446" s="28"/>
      <c r="E2446" s="28"/>
      <c r="F2446" s="28"/>
      <c r="G2446" s="29"/>
      <c r="H2446" s="39"/>
      <c r="I2446" s="150" t="str">
        <f t="shared" si="68"/>
        <v/>
      </c>
      <c r="J2446" s="113"/>
      <c r="K2446" s="18"/>
      <c r="L2446" s="18"/>
      <c r="Z2446" s="152"/>
    </row>
    <row r="2447" spans="1:26" x14ac:dyDescent="0.25">
      <c r="A2447" s="26"/>
      <c r="B2447" s="27"/>
      <c r="C2447" s="28"/>
      <c r="D2447" s="28"/>
      <c r="E2447" s="28"/>
      <c r="F2447" s="28"/>
      <c r="G2447" s="29"/>
      <c r="H2447" s="39"/>
      <c r="I2447" s="150" t="str">
        <f t="shared" si="68"/>
        <v/>
      </c>
      <c r="J2447" s="113"/>
      <c r="K2447" s="18"/>
      <c r="L2447" s="18"/>
      <c r="Z2447" s="152"/>
    </row>
    <row r="2448" spans="1:26" x14ac:dyDescent="0.25">
      <c r="A2448" s="26"/>
      <c r="B2448" s="27"/>
      <c r="C2448" s="28"/>
      <c r="D2448" s="28"/>
      <c r="E2448" s="28"/>
      <c r="F2448" s="28"/>
      <c r="G2448" s="29"/>
      <c r="H2448" s="39"/>
      <c r="I2448" s="150" t="str">
        <f t="shared" si="68"/>
        <v/>
      </c>
      <c r="J2448" s="113"/>
      <c r="K2448" s="18"/>
      <c r="L2448" s="18"/>
      <c r="Z2448" s="152"/>
    </row>
    <row r="2449" spans="1:26" x14ac:dyDescent="0.25">
      <c r="A2449" s="26"/>
      <c r="B2449" s="27"/>
      <c r="C2449" s="28"/>
      <c r="D2449" s="28"/>
      <c r="E2449" s="28"/>
      <c r="F2449" s="28"/>
      <c r="G2449" s="29"/>
      <c r="H2449" s="39"/>
      <c r="I2449" s="150" t="str">
        <f t="shared" si="68"/>
        <v/>
      </c>
      <c r="J2449" s="113"/>
      <c r="K2449" s="18"/>
      <c r="L2449" s="18"/>
      <c r="Z2449" s="152"/>
    </row>
    <row r="2450" spans="1:26" x14ac:dyDescent="0.25">
      <c r="A2450" s="26"/>
      <c r="B2450" s="27"/>
      <c r="C2450" s="28"/>
      <c r="D2450" s="28"/>
      <c r="E2450" s="28"/>
      <c r="F2450" s="28"/>
      <c r="G2450" s="29"/>
      <c r="H2450" s="39"/>
      <c r="I2450" s="150" t="str">
        <f t="shared" si="68"/>
        <v/>
      </c>
      <c r="J2450" s="113"/>
      <c r="K2450" s="18"/>
      <c r="L2450" s="18"/>
      <c r="Z2450" s="152"/>
    </row>
    <row r="2451" spans="1:26" x14ac:dyDescent="0.25">
      <c r="A2451" s="26"/>
      <c r="B2451" s="27"/>
      <c r="C2451" s="28"/>
      <c r="D2451" s="28"/>
      <c r="E2451" s="28"/>
      <c r="F2451" s="28"/>
      <c r="G2451" s="29"/>
      <c r="H2451" s="39"/>
      <c r="I2451" s="150" t="str">
        <f t="shared" si="68"/>
        <v/>
      </c>
      <c r="J2451" s="113"/>
      <c r="K2451" s="18"/>
      <c r="L2451" s="18"/>
      <c r="Z2451" s="152"/>
    </row>
    <row r="2452" spans="1:26" x14ac:dyDescent="0.25">
      <c r="A2452" s="26"/>
      <c r="B2452" s="27"/>
      <c r="C2452" s="28"/>
      <c r="D2452" s="28"/>
      <c r="E2452" s="28"/>
      <c r="F2452" s="28"/>
      <c r="G2452" s="29"/>
      <c r="H2452" s="39"/>
      <c r="I2452" s="150" t="str">
        <f t="shared" si="68"/>
        <v/>
      </c>
      <c r="J2452" s="113"/>
      <c r="K2452" s="18"/>
      <c r="L2452" s="18"/>
      <c r="Z2452" s="152"/>
    </row>
    <row r="2453" spans="1:26" x14ac:dyDescent="0.25">
      <c r="A2453" s="26"/>
      <c r="B2453" s="27"/>
      <c r="C2453" s="28"/>
      <c r="D2453" s="28"/>
      <c r="E2453" s="28"/>
      <c r="F2453" s="28"/>
      <c r="G2453" s="29"/>
      <c r="H2453" s="39"/>
      <c r="I2453" s="150" t="str">
        <f t="shared" si="68"/>
        <v/>
      </c>
      <c r="J2453" s="113"/>
      <c r="K2453" s="18"/>
      <c r="L2453" s="18"/>
      <c r="Z2453" s="152"/>
    </row>
    <row r="2454" spans="1:26" x14ac:dyDescent="0.25">
      <c r="A2454" s="26"/>
      <c r="B2454" s="27"/>
      <c r="C2454" s="28"/>
      <c r="D2454" s="28"/>
      <c r="E2454" s="28"/>
      <c r="F2454" s="28"/>
      <c r="G2454" s="29"/>
      <c r="H2454" s="39"/>
      <c r="I2454" s="150" t="str">
        <f t="shared" si="68"/>
        <v/>
      </c>
      <c r="J2454" s="113"/>
      <c r="K2454" s="18"/>
      <c r="L2454" s="18"/>
      <c r="Z2454" s="152"/>
    </row>
    <row r="2455" spans="1:26" x14ac:dyDescent="0.25">
      <c r="A2455" s="26"/>
      <c r="B2455" s="27"/>
      <c r="C2455" s="28"/>
      <c r="D2455" s="28"/>
      <c r="E2455" s="28"/>
      <c r="F2455" s="28"/>
      <c r="G2455" s="29"/>
      <c r="H2455" s="39"/>
      <c r="I2455" s="150" t="str">
        <f t="shared" si="68"/>
        <v/>
      </c>
      <c r="J2455" s="113"/>
      <c r="K2455" s="18"/>
      <c r="L2455" s="18"/>
      <c r="Z2455" s="152"/>
    </row>
    <row r="2456" spans="1:26" x14ac:dyDescent="0.25">
      <c r="A2456" s="26"/>
      <c r="B2456" s="27"/>
      <c r="C2456" s="28"/>
      <c r="D2456" s="28"/>
      <c r="E2456" s="28"/>
      <c r="F2456" s="28"/>
      <c r="G2456" s="29"/>
      <c r="H2456" s="39"/>
      <c r="I2456" s="150" t="str">
        <f t="shared" si="68"/>
        <v/>
      </c>
      <c r="J2456" s="113"/>
      <c r="K2456" s="18"/>
      <c r="L2456" s="18"/>
      <c r="Z2456" s="152"/>
    </row>
    <row r="2457" spans="1:26" x14ac:dyDescent="0.25">
      <c r="A2457" s="26"/>
      <c r="B2457" s="27"/>
      <c r="C2457" s="28"/>
      <c r="D2457" s="28"/>
      <c r="E2457" s="28"/>
      <c r="F2457" s="28"/>
      <c r="G2457" s="29"/>
      <c r="H2457" s="39"/>
      <c r="I2457" s="150" t="str">
        <f t="shared" si="68"/>
        <v/>
      </c>
      <c r="J2457" s="113"/>
      <c r="K2457" s="18"/>
      <c r="L2457" s="18"/>
      <c r="Z2457" s="152"/>
    </row>
    <row r="2458" spans="1:26" x14ac:dyDescent="0.25">
      <c r="A2458" s="26"/>
      <c r="B2458" s="27"/>
      <c r="C2458" s="28"/>
      <c r="D2458" s="28"/>
      <c r="E2458" s="28"/>
      <c r="F2458" s="28"/>
      <c r="G2458" s="29"/>
      <c r="H2458" s="39"/>
      <c r="I2458" s="150" t="str">
        <f t="shared" si="68"/>
        <v/>
      </c>
      <c r="J2458" s="113"/>
      <c r="K2458" s="18"/>
      <c r="L2458" s="18"/>
      <c r="Z2458" s="152"/>
    </row>
    <row r="2459" spans="1:26" x14ac:dyDescent="0.25">
      <c r="A2459" s="26"/>
      <c r="B2459" s="27"/>
      <c r="C2459" s="28"/>
      <c r="D2459" s="28"/>
      <c r="E2459" s="28"/>
      <c r="F2459" s="28"/>
      <c r="G2459" s="29"/>
      <c r="H2459" s="39"/>
      <c r="I2459" s="150" t="str">
        <f t="shared" si="68"/>
        <v/>
      </c>
      <c r="J2459" s="113"/>
      <c r="K2459" s="18"/>
      <c r="L2459" s="18"/>
      <c r="Z2459" s="152"/>
    </row>
    <row r="2460" spans="1:26" x14ac:dyDescent="0.25">
      <c r="A2460" s="26"/>
      <c r="B2460" s="27"/>
      <c r="C2460" s="28"/>
      <c r="D2460" s="28"/>
      <c r="E2460" s="28"/>
      <c r="F2460" s="28"/>
      <c r="G2460" s="29"/>
      <c r="H2460" s="39"/>
      <c r="I2460" s="150" t="str">
        <f t="shared" si="68"/>
        <v/>
      </c>
      <c r="J2460" s="113"/>
      <c r="K2460" s="18"/>
      <c r="L2460" s="18"/>
      <c r="Z2460" s="152"/>
    </row>
    <row r="2461" spans="1:26" x14ac:dyDescent="0.25">
      <c r="A2461" s="26"/>
      <c r="B2461" s="27"/>
      <c r="C2461" s="28"/>
      <c r="D2461" s="28"/>
      <c r="E2461" s="28"/>
      <c r="F2461" s="28"/>
      <c r="G2461" s="29"/>
      <c r="H2461" s="39"/>
      <c r="I2461" s="150" t="str">
        <f t="shared" si="68"/>
        <v/>
      </c>
      <c r="J2461" s="113"/>
      <c r="K2461" s="18"/>
      <c r="L2461" s="18"/>
      <c r="Z2461" s="152"/>
    </row>
    <row r="2462" spans="1:26" x14ac:dyDescent="0.25">
      <c r="A2462" s="26"/>
      <c r="B2462" s="27"/>
      <c r="C2462" s="28"/>
      <c r="D2462" s="28"/>
      <c r="E2462" s="28"/>
      <c r="F2462" s="28"/>
      <c r="G2462" s="29"/>
      <c r="H2462" s="39"/>
      <c r="I2462" s="150" t="str">
        <f t="shared" si="68"/>
        <v/>
      </c>
      <c r="J2462" s="113"/>
      <c r="K2462" s="18"/>
      <c r="L2462" s="18"/>
      <c r="Z2462" s="152"/>
    </row>
    <row r="2463" spans="1:26" x14ac:dyDescent="0.25">
      <c r="A2463" s="26"/>
      <c r="B2463" s="27"/>
      <c r="C2463" s="28"/>
      <c r="D2463" s="28"/>
      <c r="E2463" s="28"/>
      <c r="F2463" s="28"/>
      <c r="G2463" s="29"/>
      <c r="H2463" s="39"/>
      <c r="I2463" s="150" t="str">
        <f t="shared" si="68"/>
        <v/>
      </c>
      <c r="J2463" s="113"/>
      <c r="K2463" s="18"/>
      <c r="L2463" s="18"/>
      <c r="Z2463" s="152"/>
    </row>
    <row r="2464" spans="1:26" x14ac:dyDescent="0.25">
      <c r="A2464" s="26"/>
      <c r="B2464" s="27"/>
      <c r="C2464" s="28"/>
      <c r="D2464" s="28"/>
      <c r="E2464" s="28"/>
      <c r="F2464" s="28"/>
      <c r="G2464" s="29"/>
      <c r="H2464" s="39"/>
      <c r="I2464" s="150" t="str">
        <f t="shared" si="68"/>
        <v/>
      </c>
      <c r="J2464" s="113"/>
      <c r="K2464" s="18"/>
      <c r="L2464" s="18"/>
      <c r="Z2464" s="152"/>
    </row>
    <row r="2465" spans="1:26" x14ac:dyDescent="0.25">
      <c r="A2465" s="26"/>
      <c r="B2465" s="27"/>
      <c r="C2465" s="28"/>
      <c r="D2465" s="28"/>
      <c r="E2465" s="28"/>
      <c r="F2465" s="28"/>
      <c r="G2465" s="29"/>
      <c r="H2465" s="39"/>
      <c r="I2465" s="150" t="str">
        <f t="shared" si="68"/>
        <v/>
      </c>
      <c r="J2465" s="113"/>
      <c r="K2465" s="18"/>
      <c r="L2465" s="18"/>
      <c r="Z2465" s="152"/>
    </row>
    <row r="2466" spans="1:26" x14ac:dyDescent="0.25">
      <c r="A2466" s="26"/>
      <c r="B2466" s="27"/>
      <c r="C2466" s="28"/>
      <c r="D2466" s="28"/>
      <c r="E2466" s="28"/>
      <c r="F2466" s="28"/>
      <c r="G2466" s="29"/>
      <c r="H2466" s="39"/>
      <c r="I2466" s="150" t="str">
        <f t="shared" si="68"/>
        <v/>
      </c>
      <c r="J2466" s="113"/>
      <c r="K2466" s="18"/>
      <c r="L2466" s="18"/>
      <c r="Z2466" s="152"/>
    </row>
    <row r="2467" spans="1:26" x14ac:dyDescent="0.25">
      <c r="A2467" s="26"/>
      <c r="B2467" s="27"/>
      <c r="C2467" s="28"/>
      <c r="D2467" s="28"/>
      <c r="E2467" s="28"/>
      <c r="F2467" s="28"/>
      <c r="G2467" s="29"/>
      <c r="H2467" s="39"/>
      <c r="I2467" s="150" t="str">
        <f t="shared" si="68"/>
        <v/>
      </c>
      <c r="J2467" s="113"/>
      <c r="K2467" s="18"/>
      <c r="L2467" s="18"/>
      <c r="Z2467" s="152"/>
    </row>
    <row r="2468" spans="1:26" x14ac:dyDescent="0.25">
      <c r="A2468" s="26"/>
      <c r="B2468" s="27"/>
      <c r="C2468" s="28"/>
      <c r="D2468" s="28"/>
      <c r="E2468" s="28"/>
      <c r="F2468" s="28"/>
      <c r="G2468" s="29"/>
      <c r="H2468" s="39"/>
      <c r="I2468" s="150" t="str">
        <f t="shared" si="68"/>
        <v/>
      </c>
      <c r="J2468" s="113"/>
      <c r="K2468" s="18"/>
      <c r="L2468" s="18"/>
      <c r="Z2468" s="152"/>
    </row>
    <row r="2469" spans="1:26" x14ac:dyDescent="0.25">
      <c r="A2469" s="26"/>
      <c r="B2469" s="27"/>
      <c r="C2469" s="28"/>
      <c r="D2469" s="28"/>
      <c r="E2469" s="28"/>
      <c r="F2469" s="28"/>
      <c r="G2469" s="29"/>
      <c r="H2469" s="39"/>
      <c r="I2469" s="150" t="str">
        <f t="shared" si="68"/>
        <v/>
      </c>
      <c r="J2469" s="113"/>
      <c r="K2469" s="18"/>
      <c r="L2469" s="18"/>
      <c r="Z2469" s="152"/>
    </row>
    <row r="2470" spans="1:26" x14ac:dyDescent="0.25">
      <c r="A2470" s="26"/>
      <c r="B2470" s="27"/>
      <c r="C2470" s="28"/>
      <c r="D2470" s="28"/>
      <c r="E2470" s="28"/>
      <c r="F2470" s="28"/>
      <c r="G2470" s="29"/>
      <c r="H2470" s="39"/>
      <c r="I2470" s="150" t="str">
        <f t="shared" si="68"/>
        <v/>
      </c>
      <c r="J2470" s="113"/>
      <c r="K2470" s="18"/>
      <c r="L2470" s="18"/>
      <c r="Z2470" s="152"/>
    </row>
    <row r="2471" spans="1:26" x14ac:dyDescent="0.25">
      <c r="A2471" s="26"/>
      <c r="B2471" s="27"/>
      <c r="C2471" s="28"/>
      <c r="D2471" s="28"/>
      <c r="E2471" s="28"/>
      <c r="F2471" s="28"/>
      <c r="G2471" s="29"/>
      <c r="H2471" s="39"/>
      <c r="I2471" s="150" t="str">
        <f t="shared" si="68"/>
        <v/>
      </c>
      <c r="J2471" s="113"/>
      <c r="K2471" s="18"/>
      <c r="L2471" s="18"/>
      <c r="Z2471" s="152"/>
    </row>
    <row r="2472" spans="1:26" x14ac:dyDescent="0.25">
      <c r="A2472" s="26"/>
      <c r="B2472" s="27"/>
      <c r="C2472" s="28"/>
      <c r="D2472" s="28"/>
      <c r="E2472" s="28"/>
      <c r="F2472" s="28"/>
      <c r="G2472" s="29"/>
      <c r="H2472" s="39"/>
      <c r="I2472" s="150" t="str">
        <f t="shared" si="68"/>
        <v/>
      </c>
      <c r="J2472" s="113"/>
      <c r="K2472" s="18"/>
      <c r="L2472" s="18"/>
      <c r="Z2472" s="152"/>
    </row>
    <row r="2473" spans="1:26" x14ac:dyDescent="0.25">
      <c r="A2473" s="26"/>
      <c r="B2473" s="27"/>
      <c r="C2473" s="28"/>
      <c r="D2473" s="28"/>
      <c r="E2473" s="28"/>
      <c r="F2473" s="28"/>
      <c r="G2473" s="29"/>
      <c r="H2473" s="39"/>
      <c r="I2473" s="150" t="str">
        <f t="shared" si="68"/>
        <v/>
      </c>
      <c r="J2473" s="113"/>
      <c r="K2473" s="18"/>
      <c r="L2473" s="18"/>
      <c r="Z2473" s="152"/>
    </row>
    <row r="2474" spans="1:26" x14ac:dyDescent="0.25">
      <c r="A2474" s="26"/>
      <c r="B2474" s="27"/>
      <c r="C2474" s="28"/>
      <c r="D2474" s="28"/>
      <c r="E2474" s="28"/>
      <c r="F2474" s="28"/>
      <c r="G2474" s="29"/>
      <c r="H2474" s="39"/>
      <c r="I2474" s="150" t="str">
        <f t="shared" si="68"/>
        <v/>
      </c>
      <c r="J2474" s="113"/>
      <c r="K2474" s="18"/>
      <c r="L2474" s="18"/>
      <c r="Z2474" s="152"/>
    </row>
    <row r="2475" spans="1:26" x14ac:dyDescent="0.25">
      <c r="A2475" s="26"/>
      <c r="B2475" s="27"/>
      <c r="C2475" s="28"/>
      <c r="D2475" s="28"/>
      <c r="E2475" s="28"/>
      <c r="F2475" s="28"/>
      <c r="G2475" s="29"/>
      <c r="H2475" s="39"/>
      <c r="I2475" s="150" t="str">
        <f t="shared" si="68"/>
        <v/>
      </c>
      <c r="J2475" s="113"/>
      <c r="K2475" s="18"/>
      <c r="L2475" s="18"/>
      <c r="Z2475" s="152"/>
    </row>
    <row r="2476" spans="1:26" x14ac:dyDescent="0.25">
      <c r="A2476" s="26"/>
      <c r="B2476" s="27"/>
      <c r="C2476" s="28"/>
      <c r="D2476" s="28"/>
      <c r="E2476" s="28"/>
      <c r="F2476" s="28"/>
      <c r="G2476" s="29"/>
      <c r="H2476" s="39"/>
      <c r="I2476" s="150" t="str">
        <f t="shared" si="68"/>
        <v/>
      </c>
      <c r="J2476" s="113"/>
      <c r="K2476" s="18"/>
      <c r="L2476" s="18"/>
      <c r="Z2476" s="152"/>
    </row>
    <row r="2477" spans="1:26" x14ac:dyDescent="0.25">
      <c r="A2477" s="26"/>
      <c r="B2477" s="27"/>
      <c r="C2477" s="28"/>
      <c r="D2477" s="28"/>
      <c r="E2477" s="28"/>
      <c r="F2477" s="28"/>
      <c r="G2477" s="29"/>
      <c r="H2477" s="39"/>
      <c r="I2477" s="150" t="str">
        <f t="shared" si="68"/>
        <v/>
      </c>
      <c r="J2477" s="113"/>
      <c r="K2477" s="18"/>
      <c r="L2477" s="18"/>
      <c r="Z2477" s="152"/>
    </row>
    <row r="2478" spans="1:26" x14ac:dyDescent="0.25">
      <c r="A2478" s="26"/>
      <c r="B2478" s="27"/>
      <c r="C2478" s="28"/>
      <c r="D2478" s="28"/>
      <c r="E2478" s="28"/>
      <c r="F2478" s="28"/>
      <c r="G2478" s="29"/>
      <c r="H2478" s="39"/>
      <c r="I2478" s="150" t="str">
        <f t="shared" si="68"/>
        <v/>
      </c>
      <c r="J2478" s="113"/>
      <c r="K2478" s="18"/>
      <c r="L2478" s="18"/>
      <c r="Z2478" s="152"/>
    </row>
    <row r="2479" spans="1:26" x14ac:dyDescent="0.25">
      <c r="A2479" s="26"/>
      <c r="B2479" s="27"/>
      <c r="C2479" s="28"/>
      <c r="D2479" s="28"/>
      <c r="E2479" s="28"/>
      <c r="F2479" s="28"/>
      <c r="G2479" s="29"/>
      <c r="H2479" s="39"/>
      <c r="I2479" s="150" t="str">
        <f t="shared" si="68"/>
        <v/>
      </c>
      <c r="J2479" s="113"/>
      <c r="K2479" s="18"/>
      <c r="L2479" s="18"/>
      <c r="Z2479" s="152"/>
    </row>
    <row r="2480" spans="1:26" x14ac:dyDescent="0.25">
      <c r="A2480" s="26"/>
      <c r="B2480" s="27"/>
      <c r="C2480" s="28"/>
      <c r="D2480" s="28"/>
      <c r="E2480" s="28"/>
      <c r="F2480" s="28"/>
      <c r="G2480" s="29"/>
      <c r="H2480" s="39"/>
      <c r="I2480" s="150" t="str">
        <f t="shared" si="68"/>
        <v/>
      </c>
      <c r="J2480" s="113"/>
      <c r="K2480" s="18"/>
      <c r="L2480" s="18"/>
      <c r="Z2480" s="152"/>
    </row>
    <row r="2481" spans="1:26" x14ac:dyDescent="0.25">
      <c r="A2481" s="26"/>
      <c r="B2481" s="27"/>
      <c r="C2481" s="28"/>
      <c r="D2481" s="28"/>
      <c r="E2481" s="28"/>
      <c r="F2481" s="28"/>
      <c r="G2481" s="29"/>
      <c r="H2481" s="39"/>
      <c r="I2481" s="150" t="str">
        <f t="shared" si="68"/>
        <v/>
      </c>
      <c r="J2481" s="113"/>
      <c r="K2481" s="18"/>
      <c r="L2481" s="18"/>
      <c r="Z2481" s="152"/>
    </row>
    <row r="2482" spans="1:26" x14ac:dyDescent="0.25">
      <c r="A2482" s="26"/>
      <c r="B2482" s="27"/>
      <c r="C2482" s="28"/>
      <c r="D2482" s="28"/>
      <c r="E2482" s="28"/>
      <c r="F2482" s="28"/>
      <c r="G2482" s="29"/>
      <c r="H2482" s="39"/>
      <c r="I2482" s="150" t="str">
        <f t="shared" si="68"/>
        <v/>
      </c>
      <c r="J2482" s="113"/>
      <c r="K2482" s="18"/>
      <c r="L2482" s="18"/>
      <c r="Z2482" s="152"/>
    </row>
    <row r="2483" spans="1:26" x14ac:dyDescent="0.25">
      <c r="A2483" s="26"/>
      <c r="B2483" s="27"/>
      <c r="C2483" s="28"/>
      <c r="D2483" s="28"/>
      <c r="E2483" s="28"/>
      <c r="F2483" s="28"/>
      <c r="G2483" s="29"/>
      <c r="H2483" s="39"/>
      <c r="I2483" s="150" t="str">
        <f t="shared" si="68"/>
        <v/>
      </c>
      <c r="J2483" s="113"/>
      <c r="K2483" s="18"/>
      <c r="L2483" s="18"/>
      <c r="Z2483" s="152"/>
    </row>
    <row r="2484" spans="1:26" x14ac:dyDescent="0.25">
      <c r="A2484" s="26"/>
      <c r="B2484" s="27"/>
      <c r="C2484" s="28"/>
      <c r="D2484" s="28"/>
      <c r="E2484" s="28"/>
      <c r="F2484" s="28"/>
      <c r="G2484" s="29"/>
      <c r="H2484" s="39"/>
      <c r="I2484" s="150" t="str">
        <f t="shared" si="68"/>
        <v/>
      </c>
      <c r="J2484" s="113"/>
      <c r="K2484" s="18"/>
      <c r="L2484" s="18"/>
      <c r="Z2484" s="152"/>
    </row>
    <row r="2485" spans="1:26" x14ac:dyDescent="0.25">
      <c r="A2485" s="26"/>
      <c r="B2485" s="27"/>
      <c r="C2485" s="28"/>
      <c r="D2485" s="28"/>
      <c r="E2485" s="28"/>
      <c r="F2485" s="28"/>
      <c r="G2485" s="29"/>
      <c r="H2485" s="39"/>
      <c r="I2485" s="150" t="str">
        <f t="shared" si="68"/>
        <v/>
      </c>
      <c r="J2485" s="113"/>
      <c r="K2485" s="18"/>
      <c r="L2485" s="18"/>
      <c r="Z2485" s="152"/>
    </row>
    <row r="2486" spans="1:26" x14ac:dyDescent="0.25">
      <c r="A2486" s="26"/>
      <c r="B2486" s="27"/>
      <c r="C2486" s="28"/>
      <c r="D2486" s="28"/>
      <c r="E2486" s="28"/>
      <c r="F2486" s="28"/>
      <c r="G2486" s="29"/>
      <c r="H2486" s="39"/>
      <c r="I2486" s="150" t="str">
        <f t="shared" si="68"/>
        <v/>
      </c>
      <c r="J2486" s="113"/>
      <c r="K2486" s="18"/>
      <c r="L2486" s="18"/>
      <c r="Z2486" s="152"/>
    </row>
    <row r="2487" spans="1:26" x14ac:dyDescent="0.25">
      <c r="A2487" s="26"/>
      <c r="B2487" s="27"/>
      <c r="C2487" s="28"/>
      <c r="D2487" s="28"/>
      <c r="E2487" s="28"/>
      <c r="F2487" s="28"/>
      <c r="G2487" s="29"/>
      <c r="H2487" s="39"/>
      <c r="I2487" s="150" t="str">
        <f t="shared" si="68"/>
        <v/>
      </c>
      <c r="J2487" s="113"/>
      <c r="K2487" s="18"/>
      <c r="L2487" s="18"/>
      <c r="Z2487" s="152"/>
    </row>
    <row r="2488" spans="1:26" x14ac:dyDescent="0.25">
      <c r="A2488" s="26"/>
      <c r="B2488" s="27"/>
      <c r="C2488" s="28"/>
      <c r="D2488" s="28"/>
      <c r="E2488" s="28"/>
      <c r="F2488" s="28"/>
      <c r="G2488" s="29"/>
      <c r="H2488" s="39"/>
      <c r="I2488" s="150" t="str">
        <f t="shared" si="68"/>
        <v/>
      </c>
      <c r="J2488" s="113"/>
      <c r="K2488" s="18"/>
      <c r="L2488" s="18"/>
      <c r="Z2488" s="152"/>
    </row>
    <row r="2489" spans="1:26" x14ac:dyDescent="0.25">
      <c r="A2489" s="26"/>
      <c r="B2489" s="27"/>
      <c r="C2489" s="28"/>
      <c r="D2489" s="28"/>
      <c r="E2489" s="28"/>
      <c r="F2489" s="28"/>
      <c r="G2489" s="29"/>
      <c r="H2489" s="39"/>
      <c r="I2489" s="150" t="str">
        <f t="shared" si="68"/>
        <v/>
      </c>
      <c r="J2489" s="113"/>
      <c r="K2489" s="18"/>
      <c r="L2489" s="18"/>
      <c r="Z2489" s="152"/>
    </row>
    <row r="2490" spans="1:26" x14ac:dyDescent="0.25">
      <c r="A2490" s="26"/>
      <c r="B2490" s="27"/>
      <c r="C2490" s="28"/>
      <c r="D2490" s="28"/>
      <c r="E2490" s="28"/>
      <c r="F2490" s="28"/>
      <c r="G2490" s="29"/>
      <c r="H2490" s="39"/>
      <c r="I2490" s="150" t="str">
        <f t="shared" si="68"/>
        <v/>
      </c>
      <c r="J2490" s="113"/>
      <c r="K2490" s="18"/>
      <c r="L2490" s="18"/>
      <c r="Z2490" s="152"/>
    </row>
    <row r="2491" spans="1:26" x14ac:dyDescent="0.25">
      <c r="A2491" s="26"/>
      <c r="B2491" s="27"/>
      <c r="C2491" s="28"/>
      <c r="D2491" s="28"/>
      <c r="E2491" s="28"/>
      <c r="F2491" s="28"/>
      <c r="G2491" s="29"/>
      <c r="H2491" s="39"/>
      <c r="I2491" s="150" t="str">
        <f t="shared" si="68"/>
        <v/>
      </c>
      <c r="J2491" s="113"/>
      <c r="K2491" s="18"/>
      <c r="L2491" s="18"/>
      <c r="Z2491" s="152"/>
    </row>
    <row r="2492" spans="1:26" x14ac:dyDescent="0.25">
      <c r="A2492" s="26"/>
      <c r="B2492" s="27"/>
      <c r="C2492" s="28"/>
      <c r="D2492" s="28"/>
      <c r="E2492" s="28"/>
      <c r="F2492" s="28"/>
      <c r="G2492" s="29"/>
      <c r="H2492" s="39"/>
      <c r="I2492" s="150" t="str">
        <f t="shared" si="68"/>
        <v/>
      </c>
      <c r="J2492" s="113"/>
      <c r="K2492" s="18"/>
      <c r="L2492" s="18"/>
      <c r="Z2492" s="152"/>
    </row>
    <row r="2493" spans="1:26" x14ac:dyDescent="0.25">
      <c r="A2493" s="26"/>
      <c r="B2493" s="27"/>
      <c r="C2493" s="28"/>
      <c r="D2493" s="28"/>
      <c r="E2493" s="28"/>
      <c r="F2493" s="28"/>
      <c r="G2493" s="29"/>
      <c r="H2493" s="39"/>
      <c r="I2493" s="150" t="str">
        <f t="shared" ref="I2493:I2556" si="69">IF(G2493="","",I2492+G2493)</f>
        <v/>
      </c>
      <c r="J2493" s="113"/>
      <c r="K2493" s="18"/>
      <c r="L2493" s="18"/>
      <c r="Z2493" s="152"/>
    </row>
    <row r="2494" spans="1:26" x14ac:dyDescent="0.25">
      <c r="A2494" s="26"/>
      <c r="B2494" s="27"/>
      <c r="C2494" s="28"/>
      <c r="D2494" s="28"/>
      <c r="E2494" s="28"/>
      <c r="F2494" s="28"/>
      <c r="G2494" s="29"/>
      <c r="H2494" s="39"/>
      <c r="I2494" s="150" t="str">
        <f t="shared" si="69"/>
        <v/>
      </c>
      <c r="J2494" s="113"/>
      <c r="K2494" s="18"/>
      <c r="L2494" s="18"/>
      <c r="Z2494" s="152"/>
    </row>
    <row r="2495" spans="1:26" x14ac:dyDescent="0.25">
      <c r="A2495" s="26"/>
      <c r="B2495" s="27"/>
      <c r="C2495" s="28"/>
      <c r="D2495" s="28"/>
      <c r="E2495" s="28"/>
      <c r="F2495" s="28"/>
      <c r="G2495" s="29"/>
      <c r="H2495" s="39"/>
      <c r="I2495" s="150" t="str">
        <f t="shared" si="69"/>
        <v/>
      </c>
      <c r="J2495" s="113"/>
      <c r="K2495" s="18"/>
      <c r="L2495" s="18"/>
      <c r="Z2495" s="152"/>
    </row>
    <row r="2496" spans="1:26" x14ac:dyDescent="0.25">
      <c r="A2496" s="26"/>
      <c r="B2496" s="27"/>
      <c r="C2496" s="28"/>
      <c r="D2496" s="28"/>
      <c r="E2496" s="28"/>
      <c r="F2496" s="28"/>
      <c r="G2496" s="29"/>
      <c r="H2496" s="39"/>
      <c r="I2496" s="150" t="str">
        <f t="shared" si="69"/>
        <v/>
      </c>
      <c r="J2496" s="113"/>
      <c r="K2496" s="18"/>
      <c r="L2496" s="18"/>
      <c r="Z2496" s="152"/>
    </row>
    <row r="2497" spans="1:26" x14ac:dyDescent="0.25">
      <c r="A2497" s="26"/>
      <c r="B2497" s="27"/>
      <c r="C2497" s="28"/>
      <c r="D2497" s="28"/>
      <c r="E2497" s="28"/>
      <c r="F2497" s="28"/>
      <c r="G2497" s="29"/>
      <c r="H2497" s="39"/>
      <c r="I2497" s="150" t="str">
        <f t="shared" si="69"/>
        <v/>
      </c>
      <c r="J2497" s="113"/>
      <c r="K2497" s="18"/>
      <c r="L2497" s="18"/>
      <c r="Z2497" s="152"/>
    </row>
    <row r="2498" spans="1:26" x14ac:dyDescent="0.25">
      <c r="A2498" s="26"/>
      <c r="B2498" s="27"/>
      <c r="C2498" s="28"/>
      <c r="D2498" s="28"/>
      <c r="E2498" s="28"/>
      <c r="F2498" s="28"/>
      <c r="G2498" s="29"/>
      <c r="H2498" s="39"/>
      <c r="I2498" s="150" t="str">
        <f t="shared" si="69"/>
        <v/>
      </c>
      <c r="J2498" s="113"/>
      <c r="K2498" s="18"/>
      <c r="L2498" s="18"/>
      <c r="Z2498" s="152"/>
    </row>
    <row r="2499" spans="1:26" x14ac:dyDescent="0.25">
      <c r="A2499" s="26"/>
      <c r="B2499" s="27"/>
      <c r="C2499" s="28"/>
      <c r="D2499" s="28"/>
      <c r="E2499" s="28"/>
      <c r="F2499" s="28"/>
      <c r="G2499" s="29"/>
      <c r="H2499" s="39"/>
      <c r="I2499" s="150" t="str">
        <f t="shared" si="69"/>
        <v/>
      </c>
      <c r="J2499" s="113"/>
      <c r="K2499" s="18"/>
      <c r="L2499" s="18"/>
      <c r="Z2499" s="152"/>
    </row>
    <row r="2500" spans="1:26" x14ac:dyDescent="0.25">
      <c r="A2500" s="26"/>
      <c r="B2500" s="27"/>
      <c r="C2500" s="28"/>
      <c r="D2500" s="28"/>
      <c r="E2500" s="28"/>
      <c r="F2500" s="28"/>
      <c r="G2500" s="29"/>
      <c r="H2500" s="39"/>
      <c r="I2500" s="150" t="str">
        <f t="shared" si="69"/>
        <v/>
      </c>
      <c r="J2500" s="113"/>
      <c r="K2500" s="18"/>
      <c r="L2500" s="18"/>
      <c r="Z2500" s="152"/>
    </row>
    <row r="2501" spans="1:26" x14ac:dyDescent="0.25">
      <c r="A2501" s="26"/>
      <c r="B2501" s="27"/>
      <c r="C2501" s="28"/>
      <c r="D2501" s="28"/>
      <c r="E2501" s="28"/>
      <c r="F2501" s="28"/>
      <c r="G2501" s="29"/>
      <c r="H2501" s="39"/>
      <c r="I2501" s="150" t="str">
        <f t="shared" si="69"/>
        <v/>
      </c>
      <c r="J2501" s="113"/>
      <c r="K2501" s="18"/>
      <c r="L2501" s="18"/>
      <c r="Z2501" s="152"/>
    </row>
    <row r="2502" spans="1:26" x14ac:dyDescent="0.25">
      <c r="A2502" s="26"/>
      <c r="B2502" s="27"/>
      <c r="C2502" s="28"/>
      <c r="D2502" s="28"/>
      <c r="E2502" s="28"/>
      <c r="F2502" s="28"/>
      <c r="G2502" s="29"/>
      <c r="H2502" s="39"/>
      <c r="I2502" s="150" t="str">
        <f t="shared" si="69"/>
        <v/>
      </c>
      <c r="J2502" s="113"/>
      <c r="K2502" s="18"/>
      <c r="L2502" s="18"/>
      <c r="Z2502" s="152"/>
    </row>
    <row r="2503" spans="1:26" x14ac:dyDescent="0.25">
      <c r="A2503" s="26"/>
      <c r="B2503" s="27"/>
      <c r="C2503" s="28"/>
      <c r="D2503" s="28"/>
      <c r="E2503" s="28"/>
      <c r="F2503" s="28"/>
      <c r="G2503" s="29"/>
      <c r="H2503" s="39"/>
      <c r="I2503" s="150" t="str">
        <f t="shared" si="69"/>
        <v/>
      </c>
      <c r="J2503" s="113"/>
      <c r="K2503" s="18"/>
      <c r="L2503" s="18"/>
      <c r="Z2503" s="152"/>
    </row>
    <row r="2504" spans="1:26" x14ac:dyDescent="0.25">
      <c r="A2504" s="26"/>
      <c r="B2504" s="27"/>
      <c r="C2504" s="28"/>
      <c r="D2504" s="28"/>
      <c r="E2504" s="28"/>
      <c r="F2504" s="28"/>
      <c r="G2504" s="29"/>
      <c r="H2504" s="39"/>
      <c r="I2504" s="150" t="str">
        <f t="shared" si="69"/>
        <v/>
      </c>
      <c r="J2504" s="113"/>
      <c r="K2504" s="18"/>
      <c r="L2504" s="18"/>
      <c r="Z2504" s="152"/>
    </row>
    <row r="2505" spans="1:26" x14ac:dyDescent="0.25">
      <c r="A2505" s="26"/>
      <c r="B2505" s="27"/>
      <c r="C2505" s="28"/>
      <c r="D2505" s="28"/>
      <c r="E2505" s="28"/>
      <c r="F2505" s="28"/>
      <c r="G2505" s="29"/>
      <c r="H2505" s="39"/>
      <c r="I2505" s="150" t="str">
        <f t="shared" si="69"/>
        <v/>
      </c>
      <c r="J2505" s="113"/>
      <c r="K2505" s="18"/>
      <c r="L2505" s="18"/>
      <c r="Z2505" s="152"/>
    </row>
    <row r="2506" spans="1:26" x14ac:dyDescent="0.25">
      <c r="A2506" s="26"/>
      <c r="B2506" s="27"/>
      <c r="C2506" s="28"/>
      <c r="D2506" s="28"/>
      <c r="E2506" s="28"/>
      <c r="F2506" s="28"/>
      <c r="G2506" s="29"/>
      <c r="H2506" s="39"/>
      <c r="I2506" s="150" t="str">
        <f t="shared" si="69"/>
        <v/>
      </c>
      <c r="J2506" s="113"/>
      <c r="K2506" s="18"/>
      <c r="L2506" s="18"/>
      <c r="Z2506" s="152"/>
    </row>
    <row r="2507" spans="1:26" x14ac:dyDescent="0.25">
      <c r="A2507" s="26"/>
      <c r="B2507" s="27"/>
      <c r="C2507" s="28"/>
      <c r="D2507" s="28"/>
      <c r="E2507" s="28"/>
      <c r="F2507" s="28"/>
      <c r="G2507" s="29"/>
      <c r="H2507" s="39"/>
      <c r="I2507" s="150" t="str">
        <f t="shared" si="69"/>
        <v/>
      </c>
      <c r="J2507" s="113"/>
      <c r="K2507" s="18"/>
      <c r="L2507" s="18"/>
      <c r="Z2507" s="152"/>
    </row>
    <row r="2508" spans="1:26" x14ac:dyDescent="0.25">
      <c r="A2508" s="26"/>
      <c r="B2508" s="27"/>
      <c r="C2508" s="28"/>
      <c r="D2508" s="28"/>
      <c r="E2508" s="28"/>
      <c r="F2508" s="28"/>
      <c r="G2508" s="29"/>
      <c r="H2508" s="39"/>
      <c r="I2508" s="150" t="str">
        <f t="shared" si="69"/>
        <v/>
      </c>
      <c r="J2508" s="113"/>
      <c r="K2508" s="18"/>
      <c r="L2508" s="18"/>
      <c r="Z2508" s="152"/>
    </row>
    <row r="2509" spans="1:26" x14ac:dyDescent="0.25">
      <c r="A2509" s="26"/>
      <c r="B2509" s="27"/>
      <c r="C2509" s="28"/>
      <c r="D2509" s="28"/>
      <c r="E2509" s="28"/>
      <c r="F2509" s="28"/>
      <c r="G2509" s="29"/>
      <c r="H2509" s="39"/>
      <c r="I2509" s="150" t="str">
        <f t="shared" si="69"/>
        <v/>
      </c>
      <c r="J2509" s="113"/>
      <c r="K2509" s="18"/>
      <c r="L2509" s="18"/>
      <c r="Z2509" s="152"/>
    </row>
    <row r="2510" spans="1:26" x14ac:dyDescent="0.25">
      <c r="A2510" s="26"/>
      <c r="B2510" s="27"/>
      <c r="C2510" s="28"/>
      <c r="D2510" s="28"/>
      <c r="E2510" s="28"/>
      <c r="F2510" s="28"/>
      <c r="G2510" s="29"/>
      <c r="H2510" s="39"/>
      <c r="I2510" s="150" t="str">
        <f t="shared" si="69"/>
        <v/>
      </c>
      <c r="J2510" s="113"/>
      <c r="K2510" s="18"/>
      <c r="L2510" s="18"/>
      <c r="Z2510" s="152"/>
    </row>
    <row r="2511" spans="1:26" x14ac:dyDescent="0.25">
      <c r="A2511" s="26"/>
      <c r="B2511" s="27"/>
      <c r="C2511" s="28"/>
      <c r="D2511" s="28"/>
      <c r="E2511" s="28"/>
      <c r="F2511" s="28"/>
      <c r="G2511" s="29"/>
      <c r="H2511" s="39"/>
      <c r="I2511" s="150" t="str">
        <f t="shared" si="69"/>
        <v/>
      </c>
      <c r="J2511" s="113"/>
      <c r="K2511" s="18"/>
      <c r="L2511" s="18"/>
      <c r="Z2511" s="152"/>
    </row>
    <row r="2512" spans="1:26" x14ac:dyDescent="0.25">
      <c r="A2512" s="26"/>
      <c r="B2512" s="27"/>
      <c r="C2512" s="28"/>
      <c r="D2512" s="28"/>
      <c r="E2512" s="28"/>
      <c r="F2512" s="28"/>
      <c r="G2512" s="29"/>
      <c r="H2512" s="39"/>
      <c r="I2512" s="150" t="str">
        <f t="shared" si="69"/>
        <v/>
      </c>
      <c r="J2512" s="113"/>
      <c r="K2512" s="18"/>
      <c r="L2512" s="18"/>
      <c r="Z2512" s="152"/>
    </row>
    <row r="2513" spans="1:26" x14ac:dyDescent="0.25">
      <c r="A2513" s="26"/>
      <c r="B2513" s="27"/>
      <c r="C2513" s="28"/>
      <c r="D2513" s="28"/>
      <c r="E2513" s="28"/>
      <c r="F2513" s="28"/>
      <c r="G2513" s="29"/>
      <c r="H2513" s="39"/>
      <c r="I2513" s="150" t="str">
        <f t="shared" si="69"/>
        <v/>
      </c>
      <c r="J2513" s="113"/>
      <c r="K2513" s="18"/>
      <c r="L2513" s="18"/>
      <c r="Z2513" s="152"/>
    </row>
    <row r="2514" spans="1:26" x14ac:dyDescent="0.25">
      <c r="A2514" s="26"/>
      <c r="B2514" s="27"/>
      <c r="C2514" s="28"/>
      <c r="D2514" s="28"/>
      <c r="E2514" s="28"/>
      <c r="F2514" s="28"/>
      <c r="G2514" s="29"/>
      <c r="H2514" s="39"/>
      <c r="I2514" s="150" t="str">
        <f t="shared" si="69"/>
        <v/>
      </c>
      <c r="J2514" s="113"/>
      <c r="K2514" s="18"/>
      <c r="L2514" s="18"/>
      <c r="Z2514" s="152"/>
    </row>
    <row r="2515" spans="1:26" x14ac:dyDescent="0.25">
      <c r="A2515" s="26"/>
      <c r="B2515" s="27"/>
      <c r="C2515" s="28"/>
      <c r="D2515" s="28"/>
      <c r="E2515" s="28"/>
      <c r="F2515" s="28"/>
      <c r="G2515" s="29"/>
      <c r="H2515" s="39"/>
      <c r="I2515" s="150" t="str">
        <f t="shared" si="69"/>
        <v/>
      </c>
      <c r="J2515" s="113"/>
      <c r="K2515" s="18"/>
      <c r="L2515" s="18"/>
      <c r="Z2515" s="152"/>
    </row>
    <row r="2516" spans="1:26" x14ac:dyDescent="0.25">
      <c r="A2516" s="26"/>
      <c r="B2516" s="27"/>
      <c r="C2516" s="28"/>
      <c r="D2516" s="28"/>
      <c r="E2516" s="28"/>
      <c r="F2516" s="28"/>
      <c r="G2516" s="29"/>
      <c r="H2516" s="39"/>
      <c r="I2516" s="150" t="str">
        <f t="shared" si="69"/>
        <v/>
      </c>
      <c r="J2516" s="113"/>
      <c r="K2516" s="18"/>
      <c r="L2516" s="18"/>
      <c r="Z2516" s="152"/>
    </row>
    <row r="2517" spans="1:26" x14ac:dyDescent="0.25">
      <c r="A2517" s="26"/>
      <c r="B2517" s="27"/>
      <c r="C2517" s="28"/>
      <c r="D2517" s="28"/>
      <c r="E2517" s="28"/>
      <c r="F2517" s="28"/>
      <c r="G2517" s="29"/>
      <c r="H2517" s="39"/>
      <c r="I2517" s="150" t="str">
        <f t="shared" si="69"/>
        <v/>
      </c>
      <c r="J2517" s="113"/>
      <c r="K2517" s="18"/>
      <c r="L2517" s="18"/>
      <c r="Z2517" s="152"/>
    </row>
    <row r="2518" spans="1:26" x14ac:dyDescent="0.25">
      <c r="A2518" s="26"/>
      <c r="B2518" s="27"/>
      <c r="C2518" s="28"/>
      <c r="D2518" s="28"/>
      <c r="E2518" s="28"/>
      <c r="F2518" s="28"/>
      <c r="G2518" s="29"/>
      <c r="H2518" s="39"/>
      <c r="I2518" s="150" t="str">
        <f t="shared" si="69"/>
        <v/>
      </c>
      <c r="J2518" s="113"/>
      <c r="K2518" s="18"/>
      <c r="L2518" s="18"/>
      <c r="Z2518" s="152"/>
    </row>
    <row r="2519" spans="1:26" x14ac:dyDescent="0.25">
      <c r="A2519" s="26"/>
      <c r="B2519" s="27"/>
      <c r="C2519" s="28"/>
      <c r="D2519" s="28"/>
      <c r="E2519" s="28"/>
      <c r="F2519" s="28"/>
      <c r="G2519" s="29"/>
      <c r="H2519" s="39"/>
      <c r="I2519" s="150" t="str">
        <f t="shared" si="69"/>
        <v/>
      </c>
      <c r="J2519" s="113"/>
      <c r="K2519" s="18"/>
      <c r="L2519" s="18"/>
      <c r="Z2519" s="152"/>
    </row>
    <row r="2520" spans="1:26" x14ac:dyDescent="0.25">
      <c r="A2520" s="26"/>
      <c r="B2520" s="27"/>
      <c r="C2520" s="28"/>
      <c r="D2520" s="28"/>
      <c r="E2520" s="28"/>
      <c r="F2520" s="28"/>
      <c r="G2520" s="29"/>
      <c r="H2520" s="39"/>
      <c r="I2520" s="150" t="str">
        <f t="shared" si="69"/>
        <v/>
      </c>
      <c r="J2520" s="113"/>
      <c r="K2520" s="18"/>
      <c r="L2520" s="18"/>
      <c r="Z2520" s="152"/>
    </row>
    <row r="2521" spans="1:26" x14ac:dyDescent="0.25">
      <c r="A2521" s="26"/>
      <c r="B2521" s="27"/>
      <c r="C2521" s="28"/>
      <c r="D2521" s="28"/>
      <c r="E2521" s="28"/>
      <c r="F2521" s="28"/>
      <c r="G2521" s="29"/>
      <c r="H2521" s="39"/>
      <c r="I2521" s="150" t="str">
        <f t="shared" si="69"/>
        <v/>
      </c>
      <c r="J2521" s="113"/>
      <c r="K2521" s="18"/>
      <c r="L2521" s="18"/>
      <c r="Z2521" s="152"/>
    </row>
    <row r="2522" spans="1:26" x14ac:dyDescent="0.25">
      <c r="A2522" s="26"/>
      <c r="B2522" s="27"/>
      <c r="C2522" s="28"/>
      <c r="D2522" s="28"/>
      <c r="E2522" s="28"/>
      <c r="F2522" s="28"/>
      <c r="G2522" s="29"/>
      <c r="H2522" s="39"/>
      <c r="I2522" s="150" t="str">
        <f t="shared" si="69"/>
        <v/>
      </c>
      <c r="J2522" s="113"/>
      <c r="K2522" s="18"/>
      <c r="L2522" s="18"/>
      <c r="Z2522" s="152"/>
    </row>
    <row r="2523" spans="1:26" x14ac:dyDescent="0.25">
      <c r="A2523" s="26"/>
      <c r="B2523" s="27"/>
      <c r="C2523" s="28"/>
      <c r="D2523" s="28"/>
      <c r="E2523" s="28"/>
      <c r="F2523" s="28"/>
      <c r="G2523" s="29"/>
      <c r="H2523" s="39"/>
      <c r="I2523" s="150" t="str">
        <f t="shared" si="69"/>
        <v/>
      </c>
      <c r="J2523" s="113"/>
      <c r="K2523" s="18"/>
      <c r="L2523" s="18"/>
      <c r="Z2523" s="152"/>
    </row>
    <row r="2524" spans="1:26" x14ac:dyDescent="0.25">
      <c r="A2524" s="26"/>
      <c r="B2524" s="27"/>
      <c r="C2524" s="28"/>
      <c r="D2524" s="28"/>
      <c r="E2524" s="28"/>
      <c r="F2524" s="28"/>
      <c r="G2524" s="29"/>
      <c r="H2524" s="39"/>
      <c r="I2524" s="150" t="str">
        <f t="shared" si="69"/>
        <v/>
      </c>
      <c r="J2524" s="113"/>
      <c r="K2524" s="18"/>
      <c r="L2524" s="18"/>
      <c r="Z2524" s="152"/>
    </row>
    <row r="2525" spans="1:26" x14ac:dyDescent="0.25">
      <c r="A2525" s="26"/>
      <c r="B2525" s="27"/>
      <c r="C2525" s="28"/>
      <c r="D2525" s="28"/>
      <c r="E2525" s="28"/>
      <c r="F2525" s="28"/>
      <c r="G2525" s="29"/>
      <c r="H2525" s="39"/>
      <c r="I2525" s="150" t="str">
        <f t="shared" si="69"/>
        <v/>
      </c>
      <c r="J2525" s="113"/>
      <c r="K2525" s="18"/>
      <c r="L2525" s="18"/>
      <c r="Z2525" s="152"/>
    </row>
    <row r="2526" spans="1:26" x14ac:dyDescent="0.25">
      <c r="A2526" s="26"/>
      <c r="B2526" s="27"/>
      <c r="C2526" s="28"/>
      <c r="D2526" s="28"/>
      <c r="E2526" s="28"/>
      <c r="F2526" s="28"/>
      <c r="G2526" s="29"/>
      <c r="H2526" s="39"/>
      <c r="I2526" s="150" t="str">
        <f t="shared" si="69"/>
        <v/>
      </c>
      <c r="J2526" s="113"/>
      <c r="K2526" s="18"/>
      <c r="L2526" s="18"/>
      <c r="Z2526" s="152"/>
    </row>
    <row r="2527" spans="1:26" x14ac:dyDescent="0.25">
      <c r="A2527" s="26"/>
      <c r="B2527" s="27"/>
      <c r="C2527" s="28"/>
      <c r="D2527" s="28"/>
      <c r="E2527" s="28"/>
      <c r="F2527" s="28"/>
      <c r="G2527" s="29"/>
      <c r="H2527" s="39"/>
      <c r="I2527" s="150" t="str">
        <f t="shared" si="69"/>
        <v/>
      </c>
      <c r="J2527" s="113"/>
      <c r="K2527" s="18"/>
      <c r="L2527" s="18"/>
      <c r="Z2527" s="152"/>
    </row>
    <row r="2528" spans="1:26" x14ac:dyDescent="0.25">
      <c r="A2528" s="26"/>
      <c r="B2528" s="27"/>
      <c r="C2528" s="28"/>
      <c r="D2528" s="28"/>
      <c r="E2528" s="28"/>
      <c r="F2528" s="28"/>
      <c r="G2528" s="29"/>
      <c r="H2528" s="39"/>
      <c r="I2528" s="150" t="str">
        <f t="shared" si="69"/>
        <v/>
      </c>
      <c r="J2528" s="113"/>
      <c r="K2528" s="18"/>
      <c r="L2528" s="18"/>
      <c r="Z2528" s="152"/>
    </row>
    <row r="2529" spans="1:26" x14ac:dyDescent="0.25">
      <c r="A2529" s="26"/>
      <c r="B2529" s="27"/>
      <c r="C2529" s="28"/>
      <c r="D2529" s="28"/>
      <c r="E2529" s="28"/>
      <c r="F2529" s="28"/>
      <c r="G2529" s="29"/>
      <c r="H2529" s="39"/>
      <c r="I2529" s="150" t="str">
        <f t="shared" si="69"/>
        <v/>
      </c>
      <c r="J2529" s="113"/>
      <c r="K2529" s="18"/>
      <c r="L2529" s="18"/>
      <c r="Z2529" s="152"/>
    </row>
    <row r="2530" spans="1:26" x14ac:dyDescent="0.25">
      <c r="A2530" s="26"/>
      <c r="B2530" s="27"/>
      <c r="C2530" s="28"/>
      <c r="D2530" s="28"/>
      <c r="E2530" s="28"/>
      <c r="F2530" s="28"/>
      <c r="G2530" s="29"/>
      <c r="H2530" s="39"/>
      <c r="I2530" s="150" t="str">
        <f t="shared" si="69"/>
        <v/>
      </c>
      <c r="J2530" s="113"/>
      <c r="K2530" s="18"/>
      <c r="L2530" s="18"/>
      <c r="Z2530" s="152"/>
    </row>
    <row r="2531" spans="1:26" x14ac:dyDescent="0.25">
      <c r="A2531" s="26"/>
      <c r="B2531" s="27"/>
      <c r="C2531" s="28"/>
      <c r="D2531" s="28"/>
      <c r="E2531" s="28"/>
      <c r="F2531" s="28"/>
      <c r="G2531" s="29"/>
      <c r="H2531" s="39"/>
      <c r="I2531" s="150" t="str">
        <f t="shared" si="69"/>
        <v/>
      </c>
      <c r="J2531" s="113"/>
      <c r="K2531" s="18"/>
      <c r="L2531" s="18"/>
      <c r="Z2531" s="152"/>
    </row>
    <row r="2532" spans="1:26" x14ac:dyDescent="0.25">
      <c r="A2532" s="26"/>
      <c r="B2532" s="27"/>
      <c r="C2532" s="28"/>
      <c r="D2532" s="28"/>
      <c r="E2532" s="28"/>
      <c r="F2532" s="28"/>
      <c r="G2532" s="29"/>
      <c r="H2532" s="39"/>
      <c r="I2532" s="150" t="str">
        <f t="shared" si="69"/>
        <v/>
      </c>
      <c r="J2532" s="113"/>
      <c r="K2532" s="18"/>
      <c r="L2532" s="18"/>
      <c r="Z2532" s="152"/>
    </row>
    <row r="2533" spans="1:26" x14ac:dyDescent="0.25">
      <c r="A2533" s="26"/>
      <c r="B2533" s="27"/>
      <c r="C2533" s="28"/>
      <c r="D2533" s="28"/>
      <c r="E2533" s="28"/>
      <c r="F2533" s="28"/>
      <c r="G2533" s="29"/>
      <c r="H2533" s="39"/>
      <c r="I2533" s="150" t="str">
        <f t="shared" si="69"/>
        <v/>
      </c>
      <c r="J2533" s="113"/>
      <c r="K2533" s="18"/>
      <c r="L2533" s="18"/>
      <c r="Z2533" s="152"/>
    </row>
    <row r="2534" spans="1:26" x14ac:dyDescent="0.25">
      <c r="A2534" s="26"/>
      <c r="B2534" s="27"/>
      <c r="C2534" s="28"/>
      <c r="D2534" s="28"/>
      <c r="E2534" s="28"/>
      <c r="F2534" s="28"/>
      <c r="G2534" s="29"/>
      <c r="H2534" s="39"/>
      <c r="I2534" s="150" t="str">
        <f t="shared" si="69"/>
        <v/>
      </c>
      <c r="J2534" s="113"/>
      <c r="K2534" s="18"/>
      <c r="L2534" s="18"/>
      <c r="Z2534" s="152"/>
    </row>
    <row r="2535" spans="1:26" x14ac:dyDescent="0.25">
      <c r="A2535" s="26"/>
      <c r="B2535" s="27"/>
      <c r="C2535" s="28"/>
      <c r="D2535" s="28"/>
      <c r="E2535" s="28"/>
      <c r="F2535" s="28"/>
      <c r="G2535" s="29"/>
      <c r="H2535" s="39"/>
      <c r="I2535" s="150" t="str">
        <f t="shared" si="69"/>
        <v/>
      </c>
      <c r="J2535" s="113"/>
      <c r="K2535" s="18"/>
      <c r="L2535" s="18"/>
      <c r="Z2535" s="152"/>
    </row>
    <row r="2536" spans="1:26" x14ac:dyDescent="0.25">
      <c r="A2536" s="26"/>
      <c r="B2536" s="27"/>
      <c r="C2536" s="28"/>
      <c r="D2536" s="28"/>
      <c r="E2536" s="28"/>
      <c r="F2536" s="28"/>
      <c r="G2536" s="29"/>
      <c r="H2536" s="39"/>
      <c r="I2536" s="150" t="str">
        <f t="shared" si="69"/>
        <v/>
      </c>
      <c r="J2536" s="113"/>
      <c r="K2536" s="18"/>
      <c r="L2536" s="18"/>
      <c r="Z2536" s="152"/>
    </row>
    <row r="2537" spans="1:26" x14ac:dyDescent="0.25">
      <c r="A2537" s="26"/>
      <c r="B2537" s="27"/>
      <c r="C2537" s="28"/>
      <c r="D2537" s="28"/>
      <c r="E2537" s="28"/>
      <c r="F2537" s="28"/>
      <c r="G2537" s="29"/>
      <c r="H2537" s="39"/>
      <c r="I2537" s="150" t="str">
        <f t="shared" si="69"/>
        <v/>
      </c>
      <c r="J2537" s="113"/>
      <c r="K2537" s="18"/>
      <c r="L2537" s="18"/>
      <c r="Z2537" s="152"/>
    </row>
    <row r="2538" spans="1:26" x14ac:dyDescent="0.25">
      <c r="A2538" s="26"/>
      <c r="B2538" s="27"/>
      <c r="C2538" s="28"/>
      <c r="D2538" s="28"/>
      <c r="E2538" s="28"/>
      <c r="F2538" s="28"/>
      <c r="G2538" s="29"/>
      <c r="H2538" s="39"/>
      <c r="I2538" s="150" t="str">
        <f t="shared" si="69"/>
        <v/>
      </c>
      <c r="J2538" s="113"/>
      <c r="K2538" s="18"/>
      <c r="L2538" s="18"/>
      <c r="Z2538" s="152"/>
    </row>
    <row r="2539" spans="1:26" x14ac:dyDescent="0.25">
      <c r="A2539" s="26"/>
      <c r="B2539" s="27"/>
      <c r="C2539" s="28"/>
      <c r="D2539" s="28"/>
      <c r="E2539" s="28"/>
      <c r="F2539" s="28"/>
      <c r="G2539" s="29"/>
      <c r="H2539" s="39"/>
      <c r="I2539" s="150" t="str">
        <f t="shared" si="69"/>
        <v/>
      </c>
      <c r="J2539" s="113"/>
      <c r="K2539" s="18"/>
      <c r="L2539" s="18"/>
      <c r="Z2539" s="152"/>
    </row>
    <row r="2540" spans="1:26" x14ac:dyDescent="0.25">
      <c r="A2540" s="26"/>
      <c r="B2540" s="27"/>
      <c r="C2540" s="28"/>
      <c r="D2540" s="28"/>
      <c r="E2540" s="28"/>
      <c r="F2540" s="28"/>
      <c r="G2540" s="29"/>
      <c r="H2540" s="39"/>
      <c r="I2540" s="150" t="str">
        <f t="shared" si="69"/>
        <v/>
      </c>
      <c r="J2540" s="113"/>
      <c r="K2540" s="18"/>
      <c r="L2540" s="18"/>
      <c r="Z2540" s="152"/>
    </row>
    <row r="2541" spans="1:26" x14ac:dyDescent="0.25">
      <c r="A2541" s="26"/>
      <c r="B2541" s="27"/>
      <c r="C2541" s="28"/>
      <c r="D2541" s="28"/>
      <c r="E2541" s="28"/>
      <c r="F2541" s="28"/>
      <c r="G2541" s="29"/>
      <c r="H2541" s="39"/>
      <c r="I2541" s="150" t="str">
        <f t="shared" si="69"/>
        <v/>
      </c>
      <c r="J2541" s="113"/>
      <c r="K2541" s="18"/>
      <c r="L2541" s="18"/>
      <c r="Z2541" s="152"/>
    </row>
    <row r="2542" spans="1:26" x14ac:dyDescent="0.25">
      <c r="A2542" s="26"/>
      <c r="B2542" s="27"/>
      <c r="C2542" s="28"/>
      <c r="D2542" s="28"/>
      <c r="E2542" s="28"/>
      <c r="F2542" s="28"/>
      <c r="G2542" s="29"/>
      <c r="H2542" s="39"/>
      <c r="I2542" s="150" t="str">
        <f t="shared" si="69"/>
        <v/>
      </c>
      <c r="J2542" s="113"/>
      <c r="K2542" s="18"/>
      <c r="L2542" s="18"/>
      <c r="Z2542" s="152"/>
    </row>
    <row r="2543" spans="1:26" x14ac:dyDescent="0.25">
      <c r="A2543" s="26"/>
      <c r="B2543" s="27"/>
      <c r="C2543" s="28"/>
      <c r="D2543" s="28"/>
      <c r="E2543" s="28"/>
      <c r="F2543" s="28"/>
      <c r="G2543" s="29"/>
      <c r="H2543" s="39"/>
      <c r="I2543" s="150" t="str">
        <f t="shared" si="69"/>
        <v/>
      </c>
      <c r="J2543" s="113"/>
      <c r="K2543" s="18"/>
      <c r="L2543" s="18"/>
      <c r="Z2543" s="152"/>
    </row>
    <row r="2544" spans="1:26" x14ac:dyDescent="0.25">
      <c r="A2544" s="26"/>
      <c r="B2544" s="27"/>
      <c r="C2544" s="28"/>
      <c r="D2544" s="28"/>
      <c r="E2544" s="28"/>
      <c r="F2544" s="28"/>
      <c r="G2544" s="29"/>
      <c r="H2544" s="39"/>
      <c r="I2544" s="150" t="str">
        <f t="shared" si="69"/>
        <v/>
      </c>
      <c r="J2544" s="113"/>
      <c r="K2544" s="18"/>
      <c r="L2544" s="18"/>
      <c r="Z2544" s="152"/>
    </row>
    <row r="2545" spans="1:26" x14ac:dyDescent="0.25">
      <c r="A2545" s="26"/>
      <c r="B2545" s="27"/>
      <c r="C2545" s="28"/>
      <c r="D2545" s="28"/>
      <c r="E2545" s="28"/>
      <c r="F2545" s="28"/>
      <c r="G2545" s="29"/>
      <c r="H2545" s="39"/>
      <c r="I2545" s="150" t="str">
        <f t="shared" si="69"/>
        <v/>
      </c>
      <c r="J2545" s="113"/>
      <c r="K2545" s="18"/>
      <c r="L2545" s="18"/>
      <c r="Z2545" s="152"/>
    </row>
    <row r="2546" spans="1:26" x14ac:dyDescent="0.25">
      <c r="A2546" s="26"/>
      <c r="B2546" s="27"/>
      <c r="C2546" s="28"/>
      <c r="D2546" s="28"/>
      <c r="E2546" s="28"/>
      <c r="F2546" s="28"/>
      <c r="G2546" s="29"/>
      <c r="H2546" s="39"/>
      <c r="I2546" s="150" t="str">
        <f t="shared" si="69"/>
        <v/>
      </c>
      <c r="J2546" s="113"/>
      <c r="K2546" s="18"/>
      <c r="L2546" s="18"/>
      <c r="Z2546" s="152"/>
    </row>
    <row r="2547" spans="1:26" x14ac:dyDescent="0.25">
      <c r="A2547" s="26"/>
      <c r="B2547" s="27"/>
      <c r="C2547" s="28"/>
      <c r="D2547" s="28"/>
      <c r="E2547" s="28"/>
      <c r="F2547" s="28"/>
      <c r="G2547" s="29"/>
      <c r="H2547" s="39"/>
      <c r="I2547" s="150" t="str">
        <f t="shared" si="69"/>
        <v/>
      </c>
      <c r="J2547" s="113"/>
      <c r="K2547" s="18"/>
      <c r="L2547" s="18"/>
      <c r="Z2547" s="152"/>
    </row>
    <row r="2548" spans="1:26" x14ac:dyDescent="0.25">
      <c r="A2548" s="26"/>
      <c r="B2548" s="27"/>
      <c r="C2548" s="28"/>
      <c r="D2548" s="28"/>
      <c r="E2548" s="28"/>
      <c r="F2548" s="28"/>
      <c r="G2548" s="29"/>
      <c r="H2548" s="39"/>
      <c r="I2548" s="150" t="str">
        <f t="shared" si="69"/>
        <v/>
      </c>
      <c r="J2548" s="113"/>
      <c r="K2548" s="18"/>
      <c r="L2548" s="18"/>
      <c r="Z2548" s="152"/>
    </row>
    <row r="2549" spans="1:26" x14ac:dyDescent="0.25">
      <c r="A2549" s="26"/>
      <c r="B2549" s="27"/>
      <c r="C2549" s="28"/>
      <c r="D2549" s="28"/>
      <c r="E2549" s="28"/>
      <c r="F2549" s="28"/>
      <c r="G2549" s="29"/>
      <c r="H2549" s="39"/>
      <c r="I2549" s="150" t="str">
        <f t="shared" si="69"/>
        <v/>
      </c>
      <c r="J2549" s="113"/>
      <c r="K2549" s="18"/>
      <c r="L2549" s="18"/>
      <c r="Z2549" s="152"/>
    </row>
    <row r="2550" spans="1:26" x14ac:dyDescent="0.25">
      <c r="A2550" s="26"/>
      <c r="B2550" s="27"/>
      <c r="C2550" s="28"/>
      <c r="D2550" s="28"/>
      <c r="E2550" s="28"/>
      <c r="F2550" s="28"/>
      <c r="G2550" s="29"/>
      <c r="H2550" s="39"/>
      <c r="I2550" s="150" t="str">
        <f t="shared" si="69"/>
        <v/>
      </c>
      <c r="J2550" s="113"/>
      <c r="K2550" s="18"/>
      <c r="L2550" s="18"/>
      <c r="Z2550" s="152"/>
    </row>
    <row r="2551" spans="1:26" x14ac:dyDescent="0.25">
      <c r="A2551" s="26"/>
      <c r="B2551" s="27"/>
      <c r="C2551" s="28"/>
      <c r="D2551" s="28"/>
      <c r="E2551" s="28"/>
      <c r="F2551" s="28"/>
      <c r="G2551" s="29"/>
      <c r="H2551" s="39"/>
      <c r="I2551" s="150" t="str">
        <f t="shared" si="69"/>
        <v/>
      </c>
      <c r="J2551" s="113"/>
      <c r="K2551" s="18"/>
      <c r="L2551" s="18"/>
      <c r="Z2551" s="152"/>
    </row>
    <row r="2552" spans="1:26" x14ac:dyDescent="0.25">
      <c r="A2552" s="26"/>
      <c r="B2552" s="27"/>
      <c r="C2552" s="28"/>
      <c r="D2552" s="28"/>
      <c r="E2552" s="28"/>
      <c r="F2552" s="28"/>
      <c r="G2552" s="29"/>
      <c r="H2552" s="39"/>
      <c r="I2552" s="150" t="str">
        <f t="shared" si="69"/>
        <v/>
      </c>
      <c r="J2552" s="113"/>
      <c r="K2552" s="18"/>
      <c r="L2552" s="18"/>
      <c r="Z2552" s="152"/>
    </row>
    <row r="2553" spans="1:26" x14ac:dyDescent="0.25">
      <c r="A2553" s="26"/>
      <c r="B2553" s="27"/>
      <c r="C2553" s="28"/>
      <c r="D2553" s="28"/>
      <c r="E2553" s="28"/>
      <c r="F2553" s="28"/>
      <c r="G2553" s="29"/>
      <c r="H2553" s="39"/>
      <c r="I2553" s="150" t="str">
        <f t="shared" si="69"/>
        <v/>
      </c>
      <c r="J2553" s="113"/>
      <c r="K2553" s="18"/>
      <c r="L2553" s="18"/>
      <c r="Z2553" s="152"/>
    </row>
    <row r="2554" spans="1:26" x14ac:dyDescent="0.25">
      <c r="A2554" s="26"/>
      <c r="B2554" s="27"/>
      <c r="C2554" s="28"/>
      <c r="D2554" s="28"/>
      <c r="E2554" s="28"/>
      <c r="F2554" s="28"/>
      <c r="G2554" s="29"/>
      <c r="H2554" s="39"/>
      <c r="I2554" s="150" t="str">
        <f t="shared" si="69"/>
        <v/>
      </c>
      <c r="J2554" s="113"/>
      <c r="K2554" s="18"/>
      <c r="L2554" s="18"/>
      <c r="Z2554" s="152"/>
    </row>
    <row r="2555" spans="1:26" x14ac:dyDescent="0.25">
      <c r="A2555" s="26"/>
      <c r="B2555" s="27"/>
      <c r="C2555" s="28"/>
      <c r="D2555" s="28"/>
      <c r="E2555" s="28"/>
      <c r="F2555" s="28"/>
      <c r="G2555" s="29"/>
      <c r="H2555" s="39"/>
      <c r="I2555" s="150" t="str">
        <f t="shared" si="69"/>
        <v/>
      </c>
      <c r="J2555" s="113"/>
      <c r="K2555" s="18"/>
      <c r="L2555" s="18"/>
      <c r="Z2555" s="152"/>
    </row>
    <row r="2556" spans="1:26" x14ac:dyDescent="0.25">
      <c r="A2556" s="26"/>
      <c r="B2556" s="27"/>
      <c r="C2556" s="28"/>
      <c r="D2556" s="28"/>
      <c r="E2556" s="28"/>
      <c r="F2556" s="28"/>
      <c r="G2556" s="29"/>
      <c r="H2556" s="39"/>
      <c r="I2556" s="150" t="str">
        <f t="shared" si="69"/>
        <v/>
      </c>
      <c r="J2556" s="113"/>
      <c r="K2556" s="18"/>
      <c r="L2556" s="18"/>
      <c r="Z2556" s="152"/>
    </row>
    <row r="2557" spans="1:26" x14ac:dyDescent="0.25">
      <c r="A2557" s="26"/>
      <c r="B2557" s="27"/>
      <c r="C2557" s="28"/>
      <c r="D2557" s="28"/>
      <c r="E2557" s="28"/>
      <c r="F2557" s="28"/>
      <c r="G2557" s="29"/>
      <c r="H2557" s="39"/>
      <c r="I2557" s="150" t="str">
        <f t="shared" ref="I2557:I2620" si="70">IF(G2557="","",I2556+G2557)</f>
        <v/>
      </c>
      <c r="J2557" s="113"/>
      <c r="K2557" s="18"/>
      <c r="L2557" s="18"/>
      <c r="Z2557" s="152"/>
    </row>
    <row r="2558" spans="1:26" x14ac:dyDescent="0.25">
      <c r="A2558" s="26"/>
      <c r="B2558" s="27"/>
      <c r="C2558" s="28"/>
      <c r="D2558" s="28"/>
      <c r="E2558" s="28"/>
      <c r="F2558" s="28"/>
      <c r="G2558" s="29"/>
      <c r="H2558" s="39"/>
      <c r="I2558" s="150" t="str">
        <f t="shared" si="70"/>
        <v/>
      </c>
      <c r="J2558" s="113"/>
      <c r="K2558" s="18"/>
      <c r="L2558" s="18"/>
      <c r="Z2558" s="152"/>
    </row>
    <row r="2559" spans="1:26" x14ac:dyDescent="0.25">
      <c r="A2559" s="26"/>
      <c r="B2559" s="27"/>
      <c r="C2559" s="28"/>
      <c r="D2559" s="28"/>
      <c r="E2559" s="28"/>
      <c r="F2559" s="28"/>
      <c r="G2559" s="29"/>
      <c r="H2559" s="39"/>
      <c r="I2559" s="150" t="str">
        <f t="shared" si="70"/>
        <v/>
      </c>
      <c r="J2559" s="113"/>
      <c r="K2559" s="18"/>
      <c r="L2559" s="18"/>
      <c r="Z2559" s="152"/>
    </row>
    <row r="2560" spans="1:26" x14ac:dyDescent="0.25">
      <c r="A2560" s="26"/>
      <c r="B2560" s="27"/>
      <c r="C2560" s="28"/>
      <c r="D2560" s="28"/>
      <c r="E2560" s="28"/>
      <c r="F2560" s="28"/>
      <c r="G2560" s="29"/>
      <c r="H2560" s="39"/>
      <c r="I2560" s="150" t="str">
        <f t="shared" si="70"/>
        <v/>
      </c>
      <c r="J2560" s="113"/>
      <c r="K2560" s="18"/>
      <c r="L2560" s="18"/>
      <c r="Z2560" s="152"/>
    </row>
    <row r="2561" spans="1:26" x14ac:dyDescent="0.25">
      <c r="A2561" s="26"/>
      <c r="B2561" s="27"/>
      <c r="C2561" s="28"/>
      <c r="D2561" s="28"/>
      <c r="E2561" s="28"/>
      <c r="F2561" s="28"/>
      <c r="G2561" s="29"/>
      <c r="H2561" s="39"/>
      <c r="I2561" s="150" t="str">
        <f t="shared" si="70"/>
        <v/>
      </c>
      <c r="J2561" s="113"/>
      <c r="K2561" s="18"/>
      <c r="L2561" s="18"/>
      <c r="Z2561" s="152"/>
    </row>
    <row r="2562" spans="1:26" x14ac:dyDescent="0.25">
      <c r="A2562" s="26"/>
      <c r="B2562" s="27"/>
      <c r="C2562" s="28"/>
      <c r="D2562" s="28"/>
      <c r="E2562" s="28"/>
      <c r="F2562" s="28"/>
      <c r="G2562" s="29"/>
      <c r="H2562" s="39"/>
      <c r="I2562" s="150" t="str">
        <f t="shared" si="70"/>
        <v/>
      </c>
      <c r="J2562" s="113"/>
      <c r="K2562" s="18"/>
      <c r="L2562" s="18"/>
      <c r="Z2562" s="152"/>
    </row>
    <row r="2563" spans="1:26" x14ac:dyDescent="0.25">
      <c r="A2563" s="26"/>
      <c r="B2563" s="27"/>
      <c r="C2563" s="28"/>
      <c r="D2563" s="28"/>
      <c r="E2563" s="28"/>
      <c r="F2563" s="28"/>
      <c r="G2563" s="29"/>
      <c r="H2563" s="39"/>
      <c r="I2563" s="150" t="str">
        <f t="shared" si="70"/>
        <v/>
      </c>
      <c r="J2563" s="113"/>
      <c r="K2563" s="18"/>
      <c r="L2563" s="18"/>
      <c r="Z2563" s="152"/>
    </row>
    <row r="2564" spans="1:26" x14ac:dyDescent="0.25">
      <c r="A2564" s="26"/>
      <c r="B2564" s="27"/>
      <c r="C2564" s="28"/>
      <c r="D2564" s="28"/>
      <c r="E2564" s="28"/>
      <c r="F2564" s="28"/>
      <c r="G2564" s="29"/>
      <c r="H2564" s="39"/>
      <c r="I2564" s="150" t="str">
        <f t="shared" si="70"/>
        <v/>
      </c>
      <c r="J2564" s="113"/>
      <c r="K2564" s="18"/>
      <c r="L2564" s="18"/>
      <c r="Z2564" s="152"/>
    </row>
    <row r="2565" spans="1:26" x14ac:dyDescent="0.25">
      <c r="A2565" s="26"/>
      <c r="B2565" s="27"/>
      <c r="C2565" s="28"/>
      <c r="D2565" s="28"/>
      <c r="E2565" s="28"/>
      <c r="F2565" s="28"/>
      <c r="G2565" s="29"/>
      <c r="H2565" s="39"/>
      <c r="I2565" s="150" t="str">
        <f t="shared" si="70"/>
        <v/>
      </c>
      <c r="J2565" s="113"/>
      <c r="K2565" s="18"/>
      <c r="L2565" s="18"/>
      <c r="Z2565" s="152"/>
    </row>
    <row r="2566" spans="1:26" x14ac:dyDescent="0.25">
      <c r="A2566" s="26"/>
      <c r="B2566" s="27"/>
      <c r="C2566" s="28"/>
      <c r="D2566" s="28"/>
      <c r="E2566" s="28"/>
      <c r="F2566" s="28"/>
      <c r="G2566" s="29"/>
      <c r="H2566" s="39"/>
      <c r="I2566" s="150" t="str">
        <f t="shared" si="70"/>
        <v/>
      </c>
      <c r="J2566" s="113"/>
      <c r="K2566" s="18"/>
      <c r="L2566" s="18"/>
      <c r="Z2566" s="152"/>
    </row>
    <row r="2567" spans="1:26" x14ac:dyDescent="0.25">
      <c r="A2567" s="26"/>
      <c r="B2567" s="27"/>
      <c r="C2567" s="28"/>
      <c r="D2567" s="28"/>
      <c r="E2567" s="28"/>
      <c r="F2567" s="28"/>
      <c r="G2567" s="29"/>
      <c r="H2567" s="39"/>
      <c r="I2567" s="150" t="str">
        <f t="shared" si="70"/>
        <v/>
      </c>
      <c r="J2567" s="113"/>
      <c r="K2567" s="18"/>
      <c r="L2567" s="18"/>
      <c r="Z2567" s="152"/>
    </row>
    <row r="2568" spans="1:26" x14ac:dyDescent="0.25">
      <c r="A2568" s="26"/>
      <c r="B2568" s="27"/>
      <c r="C2568" s="28"/>
      <c r="D2568" s="28"/>
      <c r="E2568" s="28"/>
      <c r="F2568" s="28"/>
      <c r="G2568" s="29"/>
      <c r="H2568" s="39"/>
      <c r="I2568" s="150" t="str">
        <f t="shared" si="70"/>
        <v/>
      </c>
      <c r="J2568" s="113"/>
      <c r="K2568" s="18"/>
      <c r="L2568" s="18"/>
      <c r="Z2568" s="152"/>
    </row>
    <row r="2569" spans="1:26" x14ac:dyDescent="0.25">
      <c r="A2569" s="26"/>
      <c r="B2569" s="27"/>
      <c r="C2569" s="28"/>
      <c r="D2569" s="28"/>
      <c r="E2569" s="28"/>
      <c r="F2569" s="28"/>
      <c r="G2569" s="29"/>
      <c r="H2569" s="39"/>
      <c r="I2569" s="150" t="str">
        <f t="shared" si="70"/>
        <v/>
      </c>
      <c r="J2569" s="113"/>
      <c r="K2569" s="18"/>
      <c r="L2569" s="18"/>
      <c r="Z2569" s="152"/>
    </row>
    <row r="2570" spans="1:26" x14ac:dyDescent="0.25">
      <c r="A2570" s="26"/>
      <c r="B2570" s="27"/>
      <c r="C2570" s="28"/>
      <c r="D2570" s="28"/>
      <c r="E2570" s="28"/>
      <c r="F2570" s="28"/>
      <c r="G2570" s="29"/>
      <c r="H2570" s="39"/>
      <c r="I2570" s="150" t="str">
        <f t="shared" si="70"/>
        <v/>
      </c>
      <c r="J2570" s="113"/>
      <c r="K2570" s="18"/>
      <c r="L2570" s="18"/>
      <c r="Z2570" s="152"/>
    </row>
    <row r="2571" spans="1:26" x14ac:dyDescent="0.25">
      <c r="A2571" s="26"/>
      <c r="B2571" s="27"/>
      <c r="C2571" s="28"/>
      <c r="D2571" s="28"/>
      <c r="E2571" s="28"/>
      <c r="F2571" s="28"/>
      <c r="G2571" s="29"/>
      <c r="H2571" s="39"/>
      <c r="I2571" s="150" t="str">
        <f t="shared" si="70"/>
        <v/>
      </c>
      <c r="J2571" s="113"/>
      <c r="K2571" s="18"/>
      <c r="L2571" s="18"/>
      <c r="Z2571" s="152"/>
    </row>
    <row r="2572" spans="1:26" x14ac:dyDescent="0.25">
      <c r="A2572" s="26"/>
      <c r="B2572" s="27"/>
      <c r="C2572" s="28"/>
      <c r="D2572" s="28"/>
      <c r="E2572" s="28"/>
      <c r="F2572" s="28"/>
      <c r="G2572" s="29"/>
      <c r="H2572" s="39"/>
      <c r="I2572" s="150" t="str">
        <f t="shared" si="70"/>
        <v/>
      </c>
      <c r="J2572" s="113"/>
      <c r="K2572" s="18"/>
      <c r="L2572" s="18"/>
      <c r="Z2572" s="152"/>
    </row>
    <row r="2573" spans="1:26" x14ac:dyDescent="0.25">
      <c r="A2573" s="26"/>
      <c r="B2573" s="27"/>
      <c r="C2573" s="28"/>
      <c r="D2573" s="28"/>
      <c r="E2573" s="28"/>
      <c r="F2573" s="28"/>
      <c r="G2573" s="29"/>
      <c r="H2573" s="39"/>
      <c r="I2573" s="150" t="str">
        <f t="shared" si="70"/>
        <v/>
      </c>
      <c r="J2573" s="113"/>
      <c r="K2573" s="18"/>
      <c r="L2573" s="18"/>
      <c r="Z2573" s="152"/>
    </row>
    <row r="2574" spans="1:26" x14ac:dyDescent="0.25">
      <c r="A2574" s="26"/>
      <c r="B2574" s="27"/>
      <c r="C2574" s="28"/>
      <c r="D2574" s="28"/>
      <c r="E2574" s="28"/>
      <c r="F2574" s="28"/>
      <c r="G2574" s="29"/>
      <c r="H2574" s="39"/>
      <c r="I2574" s="150" t="str">
        <f t="shared" si="70"/>
        <v/>
      </c>
      <c r="J2574" s="113"/>
      <c r="K2574" s="18"/>
      <c r="L2574" s="18"/>
      <c r="Z2574" s="152"/>
    </row>
    <row r="2575" spans="1:26" x14ac:dyDescent="0.25">
      <c r="A2575" s="26"/>
      <c r="B2575" s="27"/>
      <c r="C2575" s="28"/>
      <c r="D2575" s="28"/>
      <c r="E2575" s="28"/>
      <c r="F2575" s="28"/>
      <c r="G2575" s="29"/>
      <c r="H2575" s="39"/>
      <c r="I2575" s="150" t="str">
        <f t="shared" si="70"/>
        <v/>
      </c>
      <c r="J2575" s="113"/>
      <c r="K2575" s="18"/>
      <c r="L2575" s="18"/>
      <c r="Z2575" s="152"/>
    </row>
    <row r="2576" spans="1:26" x14ac:dyDescent="0.25">
      <c r="A2576" s="26"/>
      <c r="B2576" s="27"/>
      <c r="C2576" s="28"/>
      <c r="D2576" s="28"/>
      <c r="E2576" s="28"/>
      <c r="F2576" s="28"/>
      <c r="G2576" s="29"/>
      <c r="H2576" s="39"/>
      <c r="I2576" s="150" t="str">
        <f t="shared" si="70"/>
        <v/>
      </c>
      <c r="J2576" s="113"/>
      <c r="K2576" s="18"/>
      <c r="L2576" s="18"/>
      <c r="Z2576" s="152"/>
    </row>
    <row r="2577" spans="1:26" x14ac:dyDescent="0.25">
      <c r="A2577" s="26"/>
      <c r="B2577" s="27"/>
      <c r="C2577" s="28"/>
      <c r="D2577" s="28"/>
      <c r="E2577" s="28"/>
      <c r="F2577" s="28"/>
      <c r="G2577" s="29"/>
      <c r="H2577" s="39"/>
      <c r="I2577" s="150" t="str">
        <f t="shared" si="70"/>
        <v/>
      </c>
      <c r="J2577" s="113"/>
      <c r="K2577" s="18"/>
      <c r="L2577" s="18"/>
      <c r="Z2577" s="152"/>
    </row>
    <row r="2578" spans="1:26" x14ac:dyDescent="0.25">
      <c r="A2578" s="26"/>
      <c r="B2578" s="27"/>
      <c r="C2578" s="28"/>
      <c r="D2578" s="28"/>
      <c r="E2578" s="28"/>
      <c r="F2578" s="28"/>
      <c r="G2578" s="29"/>
      <c r="H2578" s="39"/>
      <c r="I2578" s="150" t="str">
        <f t="shared" si="70"/>
        <v/>
      </c>
      <c r="J2578" s="113"/>
      <c r="K2578" s="18"/>
      <c r="L2578" s="18"/>
      <c r="Z2578" s="152"/>
    </row>
    <row r="2579" spans="1:26" x14ac:dyDescent="0.25">
      <c r="A2579" s="26"/>
      <c r="B2579" s="27"/>
      <c r="C2579" s="28"/>
      <c r="D2579" s="28"/>
      <c r="E2579" s="28"/>
      <c r="F2579" s="28"/>
      <c r="G2579" s="29"/>
      <c r="H2579" s="39"/>
      <c r="I2579" s="150" t="str">
        <f t="shared" si="70"/>
        <v/>
      </c>
      <c r="J2579" s="113"/>
      <c r="K2579" s="18"/>
      <c r="L2579" s="18"/>
      <c r="Z2579" s="152"/>
    </row>
    <row r="2580" spans="1:26" x14ac:dyDescent="0.25">
      <c r="A2580" s="26"/>
      <c r="B2580" s="27"/>
      <c r="C2580" s="28"/>
      <c r="D2580" s="28"/>
      <c r="E2580" s="28"/>
      <c r="F2580" s="28"/>
      <c r="G2580" s="29"/>
      <c r="H2580" s="39"/>
      <c r="I2580" s="150" t="str">
        <f t="shared" si="70"/>
        <v/>
      </c>
      <c r="J2580" s="113"/>
      <c r="K2580" s="18"/>
      <c r="L2580" s="18"/>
      <c r="Z2580" s="152"/>
    </row>
    <row r="2581" spans="1:26" x14ac:dyDescent="0.25">
      <c r="A2581" s="26"/>
      <c r="B2581" s="27"/>
      <c r="C2581" s="28"/>
      <c r="D2581" s="28"/>
      <c r="E2581" s="28"/>
      <c r="F2581" s="28"/>
      <c r="G2581" s="29"/>
      <c r="H2581" s="39"/>
      <c r="I2581" s="150" t="str">
        <f t="shared" si="70"/>
        <v/>
      </c>
      <c r="J2581" s="113"/>
      <c r="K2581" s="18"/>
      <c r="L2581" s="18"/>
      <c r="Z2581" s="152"/>
    </row>
    <row r="2582" spans="1:26" x14ac:dyDescent="0.25">
      <c r="A2582" s="26"/>
      <c r="B2582" s="27"/>
      <c r="C2582" s="28"/>
      <c r="D2582" s="28"/>
      <c r="E2582" s="28"/>
      <c r="F2582" s="28"/>
      <c r="G2582" s="29"/>
      <c r="H2582" s="39"/>
      <c r="I2582" s="150" t="str">
        <f t="shared" si="70"/>
        <v/>
      </c>
      <c r="J2582" s="113"/>
      <c r="K2582" s="18"/>
      <c r="L2582" s="18"/>
      <c r="Z2582" s="152"/>
    </row>
    <row r="2583" spans="1:26" x14ac:dyDescent="0.25">
      <c r="A2583" s="26"/>
      <c r="B2583" s="27"/>
      <c r="C2583" s="28"/>
      <c r="D2583" s="28"/>
      <c r="E2583" s="28"/>
      <c r="F2583" s="28"/>
      <c r="G2583" s="29"/>
      <c r="H2583" s="39"/>
      <c r="I2583" s="150" t="str">
        <f t="shared" si="70"/>
        <v/>
      </c>
      <c r="J2583" s="113"/>
      <c r="K2583" s="18"/>
      <c r="L2583" s="18"/>
      <c r="Z2583" s="152"/>
    </row>
    <row r="2584" spans="1:26" x14ac:dyDescent="0.25">
      <c r="A2584" s="26"/>
      <c r="B2584" s="27"/>
      <c r="C2584" s="28"/>
      <c r="D2584" s="28"/>
      <c r="E2584" s="28"/>
      <c r="F2584" s="28"/>
      <c r="G2584" s="29"/>
      <c r="H2584" s="39"/>
      <c r="I2584" s="150" t="str">
        <f t="shared" si="70"/>
        <v/>
      </c>
      <c r="J2584" s="113"/>
      <c r="K2584" s="18"/>
      <c r="L2584" s="18"/>
      <c r="Z2584" s="152"/>
    </row>
    <row r="2585" spans="1:26" x14ac:dyDescent="0.25">
      <c r="A2585" s="26"/>
      <c r="B2585" s="27"/>
      <c r="C2585" s="28"/>
      <c r="D2585" s="28"/>
      <c r="E2585" s="28"/>
      <c r="F2585" s="28"/>
      <c r="G2585" s="29"/>
      <c r="H2585" s="39"/>
      <c r="I2585" s="150" t="str">
        <f t="shared" si="70"/>
        <v/>
      </c>
      <c r="J2585" s="113"/>
      <c r="K2585" s="18"/>
      <c r="L2585" s="18"/>
      <c r="Z2585" s="152"/>
    </row>
    <row r="2586" spans="1:26" x14ac:dyDescent="0.25">
      <c r="A2586" s="26"/>
      <c r="B2586" s="27"/>
      <c r="C2586" s="28"/>
      <c r="D2586" s="28"/>
      <c r="E2586" s="28"/>
      <c r="F2586" s="28"/>
      <c r="G2586" s="29"/>
      <c r="H2586" s="39"/>
      <c r="I2586" s="150" t="str">
        <f t="shared" si="70"/>
        <v/>
      </c>
      <c r="J2586" s="113"/>
      <c r="K2586" s="18"/>
      <c r="L2586" s="18"/>
      <c r="Z2586" s="152"/>
    </row>
    <row r="2587" spans="1:26" x14ac:dyDescent="0.25">
      <c r="A2587" s="26"/>
      <c r="B2587" s="27"/>
      <c r="C2587" s="28"/>
      <c r="D2587" s="28"/>
      <c r="E2587" s="28"/>
      <c r="F2587" s="28"/>
      <c r="G2587" s="29"/>
      <c r="H2587" s="39"/>
      <c r="I2587" s="150" t="str">
        <f t="shared" si="70"/>
        <v/>
      </c>
      <c r="J2587" s="113"/>
      <c r="K2587" s="18"/>
      <c r="L2587" s="18"/>
      <c r="Z2587" s="152"/>
    </row>
    <row r="2588" spans="1:26" x14ac:dyDescent="0.25">
      <c r="A2588" s="26"/>
      <c r="B2588" s="27"/>
      <c r="C2588" s="28"/>
      <c r="D2588" s="28"/>
      <c r="E2588" s="28"/>
      <c r="F2588" s="28"/>
      <c r="G2588" s="29"/>
      <c r="H2588" s="39"/>
      <c r="I2588" s="150" t="str">
        <f t="shared" si="70"/>
        <v/>
      </c>
      <c r="J2588" s="113"/>
      <c r="K2588" s="18"/>
      <c r="L2588" s="18"/>
      <c r="Z2588" s="152"/>
    </row>
    <row r="2589" spans="1:26" x14ac:dyDescent="0.25">
      <c r="A2589" s="26"/>
      <c r="B2589" s="27"/>
      <c r="C2589" s="28"/>
      <c r="D2589" s="28"/>
      <c r="E2589" s="28"/>
      <c r="F2589" s="28"/>
      <c r="G2589" s="29"/>
      <c r="H2589" s="39"/>
      <c r="I2589" s="150" t="str">
        <f t="shared" si="70"/>
        <v/>
      </c>
      <c r="J2589" s="113"/>
      <c r="K2589" s="18"/>
      <c r="L2589" s="18"/>
      <c r="Z2589" s="152"/>
    </row>
    <row r="2590" spans="1:26" x14ac:dyDescent="0.25">
      <c r="A2590" s="26"/>
      <c r="B2590" s="27"/>
      <c r="C2590" s="28"/>
      <c r="D2590" s="28"/>
      <c r="E2590" s="28"/>
      <c r="F2590" s="28"/>
      <c r="G2590" s="29"/>
      <c r="H2590" s="39"/>
      <c r="I2590" s="150" t="str">
        <f t="shared" si="70"/>
        <v/>
      </c>
      <c r="J2590" s="113"/>
      <c r="K2590" s="18"/>
      <c r="L2590" s="18"/>
      <c r="Z2590" s="152"/>
    </row>
    <row r="2591" spans="1:26" x14ac:dyDescent="0.25">
      <c r="A2591" s="26"/>
      <c r="B2591" s="27"/>
      <c r="C2591" s="28"/>
      <c r="D2591" s="28"/>
      <c r="E2591" s="28"/>
      <c r="F2591" s="28"/>
      <c r="G2591" s="29"/>
      <c r="H2591" s="39"/>
      <c r="I2591" s="150" t="str">
        <f t="shared" si="70"/>
        <v/>
      </c>
      <c r="J2591" s="113"/>
      <c r="K2591" s="18"/>
      <c r="L2591" s="18"/>
      <c r="Z2591" s="152"/>
    </row>
    <row r="2592" spans="1:26" x14ac:dyDescent="0.25">
      <c r="A2592" s="26"/>
      <c r="B2592" s="27"/>
      <c r="C2592" s="28"/>
      <c r="D2592" s="28"/>
      <c r="E2592" s="28"/>
      <c r="F2592" s="28"/>
      <c r="G2592" s="29"/>
      <c r="H2592" s="39"/>
      <c r="I2592" s="150" t="str">
        <f t="shared" si="70"/>
        <v/>
      </c>
      <c r="J2592" s="113"/>
      <c r="K2592" s="18"/>
      <c r="L2592" s="18"/>
      <c r="Z2592" s="152"/>
    </row>
    <row r="2593" spans="1:26" x14ac:dyDescent="0.25">
      <c r="A2593" s="26"/>
      <c r="B2593" s="27"/>
      <c r="C2593" s="28"/>
      <c r="D2593" s="28"/>
      <c r="E2593" s="28"/>
      <c r="F2593" s="28"/>
      <c r="G2593" s="29"/>
      <c r="H2593" s="39"/>
      <c r="I2593" s="150" t="str">
        <f t="shared" si="70"/>
        <v/>
      </c>
      <c r="J2593" s="113"/>
      <c r="K2593" s="18"/>
      <c r="L2593" s="18"/>
      <c r="Z2593" s="152"/>
    </row>
    <row r="2594" spans="1:26" x14ac:dyDescent="0.25">
      <c r="A2594" s="26"/>
      <c r="B2594" s="27"/>
      <c r="C2594" s="28"/>
      <c r="D2594" s="28"/>
      <c r="E2594" s="28"/>
      <c r="F2594" s="28"/>
      <c r="G2594" s="29"/>
      <c r="H2594" s="39"/>
      <c r="I2594" s="150" t="str">
        <f t="shared" si="70"/>
        <v/>
      </c>
      <c r="J2594" s="113"/>
      <c r="K2594" s="18"/>
      <c r="L2594" s="18"/>
      <c r="Z2594" s="152"/>
    </row>
    <row r="2595" spans="1:26" x14ac:dyDescent="0.25">
      <c r="A2595" s="26"/>
      <c r="B2595" s="27"/>
      <c r="C2595" s="28"/>
      <c r="D2595" s="28"/>
      <c r="E2595" s="28"/>
      <c r="F2595" s="28"/>
      <c r="G2595" s="29"/>
      <c r="H2595" s="39"/>
      <c r="I2595" s="150" t="str">
        <f t="shared" si="70"/>
        <v/>
      </c>
      <c r="J2595" s="113"/>
      <c r="K2595" s="18"/>
      <c r="L2595" s="18"/>
      <c r="Z2595" s="152"/>
    </row>
    <row r="2596" spans="1:26" x14ac:dyDescent="0.25">
      <c r="A2596" s="26"/>
      <c r="B2596" s="27"/>
      <c r="C2596" s="28"/>
      <c r="D2596" s="28"/>
      <c r="E2596" s="28"/>
      <c r="F2596" s="28"/>
      <c r="G2596" s="29"/>
      <c r="H2596" s="39"/>
      <c r="I2596" s="150" t="str">
        <f t="shared" si="70"/>
        <v/>
      </c>
      <c r="J2596" s="113"/>
      <c r="K2596" s="18"/>
      <c r="L2596" s="18"/>
      <c r="Z2596" s="152"/>
    </row>
    <row r="2597" spans="1:26" x14ac:dyDescent="0.25">
      <c r="A2597" s="26"/>
      <c r="B2597" s="27"/>
      <c r="C2597" s="28"/>
      <c r="D2597" s="28"/>
      <c r="E2597" s="28"/>
      <c r="F2597" s="28"/>
      <c r="G2597" s="29"/>
      <c r="H2597" s="39"/>
      <c r="I2597" s="150" t="str">
        <f t="shared" si="70"/>
        <v/>
      </c>
      <c r="J2597" s="113"/>
      <c r="K2597" s="18"/>
      <c r="L2597" s="18"/>
      <c r="Z2597" s="152"/>
    </row>
    <row r="2598" spans="1:26" x14ac:dyDescent="0.25">
      <c r="A2598" s="26"/>
      <c r="B2598" s="27"/>
      <c r="C2598" s="28"/>
      <c r="D2598" s="28"/>
      <c r="E2598" s="28"/>
      <c r="F2598" s="28"/>
      <c r="G2598" s="29"/>
      <c r="H2598" s="39"/>
      <c r="I2598" s="150" t="str">
        <f t="shared" si="70"/>
        <v/>
      </c>
      <c r="J2598" s="113"/>
      <c r="K2598" s="18"/>
      <c r="L2598" s="18"/>
      <c r="Z2598" s="152"/>
    </row>
    <row r="2599" spans="1:26" x14ac:dyDescent="0.25">
      <c r="A2599" s="26"/>
      <c r="B2599" s="27"/>
      <c r="C2599" s="28"/>
      <c r="D2599" s="28"/>
      <c r="E2599" s="28"/>
      <c r="F2599" s="28"/>
      <c r="G2599" s="29"/>
      <c r="H2599" s="39"/>
      <c r="I2599" s="150" t="str">
        <f t="shared" si="70"/>
        <v/>
      </c>
      <c r="J2599" s="113"/>
      <c r="K2599" s="18"/>
      <c r="L2599" s="18"/>
      <c r="Z2599" s="152"/>
    </row>
    <row r="2600" spans="1:26" x14ac:dyDescent="0.25">
      <c r="A2600" s="26"/>
      <c r="B2600" s="27"/>
      <c r="C2600" s="28"/>
      <c r="D2600" s="28"/>
      <c r="E2600" s="28"/>
      <c r="F2600" s="28"/>
      <c r="G2600" s="29"/>
      <c r="H2600" s="39"/>
      <c r="I2600" s="150" t="str">
        <f t="shared" si="70"/>
        <v/>
      </c>
      <c r="J2600" s="113"/>
      <c r="K2600" s="18"/>
      <c r="L2600" s="18"/>
      <c r="Z2600" s="152"/>
    </row>
    <row r="2601" spans="1:26" x14ac:dyDescent="0.25">
      <c r="A2601" s="26"/>
      <c r="B2601" s="27"/>
      <c r="C2601" s="28"/>
      <c r="D2601" s="28"/>
      <c r="E2601" s="28"/>
      <c r="F2601" s="28"/>
      <c r="G2601" s="29"/>
      <c r="H2601" s="39"/>
      <c r="I2601" s="150" t="str">
        <f t="shared" si="70"/>
        <v/>
      </c>
      <c r="J2601" s="113"/>
      <c r="K2601" s="18"/>
      <c r="L2601" s="18"/>
      <c r="Z2601" s="152"/>
    </row>
    <row r="2602" spans="1:26" x14ac:dyDescent="0.25">
      <c r="A2602" s="26"/>
      <c r="B2602" s="27"/>
      <c r="C2602" s="28"/>
      <c r="D2602" s="28"/>
      <c r="E2602" s="28"/>
      <c r="F2602" s="28"/>
      <c r="G2602" s="29"/>
      <c r="H2602" s="39"/>
      <c r="I2602" s="150" t="str">
        <f t="shared" si="70"/>
        <v/>
      </c>
      <c r="J2602" s="113"/>
      <c r="K2602" s="18"/>
      <c r="L2602" s="18"/>
      <c r="Z2602" s="152"/>
    </row>
    <row r="2603" spans="1:26" x14ac:dyDescent="0.25">
      <c r="A2603" s="26"/>
      <c r="B2603" s="27"/>
      <c r="C2603" s="28"/>
      <c r="D2603" s="28"/>
      <c r="E2603" s="28"/>
      <c r="F2603" s="28"/>
      <c r="G2603" s="29"/>
      <c r="H2603" s="39"/>
      <c r="I2603" s="150" t="str">
        <f t="shared" si="70"/>
        <v/>
      </c>
      <c r="J2603" s="113"/>
      <c r="K2603" s="18"/>
      <c r="L2603" s="18"/>
      <c r="Z2603" s="152"/>
    </row>
    <row r="2604" spans="1:26" x14ac:dyDescent="0.25">
      <c r="A2604" s="26"/>
      <c r="B2604" s="27"/>
      <c r="C2604" s="28"/>
      <c r="D2604" s="28"/>
      <c r="E2604" s="28"/>
      <c r="F2604" s="28"/>
      <c r="G2604" s="29"/>
      <c r="H2604" s="39"/>
      <c r="I2604" s="150" t="str">
        <f t="shared" si="70"/>
        <v/>
      </c>
      <c r="J2604" s="113"/>
      <c r="K2604" s="18"/>
      <c r="L2604" s="18"/>
      <c r="Z2604" s="152"/>
    </row>
    <row r="2605" spans="1:26" x14ac:dyDescent="0.25">
      <c r="A2605" s="26"/>
      <c r="B2605" s="27"/>
      <c r="C2605" s="28"/>
      <c r="D2605" s="28"/>
      <c r="E2605" s="28"/>
      <c r="F2605" s="28"/>
      <c r="G2605" s="29"/>
      <c r="H2605" s="39"/>
      <c r="I2605" s="150" t="str">
        <f t="shared" si="70"/>
        <v/>
      </c>
      <c r="J2605" s="113"/>
      <c r="K2605" s="18"/>
      <c r="L2605" s="18"/>
      <c r="Z2605" s="152"/>
    </row>
    <row r="2606" spans="1:26" x14ac:dyDescent="0.25">
      <c r="A2606" s="26"/>
      <c r="B2606" s="27"/>
      <c r="C2606" s="28"/>
      <c r="D2606" s="28"/>
      <c r="E2606" s="28"/>
      <c r="F2606" s="28"/>
      <c r="G2606" s="29"/>
      <c r="H2606" s="39"/>
      <c r="I2606" s="150" t="str">
        <f t="shared" si="70"/>
        <v/>
      </c>
      <c r="J2606" s="113"/>
      <c r="K2606" s="18"/>
      <c r="L2606" s="18"/>
      <c r="Z2606" s="152"/>
    </row>
    <row r="2607" spans="1:26" x14ac:dyDescent="0.25">
      <c r="A2607" s="26"/>
      <c r="B2607" s="27"/>
      <c r="C2607" s="28"/>
      <c r="D2607" s="28"/>
      <c r="E2607" s="28"/>
      <c r="F2607" s="28"/>
      <c r="G2607" s="29"/>
      <c r="H2607" s="39"/>
      <c r="I2607" s="150" t="str">
        <f t="shared" si="70"/>
        <v/>
      </c>
      <c r="J2607" s="113"/>
      <c r="K2607" s="18"/>
      <c r="L2607" s="18"/>
      <c r="Z2607" s="152"/>
    </row>
    <row r="2608" spans="1:26" x14ac:dyDescent="0.25">
      <c r="A2608" s="26"/>
      <c r="B2608" s="27"/>
      <c r="C2608" s="28"/>
      <c r="D2608" s="28"/>
      <c r="E2608" s="28"/>
      <c r="F2608" s="28"/>
      <c r="G2608" s="29"/>
      <c r="H2608" s="39"/>
      <c r="I2608" s="150" t="str">
        <f t="shared" si="70"/>
        <v/>
      </c>
      <c r="J2608" s="113"/>
      <c r="K2608" s="18"/>
      <c r="L2608" s="18"/>
      <c r="Z2608" s="152"/>
    </row>
    <row r="2609" spans="1:26" x14ac:dyDescent="0.25">
      <c r="A2609" s="26"/>
      <c r="B2609" s="27"/>
      <c r="C2609" s="28"/>
      <c r="D2609" s="28"/>
      <c r="E2609" s="28"/>
      <c r="F2609" s="28"/>
      <c r="G2609" s="29"/>
      <c r="H2609" s="39"/>
      <c r="I2609" s="150" t="str">
        <f t="shared" si="70"/>
        <v/>
      </c>
      <c r="J2609" s="113"/>
      <c r="K2609" s="18"/>
      <c r="L2609" s="18"/>
      <c r="Z2609" s="152"/>
    </row>
    <row r="2610" spans="1:26" x14ac:dyDescent="0.25">
      <c r="A2610" s="26"/>
      <c r="B2610" s="27"/>
      <c r="C2610" s="28"/>
      <c r="D2610" s="28"/>
      <c r="E2610" s="28"/>
      <c r="F2610" s="28"/>
      <c r="G2610" s="29"/>
      <c r="H2610" s="39"/>
      <c r="I2610" s="150" t="str">
        <f t="shared" si="70"/>
        <v/>
      </c>
      <c r="J2610" s="113"/>
      <c r="K2610" s="18"/>
      <c r="L2610" s="18"/>
      <c r="Z2610" s="152"/>
    </row>
    <row r="2611" spans="1:26" x14ac:dyDescent="0.25">
      <c r="A2611" s="26"/>
      <c r="B2611" s="27"/>
      <c r="C2611" s="28"/>
      <c r="D2611" s="28"/>
      <c r="E2611" s="28"/>
      <c r="F2611" s="28"/>
      <c r="G2611" s="29"/>
      <c r="H2611" s="39"/>
      <c r="I2611" s="150" t="str">
        <f t="shared" si="70"/>
        <v/>
      </c>
      <c r="J2611" s="113"/>
      <c r="K2611" s="18"/>
      <c r="L2611" s="18"/>
      <c r="Z2611" s="152"/>
    </row>
    <row r="2612" spans="1:26" x14ac:dyDescent="0.25">
      <c r="A2612" s="26"/>
      <c r="B2612" s="27"/>
      <c r="C2612" s="28"/>
      <c r="D2612" s="28"/>
      <c r="E2612" s="28"/>
      <c r="F2612" s="28"/>
      <c r="G2612" s="29"/>
      <c r="H2612" s="39"/>
      <c r="I2612" s="150" t="str">
        <f t="shared" si="70"/>
        <v/>
      </c>
      <c r="J2612" s="113"/>
      <c r="K2612" s="18"/>
      <c r="L2612" s="18"/>
      <c r="Z2612" s="152"/>
    </row>
    <row r="2613" spans="1:26" x14ac:dyDescent="0.25">
      <c r="A2613" s="26"/>
      <c r="B2613" s="27"/>
      <c r="C2613" s="28"/>
      <c r="D2613" s="28"/>
      <c r="E2613" s="28"/>
      <c r="F2613" s="28"/>
      <c r="G2613" s="29"/>
      <c r="H2613" s="39"/>
      <c r="I2613" s="150" t="str">
        <f t="shared" si="70"/>
        <v/>
      </c>
      <c r="J2613" s="113"/>
      <c r="K2613" s="18"/>
      <c r="L2613" s="18"/>
      <c r="Z2613" s="152"/>
    </row>
    <row r="2614" spans="1:26" x14ac:dyDescent="0.25">
      <c r="A2614" s="26"/>
      <c r="B2614" s="27"/>
      <c r="C2614" s="28"/>
      <c r="D2614" s="28"/>
      <c r="E2614" s="28"/>
      <c r="F2614" s="28"/>
      <c r="G2614" s="29"/>
      <c r="H2614" s="39"/>
      <c r="I2614" s="150" t="str">
        <f t="shared" si="70"/>
        <v/>
      </c>
      <c r="J2614" s="113"/>
      <c r="K2614" s="18"/>
      <c r="L2614" s="18"/>
      <c r="Z2614" s="152"/>
    </row>
    <row r="2615" spans="1:26" x14ac:dyDescent="0.25">
      <c r="A2615" s="26"/>
      <c r="B2615" s="27"/>
      <c r="C2615" s="28"/>
      <c r="D2615" s="28"/>
      <c r="E2615" s="28"/>
      <c r="F2615" s="28"/>
      <c r="G2615" s="29"/>
      <c r="H2615" s="39"/>
      <c r="I2615" s="150" t="str">
        <f t="shared" si="70"/>
        <v/>
      </c>
      <c r="J2615" s="113"/>
      <c r="K2615" s="18"/>
      <c r="L2615" s="18"/>
      <c r="Z2615" s="152"/>
    </row>
    <row r="2616" spans="1:26" x14ac:dyDescent="0.25">
      <c r="A2616" s="26"/>
      <c r="B2616" s="27"/>
      <c r="C2616" s="28"/>
      <c r="D2616" s="28"/>
      <c r="E2616" s="28"/>
      <c r="F2616" s="28"/>
      <c r="G2616" s="29"/>
      <c r="H2616" s="39"/>
      <c r="I2616" s="150" t="str">
        <f t="shared" si="70"/>
        <v/>
      </c>
      <c r="J2616" s="113"/>
      <c r="K2616" s="18"/>
      <c r="L2616" s="18"/>
      <c r="Z2616" s="152"/>
    </row>
    <row r="2617" spans="1:26" x14ac:dyDescent="0.25">
      <c r="A2617" s="26"/>
      <c r="B2617" s="27"/>
      <c r="C2617" s="28"/>
      <c r="D2617" s="28"/>
      <c r="E2617" s="28"/>
      <c r="F2617" s="28"/>
      <c r="G2617" s="29"/>
      <c r="H2617" s="39"/>
      <c r="I2617" s="150" t="str">
        <f t="shared" si="70"/>
        <v/>
      </c>
      <c r="J2617" s="113"/>
      <c r="K2617" s="18"/>
      <c r="L2617" s="18"/>
      <c r="Z2617" s="152"/>
    </row>
    <row r="2618" spans="1:26" x14ac:dyDescent="0.25">
      <c r="A2618" s="26"/>
      <c r="B2618" s="27"/>
      <c r="C2618" s="28"/>
      <c r="D2618" s="28"/>
      <c r="E2618" s="28"/>
      <c r="F2618" s="28"/>
      <c r="G2618" s="29"/>
      <c r="H2618" s="39"/>
      <c r="I2618" s="150" t="str">
        <f t="shared" si="70"/>
        <v/>
      </c>
      <c r="J2618" s="113"/>
      <c r="K2618" s="18"/>
      <c r="L2618" s="18"/>
      <c r="Z2618" s="152"/>
    </row>
    <row r="2619" spans="1:26" x14ac:dyDescent="0.25">
      <c r="A2619" s="26"/>
      <c r="B2619" s="27"/>
      <c r="C2619" s="28"/>
      <c r="D2619" s="28"/>
      <c r="E2619" s="28"/>
      <c r="F2619" s="28"/>
      <c r="G2619" s="29"/>
      <c r="H2619" s="39"/>
      <c r="I2619" s="150" t="str">
        <f t="shared" si="70"/>
        <v/>
      </c>
      <c r="J2619" s="113"/>
      <c r="K2619" s="18"/>
      <c r="L2619" s="18"/>
      <c r="Z2619" s="152"/>
    </row>
    <row r="2620" spans="1:26" x14ac:dyDescent="0.25">
      <c r="A2620" s="26"/>
      <c r="B2620" s="27"/>
      <c r="C2620" s="28"/>
      <c r="D2620" s="28"/>
      <c r="E2620" s="28"/>
      <c r="F2620" s="28"/>
      <c r="G2620" s="29"/>
      <c r="H2620" s="39"/>
      <c r="I2620" s="150" t="str">
        <f t="shared" si="70"/>
        <v/>
      </c>
      <c r="J2620" s="113"/>
      <c r="K2620" s="18"/>
      <c r="L2620" s="18"/>
      <c r="Z2620" s="152"/>
    </row>
    <row r="2621" spans="1:26" x14ac:dyDescent="0.25">
      <c r="A2621" s="26"/>
      <c r="B2621" s="27"/>
      <c r="C2621" s="28"/>
      <c r="D2621" s="28"/>
      <c r="E2621" s="28"/>
      <c r="F2621" s="28"/>
      <c r="G2621" s="29"/>
      <c r="H2621" s="39"/>
      <c r="I2621" s="150" t="str">
        <f t="shared" ref="I2621:I2684" si="71">IF(G2621="","",I2620+G2621)</f>
        <v/>
      </c>
      <c r="J2621" s="113"/>
      <c r="K2621" s="18"/>
      <c r="L2621" s="18"/>
      <c r="Z2621" s="152"/>
    </row>
    <row r="2622" spans="1:26" x14ac:dyDescent="0.25">
      <c r="A2622" s="26"/>
      <c r="B2622" s="27"/>
      <c r="C2622" s="28"/>
      <c r="D2622" s="28"/>
      <c r="E2622" s="28"/>
      <c r="F2622" s="28"/>
      <c r="G2622" s="29"/>
      <c r="H2622" s="39"/>
      <c r="I2622" s="150" t="str">
        <f t="shared" si="71"/>
        <v/>
      </c>
      <c r="J2622" s="113"/>
      <c r="K2622" s="18"/>
      <c r="L2622" s="18"/>
      <c r="Z2622" s="152"/>
    </row>
    <row r="2623" spans="1:26" x14ac:dyDescent="0.25">
      <c r="A2623" s="26"/>
      <c r="B2623" s="27"/>
      <c r="C2623" s="28"/>
      <c r="D2623" s="28"/>
      <c r="E2623" s="28"/>
      <c r="F2623" s="28"/>
      <c r="G2623" s="29"/>
      <c r="H2623" s="39"/>
      <c r="I2623" s="150" t="str">
        <f t="shared" si="71"/>
        <v/>
      </c>
      <c r="J2623" s="113"/>
      <c r="K2623" s="18"/>
      <c r="L2623" s="18"/>
      <c r="Z2623" s="152"/>
    </row>
    <row r="2624" spans="1:26" x14ac:dyDescent="0.25">
      <c r="A2624" s="26"/>
      <c r="B2624" s="27"/>
      <c r="C2624" s="28"/>
      <c r="D2624" s="28"/>
      <c r="E2624" s="28"/>
      <c r="F2624" s="28"/>
      <c r="G2624" s="29"/>
      <c r="H2624" s="39"/>
      <c r="I2624" s="150" t="str">
        <f t="shared" si="71"/>
        <v/>
      </c>
      <c r="J2624" s="113"/>
      <c r="K2624" s="18"/>
      <c r="L2624" s="18"/>
      <c r="Z2624" s="152"/>
    </row>
    <row r="2625" spans="1:26" x14ac:dyDescent="0.25">
      <c r="A2625" s="26"/>
      <c r="B2625" s="27"/>
      <c r="C2625" s="28"/>
      <c r="D2625" s="28"/>
      <c r="E2625" s="28"/>
      <c r="F2625" s="28"/>
      <c r="G2625" s="29"/>
      <c r="H2625" s="39"/>
      <c r="I2625" s="150" t="str">
        <f t="shared" si="71"/>
        <v/>
      </c>
      <c r="J2625" s="113"/>
      <c r="K2625" s="18"/>
      <c r="L2625" s="18"/>
      <c r="Z2625" s="152"/>
    </row>
    <row r="2626" spans="1:26" x14ac:dyDescent="0.25">
      <c r="A2626" s="26"/>
      <c r="B2626" s="27"/>
      <c r="C2626" s="28"/>
      <c r="D2626" s="28"/>
      <c r="E2626" s="28"/>
      <c r="F2626" s="28"/>
      <c r="G2626" s="29"/>
      <c r="H2626" s="39"/>
      <c r="I2626" s="150" t="str">
        <f t="shared" si="71"/>
        <v/>
      </c>
      <c r="J2626" s="113"/>
      <c r="K2626" s="18"/>
      <c r="L2626" s="18"/>
      <c r="Z2626" s="152"/>
    </row>
    <row r="2627" spans="1:26" x14ac:dyDescent="0.25">
      <c r="A2627" s="26"/>
      <c r="B2627" s="27"/>
      <c r="C2627" s="28"/>
      <c r="D2627" s="28"/>
      <c r="E2627" s="28"/>
      <c r="F2627" s="28"/>
      <c r="G2627" s="29"/>
      <c r="H2627" s="39"/>
      <c r="I2627" s="150" t="str">
        <f t="shared" si="71"/>
        <v/>
      </c>
      <c r="J2627" s="113"/>
      <c r="K2627" s="18"/>
      <c r="L2627" s="18"/>
      <c r="Z2627" s="152"/>
    </row>
    <row r="2628" spans="1:26" x14ac:dyDescent="0.25">
      <c r="A2628" s="26"/>
      <c r="B2628" s="27"/>
      <c r="C2628" s="28"/>
      <c r="D2628" s="28"/>
      <c r="E2628" s="28"/>
      <c r="F2628" s="28"/>
      <c r="G2628" s="29"/>
      <c r="H2628" s="39"/>
      <c r="I2628" s="150" t="str">
        <f t="shared" si="71"/>
        <v/>
      </c>
      <c r="J2628" s="113"/>
      <c r="K2628" s="18"/>
      <c r="L2628" s="18"/>
      <c r="Z2628" s="152"/>
    </row>
    <row r="2629" spans="1:26" x14ac:dyDescent="0.25">
      <c r="A2629" s="26"/>
      <c r="B2629" s="27"/>
      <c r="C2629" s="28"/>
      <c r="D2629" s="28"/>
      <c r="E2629" s="28"/>
      <c r="F2629" s="28"/>
      <c r="G2629" s="29"/>
      <c r="H2629" s="39"/>
      <c r="I2629" s="150" t="str">
        <f t="shared" si="71"/>
        <v/>
      </c>
      <c r="J2629" s="113"/>
      <c r="K2629" s="18"/>
      <c r="L2629" s="18"/>
      <c r="Z2629" s="152"/>
    </row>
    <row r="2630" spans="1:26" x14ac:dyDescent="0.25">
      <c r="A2630" s="26"/>
      <c r="B2630" s="27"/>
      <c r="C2630" s="28"/>
      <c r="D2630" s="28"/>
      <c r="E2630" s="28"/>
      <c r="F2630" s="28"/>
      <c r="G2630" s="29"/>
      <c r="H2630" s="39"/>
      <c r="I2630" s="150" t="str">
        <f t="shared" si="71"/>
        <v/>
      </c>
      <c r="J2630" s="113"/>
      <c r="K2630" s="18"/>
      <c r="L2630" s="18"/>
      <c r="Z2630" s="152"/>
    </row>
    <row r="2631" spans="1:26" x14ac:dyDescent="0.25">
      <c r="A2631" s="26"/>
      <c r="B2631" s="27"/>
      <c r="C2631" s="28"/>
      <c r="D2631" s="28"/>
      <c r="E2631" s="28"/>
      <c r="F2631" s="28"/>
      <c r="G2631" s="29"/>
      <c r="H2631" s="39"/>
      <c r="I2631" s="150" t="str">
        <f t="shared" si="71"/>
        <v/>
      </c>
      <c r="J2631" s="113"/>
      <c r="K2631" s="18"/>
      <c r="L2631" s="18"/>
      <c r="Z2631" s="152"/>
    </row>
    <row r="2632" spans="1:26" x14ac:dyDescent="0.25">
      <c r="A2632" s="26"/>
      <c r="B2632" s="27"/>
      <c r="C2632" s="28"/>
      <c r="D2632" s="28"/>
      <c r="E2632" s="28"/>
      <c r="F2632" s="28"/>
      <c r="G2632" s="29"/>
      <c r="H2632" s="39"/>
      <c r="I2632" s="150" t="str">
        <f t="shared" si="71"/>
        <v/>
      </c>
      <c r="J2632" s="113"/>
      <c r="K2632" s="18"/>
      <c r="L2632" s="18"/>
      <c r="Z2632" s="152"/>
    </row>
    <row r="2633" spans="1:26" x14ac:dyDescent="0.25">
      <c r="A2633" s="26"/>
      <c r="B2633" s="27"/>
      <c r="C2633" s="28"/>
      <c r="D2633" s="28"/>
      <c r="E2633" s="28"/>
      <c r="F2633" s="28"/>
      <c r="G2633" s="29"/>
      <c r="H2633" s="39"/>
      <c r="I2633" s="150" t="str">
        <f t="shared" si="71"/>
        <v/>
      </c>
      <c r="J2633" s="113"/>
      <c r="K2633" s="18"/>
      <c r="L2633" s="18"/>
      <c r="Z2633" s="152"/>
    </row>
    <row r="2634" spans="1:26" x14ac:dyDescent="0.25">
      <c r="A2634" s="26"/>
      <c r="B2634" s="27"/>
      <c r="C2634" s="28"/>
      <c r="D2634" s="28"/>
      <c r="E2634" s="28"/>
      <c r="F2634" s="28"/>
      <c r="G2634" s="29"/>
      <c r="H2634" s="39"/>
      <c r="I2634" s="150" t="str">
        <f t="shared" si="71"/>
        <v/>
      </c>
      <c r="J2634" s="113"/>
      <c r="K2634" s="18"/>
      <c r="L2634" s="18"/>
      <c r="Z2634" s="152"/>
    </row>
    <row r="2635" spans="1:26" x14ac:dyDescent="0.25">
      <c r="A2635" s="26"/>
      <c r="B2635" s="27"/>
      <c r="C2635" s="28"/>
      <c r="D2635" s="28"/>
      <c r="E2635" s="28"/>
      <c r="F2635" s="28"/>
      <c r="G2635" s="29"/>
      <c r="H2635" s="39"/>
      <c r="I2635" s="150" t="str">
        <f t="shared" si="71"/>
        <v/>
      </c>
      <c r="J2635" s="113"/>
      <c r="K2635" s="18"/>
      <c r="L2635" s="18"/>
      <c r="Z2635" s="152"/>
    </row>
    <row r="2636" spans="1:26" x14ac:dyDescent="0.25">
      <c r="A2636" s="26"/>
      <c r="B2636" s="27"/>
      <c r="C2636" s="28"/>
      <c r="D2636" s="28"/>
      <c r="E2636" s="28"/>
      <c r="F2636" s="28"/>
      <c r="G2636" s="29"/>
      <c r="H2636" s="39"/>
      <c r="I2636" s="150" t="str">
        <f t="shared" si="71"/>
        <v/>
      </c>
      <c r="J2636" s="113"/>
      <c r="K2636" s="18"/>
      <c r="L2636" s="18"/>
      <c r="Z2636" s="152"/>
    </row>
    <row r="2637" spans="1:26" x14ac:dyDescent="0.25">
      <c r="A2637" s="26"/>
      <c r="B2637" s="27"/>
      <c r="C2637" s="28"/>
      <c r="D2637" s="28"/>
      <c r="E2637" s="28"/>
      <c r="F2637" s="28"/>
      <c r="G2637" s="29"/>
      <c r="H2637" s="39"/>
      <c r="I2637" s="150" t="str">
        <f t="shared" si="71"/>
        <v/>
      </c>
      <c r="J2637" s="113"/>
      <c r="K2637" s="18"/>
      <c r="L2637" s="18"/>
      <c r="Z2637" s="152"/>
    </row>
    <row r="2638" spans="1:26" x14ac:dyDescent="0.25">
      <c r="A2638" s="26"/>
      <c r="B2638" s="27"/>
      <c r="C2638" s="28"/>
      <c r="D2638" s="28"/>
      <c r="E2638" s="28"/>
      <c r="F2638" s="28"/>
      <c r="G2638" s="29"/>
      <c r="H2638" s="39"/>
      <c r="I2638" s="150" t="str">
        <f t="shared" si="71"/>
        <v/>
      </c>
      <c r="J2638" s="113"/>
      <c r="K2638" s="18"/>
      <c r="L2638" s="18"/>
      <c r="Z2638" s="152"/>
    </row>
    <row r="2639" spans="1:26" x14ac:dyDescent="0.25">
      <c r="A2639" s="26"/>
      <c r="B2639" s="27"/>
      <c r="C2639" s="28"/>
      <c r="D2639" s="28"/>
      <c r="E2639" s="28"/>
      <c r="F2639" s="28"/>
      <c r="G2639" s="29"/>
      <c r="H2639" s="39"/>
      <c r="I2639" s="150" t="str">
        <f t="shared" si="71"/>
        <v/>
      </c>
      <c r="J2639" s="113"/>
      <c r="K2639" s="18"/>
      <c r="L2639" s="18"/>
      <c r="Z2639" s="152"/>
    </row>
    <row r="2640" spans="1:26" x14ac:dyDescent="0.25">
      <c r="A2640" s="26"/>
      <c r="B2640" s="27"/>
      <c r="C2640" s="28"/>
      <c r="D2640" s="28"/>
      <c r="E2640" s="28"/>
      <c r="F2640" s="28"/>
      <c r="G2640" s="29"/>
      <c r="H2640" s="39"/>
      <c r="I2640" s="150" t="str">
        <f t="shared" si="71"/>
        <v/>
      </c>
      <c r="J2640" s="113"/>
      <c r="K2640" s="18"/>
      <c r="L2640" s="18"/>
      <c r="Z2640" s="152"/>
    </row>
    <row r="2641" spans="1:26" x14ac:dyDescent="0.25">
      <c r="A2641" s="26"/>
      <c r="B2641" s="27"/>
      <c r="C2641" s="28"/>
      <c r="D2641" s="28"/>
      <c r="E2641" s="28"/>
      <c r="F2641" s="28"/>
      <c r="G2641" s="29"/>
      <c r="H2641" s="39"/>
      <c r="I2641" s="150" t="str">
        <f t="shared" si="71"/>
        <v/>
      </c>
      <c r="J2641" s="113"/>
      <c r="K2641" s="18"/>
      <c r="L2641" s="18"/>
      <c r="Z2641" s="152"/>
    </row>
    <row r="2642" spans="1:26" x14ac:dyDescent="0.25">
      <c r="A2642" s="26"/>
      <c r="B2642" s="27"/>
      <c r="C2642" s="28"/>
      <c r="D2642" s="28"/>
      <c r="E2642" s="28"/>
      <c r="F2642" s="28"/>
      <c r="G2642" s="29"/>
      <c r="H2642" s="39"/>
      <c r="I2642" s="150" t="str">
        <f t="shared" si="71"/>
        <v/>
      </c>
      <c r="J2642" s="113"/>
      <c r="K2642" s="18"/>
      <c r="L2642" s="18"/>
      <c r="Z2642" s="152"/>
    </row>
    <row r="2643" spans="1:26" x14ac:dyDescent="0.25">
      <c r="A2643" s="26"/>
      <c r="B2643" s="27"/>
      <c r="C2643" s="28"/>
      <c r="D2643" s="28"/>
      <c r="E2643" s="28"/>
      <c r="F2643" s="28"/>
      <c r="G2643" s="29"/>
      <c r="H2643" s="39"/>
      <c r="I2643" s="150" t="str">
        <f t="shared" si="71"/>
        <v/>
      </c>
      <c r="J2643" s="113"/>
      <c r="K2643" s="18"/>
      <c r="L2643" s="18"/>
      <c r="Z2643" s="152"/>
    </row>
    <row r="2644" spans="1:26" x14ac:dyDescent="0.25">
      <c r="A2644" s="26"/>
      <c r="B2644" s="27"/>
      <c r="C2644" s="28"/>
      <c r="D2644" s="28"/>
      <c r="E2644" s="28"/>
      <c r="F2644" s="28"/>
      <c r="G2644" s="29"/>
      <c r="H2644" s="39"/>
      <c r="I2644" s="150" t="str">
        <f t="shared" si="71"/>
        <v/>
      </c>
      <c r="J2644" s="113"/>
      <c r="K2644" s="18"/>
      <c r="L2644" s="18"/>
      <c r="Z2644" s="152"/>
    </row>
    <row r="2645" spans="1:26" x14ac:dyDescent="0.25">
      <c r="A2645" s="26"/>
      <c r="B2645" s="27"/>
      <c r="C2645" s="28"/>
      <c r="D2645" s="28"/>
      <c r="E2645" s="28"/>
      <c r="F2645" s="28"/>
      <c r="G2645" s="29"/>
      <c r="H2645" s="39"/>
      <c r="I2645" s="150" t="str">
        <f t="shared" si="71"/>
        <v/>
      </c>
      <c r="J2645" s="113"/>
      <c r="K2645" s="18"/>
      <c r="L2645" s="18"/>
      <c r="Z2645" s="152"/>
    </row>
    <row r="2646" spans="1:26" x14ac:dyDescent="0.25">
      <c r="A2646" s="26"/>
      <c r="B2646" s="27"/>
      <c r="C2646" s="28"/>
      <c r="D2646" s="28"/>
      <c r="E2646" s="28"/>
      <c r="F2646" s="28"/>
      <c r="G2646" s="29"/>
      <c r="H2646" s="39"/>
      <c r="I2646" s="150" t="str">
        <f t="shared" si="71"/>
        <v/>
      </c>
      <c r="J2646" s="113"/>
      <c r="K2646" s="18"/>
      <c r="L2646" s="18"/>
      <c r="Z2646" s="152"/>
    </row>
    <row r="2647" spans="1:26" x14ac:dyDescent="0.25">
      <c r="A2647" s="26"/>
      <c r="B2647" s="27"/>
      <c r="C2647" s="28"/>
      <c r="D2647" s="28"/>
      <c r="E2647" s="28"/>
      <c r="F2647" s="28"/>
      <c r="G2647" s="29"/>
      <c r="H2647" s="39"/>
      <c r="I2647" s="150" t="str">
        <f t="shared" si="71"/>
        <v/>
      </c>
      <c r="J2647" s="113"/>
      <c r="K2647" s="18"/>
      <c r="L2647" s="18"/>
      <c r="Z2647" s="152"/>
    </row>
    <row r="2648" spans="1:26" x14ac:dyDescent="0.25">
      <c r="A2648" s="26"/>
      <c r="B2648" s="27"/>
      <c r="C2648" s="28"/>
      <c r="D2648" s="28"/>
      <c r="E2648" s="28"/>
      <c r="F2648" s="28"/>
      <c r="G2648" s="29"/>
      <c r="H2648" s="39"/>
      <c r="I2648" s="150" t="str">
        <f t="shared" si="71"/>
        <v/>
      </c>
      <c r="J2648" s="113"/>
      <c r="K2648" s="18"/>
      <c r="L2648" s="18"/>
      <c r="Z2648" s="152"/>
    </row>
    <row r="2649" spans="1:26" x14ac:dyDescent="0.25">
      <c r="A2649" s="26"/>
      <c r="B2649" s="27"/>
      <c r="C2649" s="28"/>
      <c r="D2649" s="28"/>
      <c r="E2649" s="28"/>
      <c r="F2649" s="28"/>
      <c r="G2649" s="29"/>
      <c r="H2649" s="39"/>
      <c r="I2649" s="150" t="str">
        <f t="shared" si="71"/>
        <v/>
      </c>
      <c r="J2649" s="113"/>
      <c r="K2649" s="18"/>
      <c r="L2649" s="18"/>
      <c r="Z2649" s="152"/>
    </row>
    <row r="2650" spans="1:26" x14ac:dyDescent="0.25">
      <c r="A2650" s="26"/>
      <c r="B2650" s="27"/>
      <c r="C2650" s="28"/>
      <c r="D2650" s="28"/>
      <c r="E2650" s="28"/>
      <c r="F2650" s="28"/>
      <c r="G2650" s="29"/>
      <c r="H2650" s="39"/>
      <c r="I2650" s="150" t="str">
        <f t="shared" si="71"/>
        <v/>
      </c>
      <c r="J2650" s="113"/>
      <c r="K2650" s="18"/>
      <c r="L2650" s="18"/>
      <c r="Z2650" s="152"/>
    </row>
    <row r="2651" spans="1:26" x14ac:dyDescent="0.25">
      <c r="A2651" s="26"/>
      <c r="B2651" s="27"/>
      <c r="C2651" s="28"/>
      <c r="D2651" s="28"/>
      <c r="E2651" s="28"/>
      <c r="F2651" s="28"/>
      <c r="G2651" s="29"/>
      <c r="H2651" s="39"/>
      <c r="I2651" s="150" t="str">
        <f t="shared" si="71"/>
        <v/>
      </c>
      <c r="J2651" s="113"/>
      <c r="K2651" s="18"/>
      <c r="L2651" s="18"/>
      <c r="Z2651" s="152"/>
    </row>
    <row r="2652" spans="1:26" x14ac:dyDescent="0.25">
      <c r="A2652" s="26"/>
      <c r="B2652" s="27"/>
      <c r="C2652" s="28"/>
      <c r="D2652" s="28"/>
      <c r="E2652" s="28"/>
      <c r="F2652" s="28"/>
      <c r="G2652" s="29"/>
      <c r="H2652" s="39"/>
      <c r="I2652" s="150" t="str">
        <f t="shared" si="71"/>
        <v/>
      </c>
      <c r="J2652" s="113"/>
      <c r="K2652" s="18"/>
      <c r="L2652" s="18"/>
      <c r="Z2652" s="152"/>
    </row>
    <row r="2653" spans="1:26" x14ac:dyDescent="0.25">
      <c r="A2653" s="26"/>
      <c r="B2653" s="27"/>
      <c r="C2653" s="28"/>
      <c r="D2653" s="28"/>
      <c r="E2653" s="28"/>
      <c r="F2653" s="28"/>
      <c r="G2653" s="29"/>
      <c r="H2653" s="39"/>
      <c r="I2653" s="150" t="str">
        <f t="shared" si="71"/>
        <v/>
      </c>
      <c r="J2653" s="113"/>
      <c r="K2653" s="18"/>
      <c r="L2653" s="18"/>
      <c r="Z2653" s="152"/>
    </row>
    <row r="2654" spans="1:26" x14ac:dyDescent="0.25">
      <c r="A2654" s="26"/>
      <c r="B2654" s="27"/>
      <c r="C2654" s="28"/>
      <c r="D2654" s="28"/>
      <c r="E2654" s="28"/>
      <c r="F2654" s="28"/>
      <c r="G2654" s="29"/>
      <c r="H2654" s="39"/>
      <c r="I2654" s="150" t="str">
        <f t="shared" si="71"/>
        <v/>
      </c>
      <c r="J2654" s="113"/>
      <c r="K2654" s="18"/>
      <c r="L2654" s="18"/>
      <c r="Z2654" s="152"/>
    </row>
    <row r="2655" spans="1:26" x14ac:dyDescent="0.25">
      <c r="A2655" s="26"/>
      <c r="B2655" s="27"/>
      <c r="C2655" s="28"/>
      <c r="D2655" s="28"/>
      <c r="E2655" s="28"/>
      <c r="F2655" s="28"/>
      <c r="G2655" s="29"/>
      <c r="H2655" s="39"/>
      <c r="I2655" s="150" t="str">
        <f t="shared" si="71"/>
        <v/>
      </c>
      <c r="J2655" s="113"/>
      <c r="K2655" s="18"/>
      <c r="L2655" s="18"/>
      <c r="Z2655" s="152"/>
    </row>
    <row r="2656" spans="1:26" x14ac:dyDescent="0.25">
      <c r="A2656" s="26"/>
      <c r="B2656" s="27"/>
      <c r="C2656" s="28"/>
      <c r="D2656" s="28"/>
      <c r="E2656" s="28"/>
      <c r="F2656" s="28"/>
      <c r="G2656" s="29"/>
      <c r="H2656" s="39"/>
      <c r="I2656" s="150" t="str">
        <f t="shared" si="71"/>
        <v/>
      </c>
      <c r="J2656" s="113"/>
      <c r="K2656" s="18"/>
      <c r="L2656" s="18"/>
      <c r="Z2656" s="152"/>
    </row>
    <row r="2657" spans="1:26" x14ac:dyDescent="0.25">
      <c r="A2657" s="26"/>
      <c r="B2657" s="27"/>
      <c r="C2657" s="28"/>
      <c r="D2657" s="28"/>
      <c r="E2657" s="28"/>
      <c r="F2657" s="28"/>
      <c r="G2657" s="29"/>
      <c r="H2657" s="39"/>
      <c r="I2657" s="150" t="str">
        <f t="shared" si="71"/>
        <v/>
      </c>
      <c r="J2657" s="113"/>
      <c r="K2657" s="18"/>
      <c r="L2657" s="18"/>
      <c r="Z2657" s="152"/>
    </row>
    <row r="2658" spans="1:26" x14ac:dyDescent="0.25">
      <c r="A2658" s="26"/>
      <c r="B2658" s="27"/>
      <c r="C2658" s="28"/>
      <c r="D2658" s="28"/>
      <c r="E2658" s="28"/>
      <c r="F2658" s="28"/>
      <c r="G2658" s="29"/>
      <c r="H2658" s="39"/>
      <c r="I2658" s="150" t="str">
        <f t="shared" si="71"/>
        <v/>
      </c>
      <c r="J2658" s="113"/>
      <c r="K2658" s="18"/>
      <c r="L2658" s="18"/>
      <c r="Z2658" s="152"/>
    </row>
    <row r="2659" spans="1:26" x14ac:dyDescent="0.25">
      <c r="A2659" s="26"/>
      <c r="B2659" s="27"/>
      <c r="C2659" s="28"/>
      <c r="D2659" s="28"/>
      <c r="E2659" s="28"/>
      <c r="F2659" s="28"/>
      <c r="G2659" s="29"/>
      <c r="H2659" s="39"/>
      <c r="I2659" s="150" t="str">
        <f t="shared" si="71"/>
        <v/>
      </c>
      <c r="J2659" s="113"/>
      <c r="K2659" s="18"/>
      <c r="L2659" s="18"/>
      <c r="Z2659" s="152"/>
    </row>
    <row r="2660" spans="1:26" x14ac:dyDescent="0.25">
      <c r="A2660" s="26"/>
      <c r="B2660" s="27"/>
      <c r="C2660" s="28"/>
      <c r="D2660" s="28"/>
      <c r="E2660" s="28"/>
      <c r="F2660" s="28"/>
      <c r="G2660" s="29"/>
      <c r="H2660" s="39"/>
      <c r="I2660" s="150" t="str">
        <f t="shared" si="71"/>
        <v/>
      </c>
      <c r="J2660" s="113"/>
      <c r="K2660" s="18"/>
      <c r="L2660" s="18"/>
      <c r="Z2660" s="152"/>
    </row>
    <row r="2661" spans="1:26" x14ac:dyDescent="0.25">
      <c r="A2661" s="26"/>
      <c r="B2661" s="27"/>
      <c r="C2661" s="28"/>
      <c r="D2661" s="28"/>
      <c r="E2661" s="28"/>
      <c r="F2661" s="28"/>
      <c r="G2661" s="29"/>
      <c r="H2661" s="39"/>
      <c r="I2661" s="150" t="str">
        <f t="shared" si="71"/>
        <v/>
      </c>
      <c r="J2661" s="113"/>
      <c r="K2661" s="18"/>
      <c r="L2661" s="18"/>
      <c r="Z2661" s="152"/>
    </row>
    <row r="2662" spans="1:26" x14ac:dyDescent="0.25">
      <c r="A2662" s="26"/>
      <c r="B2662" s="27"/>
      <c r="C2662" s="28"/>
      <c r="D2662" s="28"/>
      <c r="E2662" s="28"/>
      <c r="F2662" s="28"/>
      <c r="G2662" s="29"/>
      <c r="H2662" s="39"/>
      <c r="I2662" s="150" t="str">
        <f t="shared" si="71"/>
        <v/>
      </c>
      <c r="J2662" s="113"/>
      <c r="K2662" s="18"/>
      <c r="L2662" s="18"/>
      <c r="Z2662" s="152"/>
    </row>
    <row r="2663" spans="1:26" x14ac:dyDescent="0.25">
      <c r="A2663" s="26"/>
      <c r="B2663" s="27"/>
      <c r="C2663" s="28"/>
      <c r="D2663" s="28"/>
      <c r="E2663" s="28"/>
      <c r="F2663" s="28"/>
      <c r="G2663" s="29"/>
      <c r="H2663" s="39"/>
      <c r="I2663" s="150" t="str">
        <f t="shared" si="71"/>
        <v/>
      </c>
      <c r="J2663" s="113"/>
      <c r="K2663" s="18"/>
      <c r="L2663" s="18"/>
      <c r="Z2663" s="152"/>
    </row>
    <row r="2664" spans="1:26" x14ac:dyDescent="0.25">
      <c r="A2664" s="26"/>
      <c r="B2664" s="27"/>
      <c r="C2664" s="28"/>
      <c r="D2664" s="28"/>
      <c r="E2664" s="28"/>
      <c r="F2664" s="28"/>
      <c r="G2664" s="29"/>
      <c r="H2664" s="39"/>
      <c r="I2664" s="150" t="str">
        <f t="shared" si="71"/>
        <v/>
      </c>
      <c r="J2664" s="113"/>
      <c r="K2664" s="18"/>
      <c r="L2664" s="18"/>
      <c r="Z2664" s="152"/>
    </row>
    <row r="2665" spans="1:26" x14ac:dyDescent="0.25">
      <c r="A2665" s="26"/>
      <c r="B2665" s="27"/>
      <c r="C2665" s="28"/>
      <c r="D2665" s="28"/>
      <c r="E2665" s="28"/>
      <c r="F2665" s="28"/>
      <c r="G2665" s="29"/>
      <c r="H2665" s="39"/>
      <c r="I2665" s="150" t="str">
        <f t="shared" si="71"/>
        <v/>
      </c>
      <c r="J2665" s="113"/>
      <c r="K2665" s="18"/>
      <c r="L2665" s="18"/>
      <c r="Z2665" s="152"/>
    </row>
    <row r="2666" spans="1:26" x14ac:dyDescent="0.25">
      <c r="A2666" s="26"/>
      <c r="B2666" s="27"/>
      <c r="C2666" s="28"/>
      <c r="D2666" s="28"/>
      <c r="E2666" s="28"/>
      <c r="F2666" s="28"/>
      <c r="G2666" s="29"/>
      <c r="H2666" s="39"/>
      <c r="I2666" s="150" t="str">
        <f t="shared" si="71"/>
        <v/>
      </c>
      <c r="J2666" s="113"/>
      <c r="K2666" s="18"/>
      <c r="L2666" s="18"/>
      <c r="Z2666" s="152"/>
    </row>
    <row r="2667" spans="1:26" x14ac:dyDescent="0.25">
      <c r="A2667" s="26"/>
      <c r="B2667" s="27"/>
      <c r="C2667" s="28"/>
      <c r="D2667" s="28"/>
      <c r="E2667" s="28"/>
      <c r="F2667" s="28"/>
      <c r="G2667" s="29"/>
      <c r="H2667" s="39"/>
      <c r="I2667" s="150" t="str">
        <f t="shared" si="71"/>
        <v/>
      </c>
      <c r="J2667" s="113"/>
      <c r="K2667" s="18"/>
      <c r="L2667" s="18"/>
      <c r="Z2667" s="152"/>
    </row>
    <row r="2668" spans="1:26" x14ac:dyDescent="0.25">
      <c r="A2668" s="26"/>
      <c r="B2668" s="27"/>
      <c r="C2668" s="28"/>
      <c r="D2668" s="28"/>
      <c r="E2668" s="28"/>
      <c r="F2668" s="28"/>
      <c r="G2668" s="29"/>
      <c r="H2668" s="39"/>
      <c r="I2668" s="150" t="str">
        <f t="shared" si="71"/>
        <v/>
      </c>
      <c r="J2668" s="113"/>
      <c r="K2668" s="18"/>
      <c r="L2668" s="18"/>
      <c r="Z2668" s="152"/>
    </row>
    <row r="2669" spans="1:26" x14ac:dyDescent="0.25">
      <c r="A2669" s="26"/>
      <c r="B2669" s="27"/>
      <c r="C2669" s="28"/>
      <c r="D2669" s="28"/>
      <c r="E2669" s="28"/>
      <c r="F2669" s="28"/>
      <c r="G2669" s="29"/>
      <c r="H2669" s="39"/>
      <c r="I2669" s="150" t="str">
        <f t="shared" si="71"/>
        <v/>
      </c>
      <c r="J2669" s="113"/>
      <c r="K2669" s="18"/>
      <c r="L2669" s="18"/>
      <c r="Z2669" s="152"/>
    </row>
    <row r="2670" spans="1:26" x14ac:dyDescent="0.25">
      <c r="A2670" s="26"/>
      <c r="B2670" s="27"/>
      <c r="C2670" s="28"/>
      <c r="D2670" s="28"/>
      <c r="E2670" s="28"/>
      <c r="F2670" s="28"/>
      <c r="G2670" s="29"/>
      <c r="H2670" s="39"/>
      <c r="I2670" s="150" t="str">
        <f t="shared" si="71"/>
        <v/>
      </c>
      <c r="J2670" s="113"/>
      <c r="K2670" s="18"/>
      <c r="L2670" s="18"/>
      <c r="Z2670" s="152"/>
    </row>
    <row r="2671" spans="1:26" x14ac:dyDescent="0.25">
      <c r="A2671" s="26"/>
      <c r="B2671" s="27"/>
      <c r="C2671" s="28"/>
      <c r="D2671" s="28"/>
      <c r="E2671" s="28"/>
      <c r="F2671" s="28"/>
      <c r="G2671" s="29"/>
      <c r="H2671" s="39"/>
      <c r="I2671" s="150" t="str">
        <f t="shared" si="71"/>
        <v/>
      </c>
      <c r="J2671" s="113"/>
      <c r="K2671" s="18"/>
      <c r="L2671" s="18"/>
      <c r="Z2671" s="152"/>
    </row>
    <row r="2672" spans="1:26" x14ac:dyDescent="0.25">
      <c r="A2672" s="26"/>
      <c r="B2672" s="27"/>
      <c r="C2672" s="28"/>
      <c r="D2672" s="28"/>
      <c r="E2672" s="28"/>
      <c r="F2672" s="28"/>
      <c r="G2672" s="29"/>
      <c r="H2672" s="39"/>
      <c r="I2672" s="150" t="str">
        <f t="shared" si="71"/>
        <v/>
      </c>
      <c r="J2672" s="113"/>
      <c r="K2672" s="18"/>
      <c r="L2672" s="18"/>
      <c r="Z2672" s="152"/>
    </row>
    <row r="2673" spans="1:26" x14ac:dyDescent="0.25">
      <c r="A2673" s="26"/>
      <c r="B2673" s="27"/>
      <c r="C2673" s="28"/>
      <c r="D2673" s="28"/>
      <c r="E2673" s="28"/>
      <c r="F2673" s="28"/>
      <c r="G2673" s="29"/>
      <c r="H2673" s="39"/>
      <c r="I2673" s="150" t="str">
        <f t="shared" si="71"/>
        <v/>
      </c>
      <c r="J2673" s="113"/>
      <c r="K2673" s="18"/>
      <c r="L2673" s="18"/>
      <c r="Z2673" s="152"/>
    </row>
    <row r="2674" spans="1:26" x14ac:dyDescent="0.25">
      <c r="A2674" s="26"/>
      <c r="B2674" s="27"/>
      <c r="C2674" s="28"/>
      <c r="D2674" s="28"/>
      <c r="E2674" s="28"/>
      <c r="F2674" s="28"/>
      <c r="G2674" s="29"/>
      <c r="H2674" s="39"/>
      <c r="I2674" s="150" t="str">
        <f t="shared" si="71"/>
        <v/>
      </c>
      <c r="J2674" s="113"/>
      <c r="K2674" s="18"/>
      <c r="L2674" s="18"/>
      <c r="Z2674" s="152"/>
    </row>
    <row r="2675" spans="1:26" x14ac:dyDescent="0.25">
      <c r="A2675" s="26"/>
      <c r="B2675" s="27"/>
      <c r="C2675" s="28"/>
      <c r="D2675" s="28"/>
      <c r="E2675" s="28"/>
      <c r="F2675" s="28"/>
      <c r="G2675" s="29"/>
      <c r="H2675" s="39"/>
      <c r="I2675" s="150" t="str">
        <f t="shared" si="71"/>
        <v/>
      </c>
      <c r="J2675" s="113"/>
      <c r="K2675" s="18"/>
      <c r="L2675" s="18"/>
      <c r="Z2675" s="152"/>
    </row>
    <row r="2676" spans="1:26" x14ac:dyDescent="0.25">
      <c r="A2676" s="26"/>
      <c r="B2676" s="27"/>
      <c r="C2676" s="28"/>
      <c r="D2676" s="28"/>
      <c r="E2676" s="28"/>
      <c r="F2676" s="28"/>
      <c r="G2676" s="29"/>
      <c r="H2676" s="39"/>
      <c r="I2676" s="150" t="str">
        <f t="shared" si="71"/>
        <v/>
      </c>
      <c r="J2676" s="113"/>
      <c r="K2676" s="18"/>
      <c r="L2676" s="18"/>
      <c r="Z2676" s="152"/>
    </row>
    <row r="2677" spans="1:26" x14ac:dyDescent="0.25">
      <c r="A2677" s="26"/>
      <c r="B2677" s="27"/>
      <c r="C2677" s="28"/>
      <c r="D2677" s="28"/>
      <c r="E2677" s="28"/>
      <c r="F2677" s="28"/>
      <c r="G2677" s="29"/>
      <c r="H2677" s="39"/>
      <c r="I2677" s="150" t="str">
        <f t="shared" si="71"/>
        <v/>
      </c>
      <c r="J2677" s="113"/>
      <c r="K2677" s="18"/>
      <c r="L2677" s="18"/>
      <c r="Z2677" s="152"/>
    </row>
    <row r="2678" spans="1:26" x14ac:dyDescent="0.25">
      <c r="A2678" s="26"/>
      <c r="B2678" s="27"/>
      <c r="C2678" s="28"/>
      <c r="D2678" s="28"/>
      <c r="E2678" s="28"/>
      <c r="F2678" s="28"/>
      <c r="G2678" s="29"/>
      <c r="H2678" s="39"/>
      <c r="I2678" s="150" t="str">
        <f t="shared" si="71"/>
        <v/>
      </c>
      <c r="J2678" s="113"/>
      <c r="K2678" s="18"/>
      <c r="L2678" s="18"/>
      <c r="Z2678" s="152"/>
    </row>
    <row r="2679" spans="1:26" x14ac:dyDescent="0.25">
      <c r="A2679" s="26"/>
      <c r="B2679" s="27"/>
      <c r="C2679" s="28"/>
      <c r="D2679" s="28"/>
      <c r="E2679" s="28"/>
      <c r="F2679" s="28"/>
      <c r="G2679" s="29"/>
      <c r="H2679" s="39"/>
      <c r="I2679" s="150" t="str">
        <f t="shared" si="71"/>
        <v/>
      </c>
      <c r="J2679" s="113"/>
      <c r="K2679" s="18"/>
      <c r="L2679" s="18"/>
      <c r="Z2679" s="152"/>
    </row>
    <row r="2680" spans="1:26" x14ac:dyDescent="0.25">
      <c r="A2680" s="26"/>
      <c r="B2680" s="27"/>
      <c r="C2680" s="28"/>
      <c r="D2680" s="28"/>
      <c r="E2680" s="28"/>
      <c r="F2680" s="28"/>
      <c r="G2680" s="29"/>
      <c r="H2680" s="39"/>
      <c r="I2680" s="150" t="str">
        <f t="shared" si="71"/>
        <v/>
      </c>
      <c r="J2680" s="113"/>
      <c r="K2680" s="18"/>
      <c r="L2680" s="18"/>
      <c r="Z2680" s="152"/>
    </row>
    <row r="2681" spans="1:26" x14ac:dyDescent="0.25">
      <c r="A2681" s="26"/>
      <c r="B2681" s="27"/>
      <c r="C2681" s="28"/>
      <c r="D2681" s="28"/>
      <c r="E2681" s="28"/>
      <c r="F2681" s="28"/>
      <c r="G2681" s="29"/>
      <c r="H2681" s="39"/>
      <c r="I2681" s="150" t="str">
        <f t="shared" si="71"/>
        <v/>
      </c>
      <c r="J2681" s="113"/>
      <c r="K2681" s="18"/>
      <c r="L2681" s="18"/>
      <c r="Z2681" s="152"/>
    </row>
    <row r="2682" spans="1:26" x14ac:dyDescent="0.25">
      <c r="A2682" s="26"/>
      <c r="B2682" s="27"/>
      <c r="C2682" s="28"/>
      <c r="D2682" s="28"/>
      <c r="E2682" s="28"/>
      <c r="F2682" s="28"/>
      <c r="G2682" s="29"/>
      <c r="H2682" s="39"/>
      <c r="I2682" s="150" t="str">
        <f t="shared" si="71"/>
        <v/>
      </c>
      <c r="J2682" s="113"/>
      <c r="K2682" s="18"/>
      <c r="L2682" s="18"/>
      <c r="Z2682" s="152"/>
    </row>
    <row r="2683" spans="1:26" x14ac:dyDescent="0.25">
      <c r="A2683" s="26"/>
      <c r="B2683" s="27"/>
      <c r="C2683" s="28"/>
      <c r="D2683" s="28"/>
      <c r="E2683" s="28"/>
      <c r="F2683" s="28"/>
      <c r="G2683" s="29"/>
      <c r="H2683" s="39"/>
      <c r="I2683" s="150" t="str">
        <f t="shared" si="71"/>
        <v/>
      </c>
      <c r="J2683" s="113"/>
      <c r="K2683" s="18"/>
      <c r="L2683" s="18"/>
      <c r="Z2683" s="152"/>
    </row>
    <row r="2684" spans="1:26" x14ac:dyDescent="0.25">
      <c r="A2684" s="26"/>
      <c r="B2684" s="27"/>
      <c r="C2684" s="28"/>
      <c r="D2684" s="28"/>
      <c r="E2684" s="28"/>
      <c r="F2684" s="28"/>
      <c r="G2684" s="29"/>
      <c r="H2684" s="39"/>
      <c r="I2684" s="150" t="str">
        <f t="shared" si="71"/>
        <v/>
      </c>
      <c r="J2684" s="113"/>
      <c r="K2684" s="18"/>
      <c r="L2684" s="18"/>
      <c r="Z2684" s="152"/>
    </row>
    <row r="2685" spans="1:26" x14ac:dyDescent="0.25">
      <c r="A2685" s="26"/>
      <c r="B2685" s="27"/>
      <c r="C2685" s="28"/>
      <c r="D2685" s="28"/>
      <c r="E2685" s="28"/>
      <c r="F2685" s="28"/>
      <c r="G2685" s="29"/>
      <c r="H2685" s="39"/>
      <c r="I2685" s="150" t="str">
        <f t="shared" ref="I2685:I2748" si="72">IF(G2685="","",I2684+G2685)</f>
        <v/>
      </c>
      <c r="J2685" s="113"/>
      <c r="K2685" s="18"/>
      <c r="L2685" s="18"/>
      <c r="Z2685" s="152"/>
    </row>
    <row r="2686" spans="1:26" x14ac:dyDescent="0.25">
      <c r="A2686" s="26"/>
      <c r="B2686" s="27"/>
      <c r="C2686" s="28"/>
      <c r="D2686" s="28"/>
      <c r="E2686" s="28"/>
      <c r="F2686" s="28"/>
      <c r="G2686" s="29"/>
      <c r="H2686" s="39"/>
      <c r="I2686" s="150" t="str">
        <f t="shared" si="72"/>
        <v/>
      </c>
      <c r="J2686" s="113"/>
      <c r="K2686" s="18"/>
      <c r="L2686" s="18"/>
      <c r="Z2686" s="152"/>
    </row>
    <row r="2687" spans="1:26" x14ac:dyDescent="0.25">
      <c r="A2687" s="26"/>
      <c r="B2687" s="27"/>
      <c r="C2687" s="28"/>
      <c r="D2687" s="28"/>
      <c r="E2687" s="28"/>
      <c r="F2687" s="28"/>
      <c r="G2687" s="29"/>
      <c r="H2687" s="39"/>
      <c r="I2687" s="150" t="str">
        <f t="shared" si="72"/>
        <v/>
      </c>
      <c r="J2687" s="113"/>
      <c r="K2687" s="18"/>
      <c r="L2687" s="18"/>
      <c r="Z2687" s="152"/>
    </row>
    <row r="2688" spans="1:26" x14ac:dyDescent="0.25">
      <c r="A2688" s="26"/>
      <c r="B2688" s="27"/>
      <c r="C2688" s="28"/>
      <c r="D2688" s="28"/>
      <c r="E2688" s="28"/>
      <c r="F2688" s="28"/>
      <c r="G2688" s="29"/>
      <c r="H2688" s="39"/>
      <c r="I2688" s="150" t="str">
        <f t="shared" si="72"/>
        <v/>
      </c>
      <c r="J2688" s="113"/>
      <c r="K2688" s="18"/>
      <c r="L2688" s="18"/>
      <c r="Z2688" s="152"/>
    </row>
    <row r="2689" spans="1:26" x14ac:dyDescent="0.25">
      <c r="A2689" s="26"/>
      <c r="B2689" s="27"/>
      <c r="C2689" s="28"/>
      <c r="D2689" s="28"/>
      <c r="E2689" s="28"/>
      <c r="F2689" s="28"/>
      <c r="G2689" s="29"/>
      <c r="H2689" s="39"/>
      <c r="I2689" s="150" t="str">
        <f t="shared" si="72"/>
        <v/>
      </c>
      <c r="J2689" s="113"/>
      <c r="K2689" s="18"/>
      <c r="L2689" s="18"/>
      <c r="Z2689" s="152"/>
    </row>
    <row r="2690" spans="1:26" x14ac:dyDescent="0.25">
      <c r="A2690" s="26"/>
      <c r="B2690" s="27"/>
      <c r="C2690" s="28"/>
      <c r="D2690" s="28"/>
      <c r="E2690" s="28"/>
      <c r="F2690" s="28"/>
      <c r="G2690" s="29"/>
      <c r="H2690" s="39"/>
      <c r="I2690" s="150" t="str">
        <f t="shared" si="72"/>
        <v/>
      </c>
      <c r="J2690" s="113"/>
      <c r="K2690" s="18"/>
      <c r="L2690" s="18"/>
      <c r="Z2690" s="152"/>
    </row>
    <row r="2691" spans="1:26" x14ac:dyDescent="0.25">
      <c r="A2691" s="26"/>
      <c r="B2691" s="27"/>
      <c r="C2691" s="28"/>
      <c r="D2691" s="28"/>
      <c r="E2691" s="28"/>
      <c r="F2691" s="28"/>
      <c r="G2691" s="29"/>
      <c r="H2691" s="39"/>
      <c r="I2691" s="150" t="str">
        <f t="shared" si="72"/>
        <v/>
      </c>
      <c r="J2691" s="113"/>
      <c r="K2691" s="18"/>
      <c r="L2691" s="18"/>
      <c r="Z2691" s="152"/>
    </row>
    <row r="2692" spans="1:26" x14ac:dyDescent="0.25">
      <c r="A2692" s="26"/>
      <c r="B2692" s="27"/>
      <c r="C2692" s="28"/>
      <c r="D2692" s="28"/>
      <c r="E2692" s="28"/>
      <c r="F2692" s="28"/>
      <c r="G2692" s="29"/>
      <c r="H2692" s="39"/>
      <c r="I2692" s="150" t="str">
        <f t="shared" si="72"/>
        <v/>
      </c>
      <c r="J2692" s="113"/>
      <c r="K2692" s="18"/>
      <c r="L2692" s="18"/>
      <c r="Z2692" s="152"/>
    </row>
    <row r="2693" spans="1:26" x14ac:dyDescent="0.25">
      <c r="A2693" s="26"/>
      <c r="B2693" s="27"/>
      <c r="C2693" s="28"/>
      <c r="D2693" s="28"/>
      <c r="E2693" s="28"/>
      <c r="F2693" s="28"/>
      <c r="G2693" s="29"/>
      <c r="H2693" s="39"/>
      <c r="I2693" s="150" t="str">
        <f t="shared" si="72"/>
        <v/>
      </c>
      <c r="J2693" s="113"/>
      <c r="K2693" s="18"/>
      <c r="L2693" s="18"/>
      <c r="Z2693" s="152"/>
    </row>
    <row r="2694" spans="1:26" x14ac:dyDescent="0.25">
      <c r="A2694" s="26"/>
      <c r="B2694" s="27"/>
      <c r="C2694" s="28"/>
      <c r="D2694" s="28"/>
      <c r="E2694" s="28"/>
      <c r="F2694" s="28"/>
      <c r="G2694" s="29"/>
      <c r="H2694" s="39"/>
      <c r="I2694" s="150" t="str">
        <f t="shared" si="72"/>
        <v/>
      </c>
      <c r="J2694" s="113"/>
      <c r="K2694" s="18"/>
      <c r="L2694" s="18"/>
      <c r="Z2694" s="152"/>
    </row>
    <row r="2695" spans="1:26" x14ac:dyDescent="0.25">
      <c r="A2695" s="26"/>
      <c r="B2695" s="27"/>
      <c r="C2695" s="28"/>
      <c r="D2695" s="28"/>
      <c r="E2695" s="28"/>
      <c r="F2695" s="28"/>
      <c r="G2695" s="29"/>
      <c r="H2695" s="39"/>
      <c r="I2695" s="150" t="str">
        <f t="shared" si="72"/>
        <v/>
      </c>
      <c r="J2695" s="113"/>
      <c r="K2695" s="18"/>
      <c r="L2695" s="18"/>
      <c r="Z2695" s="152"/>
    </row>
    <row r="2696" spans="1:26" x14ac:dyDescent="0.25">
      <c r="A2696" s="26"/>
      <c r="B2696" s="27"/>
      <c r="C2696" s="28"/>
      <c r="D2696" s="28"/>
      <c r="E2696" s="28"/>
      <c r="F2696" s="28"/>
      <c r="G2696" s="29"/>
      <c r="H2696" s="39"/>
      <c r="I2696" s="150" t="str">
        <f t="shared" si="72"/>
        <v/>
      </c>
      <c r="J2696" s="113"/>
      <c r="K2696" s="18"/>
      <c r="L2696" s="18"/>
      <c r="Z2696" s="152"/>
    </row>
    <row r="2697" spans="1:26" x14ac:dyDescent="0.25">
      <c r="A2697" s="26"/>
      <c r="B2697" s="27"/>
      <c r="C2697" s="28"/>
      <c r="D2697" s="28"/>
      <c r="E2697" s="28"/>
      <c r="F2697" s="28"/>
      <c r="G2697" s="29"/>
      <c r="H2697" s="39"/>
      <c r="I2697" s="150" t="str">
        <f t="shared" si="72"/>
        <v/>
      </c>
      <c r="J2697" s="113"/>
      <c r="K2697" s="18"/>
      <c r="L2697" s="18"/>
      <c r="Z2697" s="152"/>
    </row>
    <row r="2698" spans="1:26" x14ac:dyDescent="0.25">
      <c r="A2698" s="26"/>
      <c r="B2698" s="27"/>
      <c r="C2698" s="28"/>
      <c r="D2698" s="28"/>
      <c r="E2698" s="28"/>
      <c r="F2698" s="28"/>
      <c r="G2698" s="29"/>
      <c r="H2698" s="39"/>
      <c r="I2698" s="150" t="str">
        <f t="shared" si="72"/>
        <v/>
      </c>
      <c r="J2698" s="113"/>
      <c r="K2698" s="18"/>
      <c r="L2698" s="18"/>
      <c r="Z2698" s="152"/>
    </row>
    <row r="2699" spans="1:26" x14ac:dyDescent="0.25">
      <c r="A2699" s="26"/>
      <c r="B2699" s="27"/>
      <c r="C2699" s="28"/>
      <c r="D2699" s="28"/>
      <c r="E2699" s="28"/>
      <c r="F2699" s="28"/>
      <c r="G2699" s="29"/>
      <c r="H2699" s="39"/>
      <c r="I2699" s="150" t="str">
        <f t="shared" si="72"/>
        <v/>
      </c>
      <c r="J2699" s="113"/>
      <c r="K2699" s="18"/>
      <c r="L2699" s="18"/>
      <c r="Z2699" s="152"/>
    </row>
    <row r="2700" spans="1:26" x14ac:dyDescent="0.25">
      <c r="A2700" s="26"/>
      <c r="B2700" s="27"/>
      <c r="C2700" s="28"/>
      <c r="D2700" s="28"/>
      <c r="E2700" s="28"/>
      <c r="F2700" s="28"/>
      <c r="G2700" s="29"/>
      <c r="H2700" s="39"/>
      <c r="I2700" s="150" t="str">
        <f t="shared" si="72"/>
        <v/>
      </c>
      <c r="J2700" s="113"/>
      <c r="K2700" s="18"/>
      <c r="L2700" s="18"/>
      <c r="Z2700" s="152"/>
    </row>
    <row r="2701" spans="1:26" x14ac:dyDescent="0.25">
      <c r="A2701" s="26"/>
      <c r="B2701" s="27"/>
      <c r="C2701" s="28"/>
      <c r="D2701" s="28"/>
      <c r="E2701" s="28"/>
      <c r="F2701" s="28"/>
      <c r="G2701" s="29"/>
      <c r="H2701" s="39"/>
      <c r="I2701" s="150" t="str">
        <f t="shared" si="72"/>
        <v/>
      </c>
      <c r="J2701" s="113"/>
      <c r="K2701" s="18"/>
      <c r="L2701" s="18"/>
      <c r="Z2701" s="152"/>
    </row>
    <row r="2702" spans="1:26" x14ac:dyDescent="0.25">
      <c r="A2702" s="26"/>
      <c r="B2702" s="27"/>
      <c r="C2702" s="28"/>
      <c r="D2702" s="28"/>
      <c r="E2702" s="28"/>
      <c r="F2702" s="28"/>
      <c r="G2702" s="29"/>
      <c r="H2702" s="39"/>
      <c r="I2702" s="150" t="str">
        <f t="shared" si="72"/>
        <v/>
      </c>
      <c r="J2702" s="113"/>
      <c r="K2702" s="18"/>
      <c r="L2702" s="18"/>
      <c r="Z2702" s="152"/>
    </row>
    <row r="2703" spans="1:26" x14ac:dyDescent="0.25">
      <c r="A2703" s="26"/>
      <c r="B2703" s="27"/>
      <c r="C2703" s="28"/>
      <c r="D2703" s="28"/>
      <c r="E2703" s="28"/>
      <c r="F2703" s="28"/>
      <c r="G2703" s="29"/>
      <c r="H2703" s="39"/>
      <c r="I2703" s="150" t="str">
        <f t="shared" si="72"/>
        <v/>
      </c>
      <c r="J2703" s="113"/>
      <c r="K2703" s="18"/>
      <c r="L2703" s="18"/>
      <c r="Z2703" s="152"/>
    </row>
    <row r="2704" spans="1:26" x14ac:dyDescent="0.25">
      <c r="A2704" s="26"/>
      <c r="B2704" s="27"/>
      <c r="C2704" s="28"/>
      <c r="D2704" s="28"/>
      <c r="E2704" s="28"/>
      <c r="F2704" s="28"/>
      <c r="G2704" s="29"/>
      <c r="H2704" s="39"/>
      <c r="I2704" s="150" t="str">
        <f t="shared" si="72"/>
        <v/>
      </c>
      <c r="J2704" s="113"/>
      <c r="K2704" s="18"/>
      <c r="L2704" s="18"/>
      <c r="Z2704" s="152"/>
    </row>
    <row r="2705" spans="1:26" x14ac:dyDescent="0.25">
      <c r="A2705" s="26"/>
      <c r="B2705" s="27"/>
      <c r="C2705" s="28"/>
      <c r="D2705" s="28"/>
      <c r="E2705" s="28"/>
      <c r="F2705" s="28"/>
      <c r="G2705" s="29"/>
      <c r="H2705" s="39"/>
      <c r="I2705" s="150" t="str">
        <f t="shared" si="72"/>
        <v/>
      </c>
      <c r="J2705" s="113"/>
      <c r="K2705" s="18"/>
      <c r="L2705" s="18"/>
      <c r="Z2705" s="152"/>
    </row>
    <row r="2706" spans="1:26" x14ac:dyDescent="0.25">
      <c r="A2706" s="26"/>
      <c r="B2706" s="27"/>
      <c r="C2706" s="28"/>
      <c r="D2706" s="28"/>
      <c r="E2706" s="28"/>
      <c r="F2706" s="28"/>
      <c r="G2706" s="29"/>
      <c r="H2706" s="39"/>
      <c r="I2706" s="150" t="str">
        <f t="shared" si="72"/>
        <v/>
      </c>
      <c r="J2706" s="113"/>
      <c r="K2706" s="18"/>
      <c r="L2706" s="18"/>
      <c r="Z2706" s="152"/>
    </row>
    <row r="2707" spans="1:26" x14ac:dyDescent="0.25">
      <c r="A2707" s="26"/>
      <c r="B2707" s="27"/>
      <c r="C2707" s="28"/>
      <c r="D2707" s="28"/>
      <c r="E2707" s="28"/>
      <c r="F2707" s="28"/>
      <c r="G2707" s="29"/>
      <c r="H2707" s="39"/>
      <c r="I2707" s="150" t="str">
        <f t="shared" si="72"/>
        <v/>
      </c>
      <c r="J2707" s="113"/>
      <c r="K2707" s="18"/>
      <c r="L2707" s="18"/>
      <c r="Z2707" s="152"/>
    </row>
    <row r="2708" spans="1:26" x14ac:dyDescent="0.25">
      <c r="A2708" s="26"/>
      <c r="B2708" s="27"/>
      <c r="C2708" s="28"/>
      <c r="D2708" s="28"/>
      <c r="E2708" s="28"/>
      <c r="F2708" s="28"/>
      <c r="G2708" s="29"/>
      <c r="H2708" s="39"/>
      <c r="I2708" s="150" t="str">
        <f t="shared" si="72"/>
        <v/>
      </c>
      <c r="J2708" s="113"/>
      <c r="K2708" s="18"/>
      <c r="L2708" s="18"/>
      <c r="Z2708" s="152"/>
    </row>
    <row r="2709" spans="1:26" x14ac:dyDescent="0.25">
      <c r="A2709" s="26"/>
      <c r="B2709" s="27"/>
      <c r="C2709" s="28"/>
      <c r="D2709" s="28"/>
      <c r="E2709" s="28"/>
      <c r="F2709" s="28"/>
      <c r="G2709" s="29"/>
      <c r="H2709" s="39"/>
      <c r="I2709" s="150" t="str">
        <f t="shared" si="72"/>
        <v/>
      </c>
      <c r="J2709" s="113"/>
      <c r="K2709" s="18"/>
      <c r="L2709" s="18"/>
      <c r="Z2709" s="152"/>
    </row>
    <row r="2710" spans="1:26" x14ac:dyDescent="0.25">
      <c r="A2710" s="26"/>
      <c r="B2710" s="27"/>
      <c r="C2710" s="28"/>
      <c r="D2710" s="28"/>
      <c r="E2710" s="28"/>
      <c r="F2710" s="28"/>
      <c r="G2710" s="29"/>
      <c r="H2710" s="39"/>
      <c r="I2710" s="150" t="str">
        <f t="shared" si="72"/>
        <v/>
      </c>
      <c r="J2710" s="113"/>
      <c r="K2710" s="18"/>
      <c r="L2710" s="18"/>
      <c r="Z2710" s="152"/>
    </row>
    <row r="2711" spans="1:26" x14ac:dyDescent="0.25">
      <c r="A2711" s="26"/>
      <c r="B2711" s="27"/>
      <c r="C2711" s="28"/>
      <c r="D2711" s="28"/>
      <c r="E2711" s="28"/>
      <c r="F2711" s="28"/>
      <c r="G2711" s="29"/>
      <c r="H2711" s="39"/>
      <c r="I2711" s="150" t="str">
        <f t="shared" si="72"/>
        <v/>
      </c>
      <c r="J2711" s="113"/>
      <c r="K2711" s="18"/>
      <c r="L2711" s="18"/>
      <c r="Z2711" s="152"/>
    </row>
    <row r="2712" spans="1:26" x14ac:dyDescent="0.25">
      <c r="A2712" s="26"/>
      <c r="B2712" s="27"/>
      <c r="C2712" s="28"/>
      <c r="D2712" s="28"/>
      <c r="E2712" s="28"/>
      <c r="F2712" s="28"/>
      <c r="G2712" s="29"/>
      <c r="H2712" s="39"/>
      <c r="I2712" s="150" t="str">
        <f t="shared" si="72"/>
        <v/>
      </c>
      <c r="J2712" s="113"/>
      <c r="K2712" s="18"/>
      <c r="L2712" s="18"/>
      <c r="Z2712" s="152"/>
    </row>
    <row r="2713" spans="1:26" x14ac:dyDescent="0.25">
      <c r="A2713" s="26"/>
      <c r="B2713" s="27"/>
      <c r="C2713" s="28"/>
      <c r="D2713" s="28"/>
      <c r="E2713" s="28"/>
      <c r="F2713" s="28"/>
      <c r="G2713" s="29"/>
      <c r="H2713" s="39"/>
      <c r="I2713" s="150" t="str">
        <f t="shared" si="72"/>
        <v/>
      </c>
      <c r="J2713" s="113"/>
      <c r="K2713" s="18"/>
      <c r="L2713" s="18"/>
      <c r="Z2713" s="152"/>
    </row>
    <row r="2714" spans="1:26" x14ac:dyDescent="0.25">
      <c r="A2714" s="26"/>
      <c r="B2714" s="27"/>
      <c r="C2714" s="28"/>
      <c r="D2714" s="28"/>
      <c r="E2714" s="28"/>
      <c r="F2714" s="28"/>
      <c r="G2714" s="29"/>
      <c r="H2714" s="39"/>
      <c r="I2714" s="150" t="str">
        <f t="shared" si="72"/>
        <v/>
      </c>
      <c r="J2714" s="113"/>
      <c r="K2714" s="18"/>
      <c r="L2714" s="18"/>
      <c r="Z2714" s="152"/>
    </row>
    <row r="2715" spans="1:26" x14ac:dyDescent="0.25">
      <c r="A2715" s="26"/>
      <c r="B2715" s="27"/>
      <c r="C2715" s="28"/>
      <c r="D2715" s="28"/>
      <c r="E2715" s="28"/>
      <c r="F2715" s="28"/>
      <c r="G2715" s="29"/>
      <c r="H2715" s="39"/>
      <c r="I2715" s="150" t="str">
        <f t="shared" si="72"/>
        <v/>
      </c>
      <c r="J2715" s="113"/>
      <c r="K2715" s="18"/>
      <c r="L2715" s="18"/>
      <c r="Z2715" s="152"/>
    </row>
    <row r="2716" spans="1:26" x14ac:dyDescent="0.25">
      <c r="A2716" s="26"/>
      <c r="B2716" s="27"/>
      <c r="C2716" s="28"/>
      <c r="D2716" s="28"/>
      <c r="E2716" s="28"/>
      <c r="F2716" s="28"/>
      <c r="G2716" s="29"/>
      <c r="H2716" s="39"/>
      <c r="I2716" s="150" t="str">
        <f t="shared" si="72"/>
        <v/>
      </c>
      <c r="J2716" s="113"/>
      <c r="K2716" s="18"/>
      <c r="L2716" s="18"/>
      <c r="Z2716" s="152"/>
    </row>
    <row r="2717" spans="1:26" x14ac:dyDescent="0.25">
      <c r="A2717" s="26"/>
      <c r="B2717" s="27"/>
      <c r="C2717" s="28"/>
      <c r="D2717" s="28"/>
      <c r="E2717" s="28"/>
      <c r="F2717" s="28"/>
      <c r="G2717" s="29"/>
      <c r="H2717" s="39"/>
      <c r="I2717" s="150" t="str">
        <f t="shared" si="72"/>
        <v/>
      </c>
      <c r="J2717" s="113"/>
      <c r="K2717" s="18"/>
      <c r="L2717" s="18"/>
      <c r="Z2717" s="152"/>
    </row>
    <row r="2718" spans="1:26" x14ac:dyDescent="0.25">
      <c r="A2718" s="26"/>
      <c r="B2718" s="27"/>
      <c r="C2718" s="28"/>
      <c r="D2718" s="28"/>
      <c r="E2718" s="28"/>
      <c r="F2718" s="28"/>
      <c r="G2718" s="29"/>
      <c r="H2718" s="39"/>
      <c r="I2718" s="150" t="str">
        <f t="shared" si="72"/>
        <v/>
      </c>
      <c r="J2718" s="113"/>
      <c r="K2718" s="18"/>
      <c r="L2718" s="18"/>
      <c r="Z2718" s="152"/>
    </row>
    <row r="2719" spans="1:26" x14ac:dyDescent="0.25">
      <c r="A2719" s="26"/>
      <c r="B2719" s="27"/>
      <c r="C2719" s="28"/>
      <c r="D2719" s="28"/>
      <c r="E2719" s="28"/>
      <c r="F2719" s="28"/>
      <c r="G2719" s="29"/>
      <c r="H2719" s="39"/>
      <c r="I2719" s="150" t="str">
        <f t="shared" si="72"/>
        <v/>
      </c>
      <c r="J2719" s="113"/>
      <c r="K2719" s="18"/>
      <c r="L2719" s="18"/>
      <c r="Z2719" s="152"/>
    </row>
    <row r="2720" spans="1:26" x14ac:dyDescent="0.25">
      <c r="A2720" s="26"/>
      <c r="B2720" s="27"/>
      <c r="C2720" s="28"/>
      <c r="D2720" s="28"/>
      <c r="E2720" s="28"/>
      <c r="F2720" s="28"/>
      <c r="G2720" s="29"/>
      <c r="H2720" s="39"/>
      <c r="I2720" s="150" t="str">
        <f t="shared" si="72"/>
        <v/>
      </c>
      <c r="J2720" s="113"/>
      <c r="K2720" s="18"/>
      <c r="L2720" s="18"/>
      <c r="Z2720" s="152"/>
    </row>
    <row r="2721" spans="1:26" x14ac:dyDescent="0.25">
      <c r="A2721" s="26"/>
      <c r="B2721" s="27"/>
      <c r="C2721" s="28"/>
      <c r="D2721" s="28"/>
      <c r="E2721" s="28"/>
      <c r="F2721" s="28"/>
      <c r="G2721" s="29"/>
      <c r="H2721" s="39"/>
      <c r="I2721" s="150" t="str">
        <f t="shared" si="72"/>
        <v/>
      </c>
      <c r="J2721" s="113"/>
      <c r="K2721" s="18"/>
      <c r="L2721" s="18"/>
      <c r="Z2721" s="152"/>
    </row>
    <row r="2722" spans="1:26" x14ac:dyDescent="0.25">
      <c r="A2722" s="26"/>
      <c r="B2722" s="27"/>
      <c r="C2722" s="28"/>
      <c r="D2722" s="28"/>
      <c r="E2722" s="28"/>
      <c r="F2722" s="28"/>
      <c r="G2722" s="29"/>
      <c r="H2722" s="39"/>
      <c r="I2722" s="150" t="str">
        <f t="shared" si="72"/>
        <v/>
      </c>
      <c r="J2722" s="113"/>
      <c r="K2722" s="18"/>
      <c r="L2722" s="18"/>
      <c r="Z2722" s="152"/>
    </row>
    <row r="2723" spans="1:26" x14ac:dyDescent="0.25">
      <c r="A2723" s="26"/>
      <c r="B2723" s="27"/>
      <c r="C2723" s="28"/>
      <c r="D2723" s="28"/>
      <c r="E2723" s="28"/>
      <c r="F2723" s="28"/>
      <c r="G2723" s="29"/>
      <c r="H2723" s="39"/>
      <c r="I2723" s="150" t="str">
        <f t="shared" si="72"/>
        <v/>
      </c>
      <c r="J2723" s="113"/>
      <c r="K2723" s="18"/>
      <c r="L2723" s="18"/>
      <c r="Z2723" s="152"/>
    </row>
    <row r="2724" spans="1:26" x14ac:dyDescent="0.25">
      <c r="A2724" s="26"/>
      <c r="B2724" s="27"/>
      <c r="C2724" s="28"/>
      <c r="D2724" s="28"/>
      <c r="E2724" s="28"/>
      <c r="F2724" s="28"/>
      <c r="G2724" s="29"/>
      <c r="H2724" s="39"/>
      <c r="I2724" s="150" t="str">
        <f t="shared" si="72"/>
        <v/>
      </c>
      <c r="J2724" s="113"/>
      <c r="K2724" s="18"/>
      <c r="L2724" s="18"/>
      <c r="Z2724" s="152"/>
    </row>
    <row r="2725" spans="1:26" x14ac:dyDescent="0.25">
      <c r="A2725" s="26"/>
      <c r="B2725" s="27"/>
      <c r="C2725" s="28"/>
      <c r="D2725" s="28"/>
      <c r="E2725" s="28"/>
      <c r="F2725" s="28"/>
      <c r="G2725" s="29"/>
      <c r="H2725" s="39"/>
      <c r="I2725" s="150" t="str">
        <f t="shared" si="72"/>
        <v/>
      </c>
      <c r="J2725" s="113"/>
      <c r="K2725" s="18"/>
      <c r="L2725" s="18"/>
      <c r="Z2725" s="152"/>
    </row>
    <row r="2726" spans="1:26" x14ac:dyDescent="0.25">
      <c r="A2726" s="26"/>
      <c r="B2726" s="27"/>
      <c r="C2726" s="28"/>
      <c r="D2726" s="28"/>
      <c r="E2726" s="28"/>
      <c r="F2726" s="28"/>
      <c r="G2726" s="29"/>
      <c r="H2726" s="39"/>
      <c r="I2726" s="150" t="str">
        <f t="shared" si="72"/>
        <v/>
      </c>
      <c r="J2726" s="113"/>
      <c r="K2726" s="18"/>
      <c r="L2726" s="18"/>
      <c r="Z2726" s="152"/>
    </row>
    <row r="2727" spans="1:26" x14ac:dyDescent="0.25">
      <c r="A2727" s="26"/>
      <c r="B2727" s="27"/>
      <c r="C2727" s="28"/>
      <c r="D2727" s="28"/>
      <c r="E2727" s="28"/>
      <c r="F2727" s="28"/>
      <c r="G2727" s="29"/>
      <c r="H2727" s="39"/>
      <c r="I2727" s="150" t="str">
        <f t="shared" si="72"/>
        <v/>
      </c>
      <c r="J2727" s="113"/>
      <c r="K2727" s="18"/>
      <c r="L2727" s="18"/>
      <c r="Z2727" s="152"/>
    </row>
    <row r="2728" spans="1:26" x14ac:dyDescent="0.25">
      <c r="A2728" s="26"/>
      <c r="B2728" s="27"/>
      <c r="C2728" s="28"/>
      <c r="D2728" s="28"/>
      <c r="E2728" s="28"/>
      <c r="F2728" s="28"/>
      <c r="G2728" s="29"/>
      <c r="H2728" s="39"/>
      <c r="I2728" s="150" t="str">
        <f t="shared" si="72"/>
        <v/>
      </c>
      <c r="J2728" s="113"/>
      <c r="K2728" s="18"/>
      <c r="L2728" s="18"/>
      <c r="Z2728" s="152"/>
    </row>
    <row r="2729" spans="1:26" x14ac:dyDescent="0.25">
      <c r="A2729" s="26"/>
      <c r="B2729" s="27"/>
      <c r="C2729" s="28"/>
      <c r="D2729" s="28"/>
      <c r="E2729" s="28"/>
      <c r="F2729" s="28"/>
      <c r="G2729" s="29"/>
      <c r="H2729" s="39"/>
      <c r="I2729" s="150" t="str">
        <f t="shared" si="72"/>
        <v/>
      </c>
      <c r="J2729" s="113"/>
      <c r="K2729" s="18"/>
      <c r="L2729" s="18"/>
      <c r="Z2729" s="152"/>
    </row>
    <row r="2730" spans="1:26" x14ac:dyDescent="0.25">
      <c r="A2730" s="26"/>
      <c r="B2730" s="27"/>
      <c r="C2730" s="28"/>
      <c r="D2730" s="28"/>
      <c r="E2730" s="28"/>
      <c r="F2730" s="28"/>
      <c r="G2730" s="29"/>
      <c r="H2730" s="39"/>
      <c r="I2730" s="150" t="str">
        <f t="shared" si="72"/>
        <v/>
      </c>
      <c r="J2730" s="113"/>
      <c r="K2730" s="18"/>
      <c r="L2730" s="18"/>
      <c r="Z2730" s="152"/>
    </row>
    <row r="2731" spans="1:26" x14ac:dyDescent="0.25">
      <c r="A2731" s="26"/>
      <c r="B2731" s="27"/>
      <c r="C2731" s="28"/>
      <c r="D2731" s="28"/>
      <c r="E2731" s="28"/>
      <c r="F2731" s="28"/>
      <c r="G2731" s="29"/>
      <c r="H2731" s="39"/>
      <c r="I2731" s="150" t="str">
        <f t="shared" si="72"/>
        <v/>
      </c>
      <c r="J2731" s="113"/>
      <c r="K2731" s="18"/>
      <c r="L2731" s="18"/>
      <c r="Z2731" s="152"/>
    </row>
    <row r="2732" spans="1:26" x14ac:dyDescent="0.25">
      <c r="A2732" s="26"/>
      <c r="B2732" s="27"/>
      <c r="C2732" s="28"/>
      <c r="D2732" s="28"/>
      <c r="E2732" s="28"/>
      <c r="F2732" s="28"/>
      <c r="G2732" s="29"/>
      <c r="H2732" s="39"/>
      <c r="I2732" s="150" t="str">
        <f t="shared" si="72"/>
        <v/>
      </c>
      <c r="J2732" s="113"/>
      <c r="K2732" s="18"/>
      <c r="L2732" s="18"/>
      <c r="Z2732" s="152"/>
    </row>
    <row r="2733" spans="1:26" x14ac:dyDescent="0.25">
      <c r="A2733" s="26"/>
      <c r="B2733" s="27"/>
      <c r="C2733" s="28"/>
      <c r="D2733" s="28"/>
      <c r="E2733" s="28"/>
      <c r="F2733" s="28"/>
      <c r="G2733" s="29"/>
      <c r="H2733" s="39"/>
      <c r="I2733" s="150" t="str">
        <f t="shared" si="72"/>
        <v/>
      </c>
      <c r="J2733" s="113"/>
      <c r="K2733" s="18"/>
      <c r="L2733" s="18"/>
      <c r="Z2733" s="152"/>
    </row>
    <row r="2734" spans="1:26" x14ac:dyDescent="0.25">
      <c r="A2734" s="26"/>
      <c r="B2734" s="27"/>
      <c r="C2734" s="28"/>
      <c r="D2734" s="28"/>
      <c r="E2734" s="28"/>
      <c r="F2734" s="28"/>
      <c r="G2734" s="29"/>
      <c r="H2734" s="39"/>
      <c r="I2734" s="150" t="str">
        <f t="shared" si="72"/>
        <v/>
      </c>
      <c r="J2734" s="113"/>
      <c r="K2734" s="18"/>
      <c r="L2734" s="18"/>
      <c r="Z2734" s="152"/>
    </row>
    <row r="2735" spans="1:26" x14ac:dyDescent="0.25">
      <c r="A2735" s="26"/>
      <c r="B2735" s="27"/>
      <c r="C2735" s="28"/>
      <c r="D2735" s="28"/>
      <c r="E2735" s="28"/>
      <c r="F2735" s="28"/>
      <c r="G2735" s="29"/>
      <c r="H2735" s="39"/>
      <c r="I2735" s="150" t="str">
        <f t="shared" si="72"/>
        <v/>
      </c>
      <c r="J2735" s="113"/>
      <c r="K2735" s="18"/>
      <c r="L2735" s="18"/>
      <c r="Z2735" s="152"/>
    </row>
    <row r="2736" spans="1:26" x14ac:dyDescent="0.25">
      <c r="A2736" s="26"/>
      <c r="B2736" s="27"/>
      <c r="C2736" s="28"/>
      <c r="D2736" s="28"/>
      <c r="E2736" s="28"/>
      <c r="F2736" s="28"/>
      <c r="G2736" s="29"/>
      <c r="H2736" s="39"/>
      <c r="I2736" s="150" t="str">
        <f t="shared" si="72"/>
        <v/>
      </c>
      <c r="J2736" s="113"/>
      <c r="K2736" s="18"/>
      <c r="L2736" s="18"/>
      <c r="Z2736" s="152"/>
    </row>
    <row r="2737" spans="1:26" x14ac:dyDescent="0.25">
      <c r="A2737" s="26"/>
      <c r="B2737" s="27"/>
      <c r="C2737" s="28"/>
      <c r="D2737" s="28"/>
      <c r="E2737" s="28"/>
      <c r="F2737" s="28"/>
      <c r="G2737" s="29"/>
      <c r="H2737" s="39"/>
      <c r="I2737" s="150" t="str">
        <f t="shared" si="72"/>
        <v/>
      </c>
      <c r="J2737" s="113"/>
      <c r="K2737" s="18"/>
      <c r="L2737" s="18"/>
      <c r="Z2737" s="152"/>
    </row>
    <row r="2738" spans="1:26" x14ac:dyDescent="0.25">
      <c r="A2738" s="26"/>
      <c r="B2738" s="27"/>
      <c r="C2738" s="28"/>
      <c r="D2738" s="28"/>
      <c r="E2738" s="28"/>
      <c r="F2738" s="28"/>
      <c r="G2738" s="29"/>
      <c r="H2738" s="39"/>
      <c r="I2738" s="150" t="str">
        <f t="shared" si="72"/>
        <v/>
      </c>
      <c r="J2738" s="113"/>
      <c r="K2738" s="18"/>
      <c r="L2738" s="18"/>
      <c r="Z2738" s="152"/>
    </row>
    <row r="2739" spans="1:26" x14ac:dyDescent="0.25">
      <c r="A2739" s="26"/>
      <c r="B2739" s="27"/>
      <c r="C2739" s="28"/>
      <c r="D2739" s="28"/>
      <c r="E2739" s="28"/>
      <c r="F2739" s="28"/>
      <c r="G2739" s="29"/>
      <c r="H2739" s="39"/>
      <c r="I2739" s="150" t="str">
        <f t="shared" si="72"/>
        <v/>
      </c>
      <c r="J2739" s="113"/>
      <c r="K2739" s="18"/>
      <c r="L2739" s="18"/>
      <c r="Z2739" s="152"/>
    </row>
    <row r="2740" spans="1:26" x14ac:dyDescent="0.25">
      <c r="A2740" s="26"/>
      <c r="B2740" s="27"/>
      <c r="C2740" s="28"/>
      <c r="D2740" s="28"/>
      <c r="E2740" s="28"/>
      <c r="F2740" s="28"/>
      <c r="G2740" s="29"/>
      <c r="H2740" s="39"/>
      <c r="I2740" s="150" t="str">
        <f t="shared" si="72"/>
        <v/>
      </c>
      <c r="J2740" s="113"/>
      <c r="K2740" s="18"/>
      <c r="L2740" s="18"/>
      <c r="Z2740" s="152"/>
    </row>
    <row r="2741" spans="1:26" x14ac:dyDescent="0.25">
      <c r="A2741" s="26"/>
      <c r="B2741" s="27"/>
      <c r="C2741" s="28"/>
      <c r="D2741" s="28"/>
      <c r="E2741" s="28"/>
      <c r="F2741" s="28"/>
      <c r="G2741" s="29"/>
      <c r="H2741" s="39"/>
      <c r="I2741" s="150" t="str">
        <f t="shared" si="72"/>
        <v/>
      </c>
      <c r="J2741" s="113"/>
      <c r="K2741" s="18"/>
      <c r="L2741" s="18"/>
      <c r="Z2741" s="152"/>
    </row>
    <row r="2742" spans="1:26" x14ac:dyDescent="0.25">
      <c r="A2742" s="26"/>
      <c r="B2742" s="27"/>
      <c r="C2742" s="28"/>
      <c r="D2742" s="28"/>
      <c r="E2742" s="28"/>
      <c r="F2742" s="28"/>
      <c r="G2742" s="29"/>
      <c r="H2742" s="39"/>
      <c r="I2742" s="150" t="str">
        <f t="shared" si="72"/>
        <v/>
      </c>
      <c r="J2742" s="113"/>
      <c r="K2742" s="18"/>
      <c r="L2742" s="18"/>
      <c r="Z2742" s="152"/>
    </row>
    <row r="2743" spans="1:26" x14ac:dyDescent="0.25">
      <c r="A2743" s="26"/>
      <c r="B2743" s="27"/>
      <c r="C2743" s="28"/>
      <c r="D2743" s="28"/>
      <c r="E2743" s="28"/>
      <c r="F2743" s="28"/>
      <c r="G2743" s="29"/>
      <c r="H2743" s="39"/>
      <c r="I2743" s="150" t="str">
        <f t="shared" si="72"/>
        <v/>
      </c>
      <c r="J2743" s="113"/>
      <c r="K2743" s="18"/>
      <c r="L2743" s="18"/>
      <c r="Z2743" s="152"/>
    </row>
    <row r="2744" spans="1:26" x14ac:dyDescent="0.25">
      <c r="A2744" s="26"/>
      <c r="B2744" s="27"/>
      <c r="C2744" s="28"/>
      <c r="D2744" s="28"/>
      <c r="E2744" s="28"/>
      <c r="F2744" s="28"/>
      <c r="G2744" s="29"/>
      <c r="H2744" s="39"/>
      <c r="I2744" s="150" t="str">
        <f t="shared" si="72"/>
        <v/>
      </c>
      <c r="J2744" s="113"/>
      <c r="K2744" s="18"/>
      <c r="L2744" s="18"/>
      <c r="Z2744" s="152"/>
    </row>
    <row r="2745" spans="1:26" x14ac:dyDescent="0.25">
      <c r="A2745" s="26"/>
      <c r="B2745" s="27"/>
      <c r="C2745" s="28"/>
      <c r="D2745" s="28"/>
      <c r="E2745" s="28"/>
      <c r="F2745" s="28"/>
      <c r="G2745" s="29"/>
      <c r="H2745" s="39"/>
      <c r="I2745" s="150" t="str">
        <f t="shared" si="72"/>
        <v/>
      </c>
      <c r="J2745" s="113"/>
      <c r="K2745" s="18"/>
      <c r="L2745" s="18"/>
      <c r="Z2745" s="152"/>
    </row>
    <row r="2746" spans="1:26" x14ac:dyDescent="0.25">
      <c r="A2746" s="26"/>
      <c r="B2746" s="27"/>
      <c r="C2746" s="28"/>
      <c r="D2746" s="28"/>
      <c r="E2746" s="28"/>
      <c r="F2746" s="28"/>
      <c r="G2746" s="29"/>
      <c r="H2746" s="39"/>
      <c r="I2746" s="150" t="str">
        <f t="shared" si="72"/>
        <v/>
      </c>
      <c r="J2746" s="113"/>
      <c r="K2746" s="18"/>
      <c r="L2746" s="18"/>
      <c r="Z2746" s="152"/>
    </row>
    <row r="2747" spans="1:26" x14ac:dyDescent="0.25">
      <c r="A2747" s="26"/>
      <c r="B2747" s="27"/>
      <c r="C2747" s="28"/>
      <c r="D2747" s="28"/>
      <c r="E2747" s="28"/>
      <c r="F2747" s="28"/>
      <c r="G2747" s="29"/>
      <c r="H2747" s="39"/>
      <c r="I2747" s="150" t="str">
        <f t="shared" si="72"/>
        <v/>
      </c>
      <c r="J2747" s="113"/>
      <c r="K2747" s="18"/>
      <c r="L2747" s="18"/>
      <c r="Z2747" s="152"/>
    </row>
    <row r="2748" spans="1:26" x14ac:dyDescent="0.25">
      <c r="A2748" s="26"/>
      <c r="B2748" s="27"/>
      <c r="C2748" s="28"/>
      <c r="D2748" s="28"/>
      <c r="E2748" s="28"/>
      <c r="F2748" s="28"/>
      <c r="G2748" s="29"/>
      <c r="H2748" s="39"/>
      <c r="I2748" s="150" t="str">
        <f t="shared" si="72"/>
        <v/>
      </c>
      <c r="J2748" s="113"/>
      <c r="K2748" s="18"/>
      <c r="L2748" s="18"/>
      <c r="Z2748" s="152"/>
    </row>
    <row r="2749" spans="1:26" x14ac:dyDescent="0.25">
      <c r="A2749" s="26"/>
      <c r="B2749" s="27"/>
      <c r="C2749" s="28"/>
      <c r="D2749" s="28"/>
      <c r="E2749" s="28"/>
      <c r="F2749" s="28"/>
      <c r="G2749" s="29"/>
      <c r="H2749" s="39"/>
      <c r="I2749" s="150" t="str">
        <f t="shared" ref="I2749:I2812" si="73">IF(G2749="","",I2748+G2749)</f>
        <v/>
      </c>
      <c r="J2749" s="113"/>
      <c r="K2749" s="18"/>
      <c r="L2749" s="18"/>
      <c r="Z2749" s="152"/>
    </row>
    <row r="2750" spans="1:26" x14ac:dyDescent="0.25">
      <c r="A2750" s="26"/>
      <c r="B2750" s="27"/>
      <c r="C2750" s="28"/>
      <c r="D2750" s="28"/>
      <c r="E2750" s="28"/>
      <c r="F2750" s="28"/>
      <c r="G2750" s="29"/>
      <c r="H2750" s="39"/>
      <c r="I2750" s="150" t="str">
        <f t="shared" si="73"/>
        <v/>
      </c>
      <c r="J2750" s="113"/>
      <c r="K2750" s="18"/>
      <c r="L2750" s="18"/>
      <c r="Z2750" s="152"/>
    </row>
    <row r="2751" spans="1:26" x14ac:dyDescent="0.25">
      <c r="A2751" s="26"/>
      <c r="B2751" s="27"/>
      <c r="C2751" s="28"/>
      <c r="D2751" s="28"/>
      <c r="E2751" s="28"/>
      <c r="F2751" s="28"/>
      <c r="G2751" s="29"/>
      <c r="H2751" s="39"/>
      <c r="I2751" s="150" t="str">
        <f t="shared" si="73"/>
        <v/>
      </c>
      <c r="J2751" s="113"/>
      <c r="K2751" s="18"/>
      <c r="L2751" s="18"/>
      <c r="Z2751" s="152"/>
    </row>
    <row r="2752" spans="1:26" x14ac:dyDescent="0.25">
      <c r="A2752" s="26"/>
      <c r="B2752" s="27"/>
      <c r="C2752" s="28"/>
      <c r="D2752" s="28"/>
      <c r="E2752" s="28"/>
      <c r="F2752" s="28"/>
      <c r="G2752" s="29"/>
      <c r="H2752" s="39"/>
      <c r="I2752" s="150" t="str">
        <f t="shared" si="73"/>
        <v/>
      </c>
      <c r="J2752" s="113"/>
      <c r="K2752" s="18"/>
      <c r="L2752" s="18"/>
      <c r="Z2752" s="152"/>
    </row>
    <row r="2753" spans="1:26" x14ac:dyDescent="0.25">
      <c r="A2753" s="26"/>
      <c r="B2753" s="27"/>
      <c r="C2753" s="28"/>
      <c r="D2753" s="28"/>
      <c r="E2753" s="28"/>
      <c r="F2753" s="28"/>
      <c r="G2753" s="29"/>
      <c r="H2753" s="39"/>
      <c r="I2753" s="150" t="str">
        <f t="shared" si="73"/>
        <v/>
      </c>
      <c r="J2753" s="113"/>
      <c r="K2753" s="18"/>
      <c r="L2753" s="18"/>
      <c r="Z2753" s="152"/>
    </row>
    <row r="2754" spans="1:26" x14ac:dyDescent="0.25">
      <c r="A2754" s="26"/>
      <c r="B2754" s="27"/>
      <c r="C2754" s="28"/>
      <c r="D2754" s="28"/>
      <c r="E2754" s="28"/>
      <c r="F2754" s="28"/>
      <c r="G2754" s="29"/>
      <c r="H2754" s="39"/>
      <c r="I2754" s="150" t="str">
        <f t="shared" si="73"/>
        <v/>
      </c>
      <c r="J2754" s="113"/>
      <c r="K2754" s="18"/>
      <c r="L2754" s="18"/>
      <c r="Z2754" s="152"/>
    </row>
    <row r="2755" spans="1:26" x14ac:dyDescent="0.25">
      <c r="A2755" s="26"/>
      <c r="B2755" s="27"/>
      <c r="C2755" s="28"/>
      <c r="D2755" s="28"/>
      <c r="E2755" s="28"/>
      <c r="F2755" s="28"/>
      <c r="G2755" s="29"/>
      <c r="H2755" s="39"/>
      <c r="I2755" s="150" t="str">
        <f t="shared" si="73"/>
        <v/>
      </c>
      <c r="J2755" s="113"/>
      <c r="K2755" s="18"/>
      <c r="L2755" s="18"/>
      <c r="Z2755" s="152"/>
    </row>
    <row r="2756" spans="1:26" x14ac:dyDescent="0.25">
      <c r="A2756" s="26"/>
      <c r="B2756" s="27"/>
      <c r="C2756" s="28"/>
      <c r="D2756" s="28"/>
      <c r="E2756" s="28"/>
      <c r="F2756" s="28"/>
      <c r="G2756" s="29"/>
      <c r="H2756" s="39"/>
      <c r="I2756" s="150" t="str">
        <f t="shared" si="73"/>
        <v/>
      </c>
      <c r="J2756" s="113"/>
      <c r="K2756" s="18"/>
      <c r="L2756" s="18"/>
      <c r="Z2756" s="152"/>
    </row>
    <row r="2757" spans="1:26" x14ac:dyDescent="0.25">
      <c r="A2757" s="26"/>
      <c r="B2757" s="27"/>
      <c r="C2757" s="28"/>
      <c r="D2757" s="28"/>
      <c r="E2757" s="28"/>
      <c r="F2757" s="28"/>
      <c r="G2757" s="29"/>
      <c r="H2757" s="39"/>
      <c r="I2757" s="150" t="str">
        <f t="shared" si="73"/>
        <v/>
      </c>
      <c r="J2757" s="113"/>
      <c r="K2757" s="18"/>
      <c r="L2757" s="18"/>
      <c r="Z2757" s="152"/>
    </row>
    <row r="2758" spans="1:26" x14ac:dyDescent="0.25">
      <c r="A2758" s="26"/>
      <c r="B2758" s="27"/>
      <c r="C2758" s="28"/>
      <c r="D2758" s="28"/>
      <c r="E2758" s="28"/>
      <c r="F2758" s="28"/>
      <c r="G2758" s="29"/>
      <c r="H2758" s="39"/>
      <c r="I2758" s="150" t="str">
        <f t="shared" si="73"/>
        <v/>
      </c>
      <c r="J2758" s="113"/>
      <c r="K2758" s="18"/>
      <c r="L2758" s="18"/>
      <c r="Z2758" s="152"/>
    </row>
    <row r="2759" spans="1:26" x14ac:dyDescent="0.25">
      <c r="A2759" s="26"/>
      <c r="B2759" s="27"/>
      <c r="C2759" s="28"/>
      <c r="D2759" s="28"/>
      <c r="E2759" s="28"/>
      <c r="F2759" s="28"/>
      <c r="G2759" s="29"/>
      <c r="H2759" s="39"/>
      <c r="I2759" s="150" t="str">
        <f t="shared" si="73"/>
        <v/>
      </c>
      <c r="J2759" s="113"/>
      <c r="K2759" s="18"/>
      <c r="L2759" s="18"/>
      <c r="Z2759" s="152"/>
    </row>
    <row r="2760" spans="1:26" x14ac:dyDescent="0.25">
      <c r="A2760" s="26"/>
      <c r="B2760" s="27"/>
      <c r="C2760" s="28"/>
      <c r="D2760" s="28"/>
      <c r="E2760" s="28"/>
      <c r="F2760" s="28"/>
      <c r="G2760" s="29"/>
      <c r="H2760" s="39"/>
      <c r="I2760" s="150" t="str">
        <f t="shared" si="73"/>
        <v/>
      </c>
      <c r="J2760" s="113"/>
      <c r="K2760" s="18"/>
      <c r="L2760" s="18"/>
      <c r="Z2760" s="152"/>
    </row>
    <row r="2761" spans="1:26" x14ac:dyDescent="0.25">
      <c r="A2761" s="26"/>
      <c r="B2761" s="27"/>
      <c r="C2761" s="28"/>
      <c r="D2761" s="28"/>
      <c r="E2761" s="28"/>
      <c r="F2761" s="28"/>
      <c r="G2761" s="29"/>
      <c r="H2761" s="39"/>
      <c r="I2761" s="150" t="str">
        <f t="shared" si="73"/>
        <v/>
      </c>
      <c r="J2761" s="113"/>
      <c r="K2761" s="18"/>
      <c r="L2761" s="18"/>
      <c r="Z2761" s="152"/>
    </row>
    <row r="2762" spans="1:26" x14ac:dyDescent="0.25">
      <c r="A2762" s="26"/>
      <c r="B2762" s="27"/>
      <c r="C2762" s="28"/>
      <c r="D2762" s="28"/>
      <c r="E2762" s="28"/>
      <c r="F2762" s="28"/>
      <c r="G2762" s="29"/>
      <c r="H2762" s="39"/>
      <c r="I2762" s="150" t="str">
        <f t="shared" si="73"/>
        <v/>
      </c>
      <c r="J2762" s="113"/>
      <c r="K2762" s="18"/>
      <c r="L2762" s="18"/>
      <c r="Z2762" s="152"/>
    </row>
    <row r="2763" spans="1:26" x14ac:dyDescent="0.25">
      <c r="A2763" s="26"/>
      <c r="B2763" s="27"/>
      <c r="C2763" s="28"/>
      <c r="D2763" s="28"/>
      <c r="E2763" s="28"/>
      <c r="F2763" s="28"/>
      <c r="G2763" s="29"/>
      <c r="H2763" s="39"/>
      <c r="I2763" s="150" t="str">
        <f t="shared" si="73"/>
        <v/>
      </c>
      <c r="J2763" s="113"/>
      <c r="K2763" s="18"/>
      <c r="L2763" s="18"/>
      <c r="Z2763" s="152"/>
    </row>
    <row r="2764" spans="1:26" x14ac:dyDescent="0.25">
      <c r="A2764" s="26"/>
      <c r="B2764" s="27"/>
      <c r="C2764" s="28"/>
      <c r="D2764" s="28"/>
      <c r="E2764" s="28"/>
      <c r="F2764" s="28"/>
      <c r="G2764" s="29"/>
      <c r="H2764" s="39"/>
      <c r="I2764" s="150" t="str">
        <f t="shared" si="73"/>
        <v/>
      </c>
      <c r="J2764" s="113"/>
      <c r="K2764" s="18"/>
      <c r="L2764" s="18"/>
      <c r="Z2764" s="152"/>
    </row>
    <row r="2765" spans="1:26" x14ac:dyDescent="0.25">
      <c r="A2765" s="26"/>
      <c r="B2765" s="27"/>
      <c r="C2765" s="28"/>
      <c r="D2765" s="28"/>
      <c r="E2765" s="28"/>
      <c r="F2765" s="28"/>
      <c r="G2765" s="29"/>
      <c r="H2765" s="39"/>
      <c r="I2765" s="150" t="str">
        <f t="shared" si="73"/>
        <v/>
      </c>
      <c r="J2765" s="113"/>
      <c r="K2765" s="18"/>
      <c r="L2765" s="18"/>
      <c r="Z2765" s="152"/>
    </row>
    <row r="2766" spans="1:26" x14ac:dyDescent="0.25">
      <c r="A2766" s="26"/>
      <c r="B2766" s="27"/>
      <c r="C2766" s="28"/>
      <c r="D2766" s="28"/>
      <c r="E2766" s="28"/>
      <c r="F2766" s="28"/>
      <c r="G2766" s="29"/>
      <c r="H2766" s="39"/>
      <c r="I2766" s="150" t="str">
        <f t="shared" si="73"/>
        <v/>
      </c>
      <c r="J2766" s="113"/>
      <c r="K2766" s="18"/>
      <c r="L2766" s="18"/>
      <c r="Z2766" s="152"/>
    </row>
    <row r="2767" spans="1:26" x14ac:dyDescent="0.25">
      <c r="A2767" s="26"/>
      <c r="B2767" s="27"/>
      <c r="C2767" s="28"/>
      <c r="D2767" s="28"/>
      <c r="E2767" s="28"/>
      <c r="F2767" s="28"/>
      <c r="G2767" s="29"/>
      <c r="H2767" s="39"/>
      <c r="I2767" s="150" t="str">
        <f t="shared" si="73"/>
        <v/>
      </c>
      <c r="J2767" s="113"/>
      <c r="K2767" s="18"/>
      <c r="L2767" s="18"/>
      <c r="Z2767" s="152"/>
    </row>
    <row r="2768" spans="1:26" x14ac:dyDescent="0.25">
      <c r="A2768" s="26"/>
      <c r="B2768" s="27"/>
      <c r="C2768" s="28"/>
      <c r="D2768" s="28"/>
      <c r="E2768" s="28"/>
      <c r="F2768" s="28"/>
      <c r="G2768" s="29"/>
      <c r="H2768" s="39"/>
      <c r="I2768" s="150" t="str">
        <f t="shared" si="73"/>
        <v/>
      </c>
      <c r="J2768" s="113"/>
      <c r="K2768" s="18"/>
      <c r="L2768" s="18"/>
      <c r="Z2768" s="152"/>
    </row>
    <row r="2769" spans="1:26" x14ac:dyDescent="0.25">
      <c r="A2769" s="26"/>
      <c r="B2769" s="27"/>
      <c r="C2769" s="28"/>
      <c r="D2769" s="28"/>
      <c r="E2769" s="28"/>
      <c r="F2769" s="28"/>
      <c r="G2769" s="29"/>
      <c r="H2769" s="39"/>
      <c r="I2769" s="150" t="str">
        <f t="shared" si="73"/>
        <v/>
      </c>
      <c r="J2769" s="113"/>
      <c r="K2769" s="18"/>
      <c r="L2769" s="18"/>
      <c r="Z2769" s="152"/>
    </row>
    <row r="2770" spans="1:26" x14ac:dyDescent="0.25">
      <c r="A2770" s="26"/>
      <c r="B2770" s="27"/>
      <c r="C2770" s="28"/>
      <c r="D2770" s="28"/>
      <c r="E2770" s="28"/>
      <c r="F2770" s="28"/>
      <c r="G2770" s="29"/>
      <c r="H2770" s="39"/>
      <c r="I2770" s="150" t="str">
        <f t="shared" si="73"/>
        <v/>
      </c>
      <c r="J2770" s="113"/>
      <c r="K2770" s="18"/>
      <c r="L2770" s="18"/>
      <c r="Z2770" s="152"/>
    </row>
    <row r="2771" spans="1:26" x14ac:dyDescent="0.25">
      <c r="A2771" s="26"/>
      <c r="B2771" s="27"/>
      <c r="C2771" s="28"/>
      <c r="D2771" s="28"/>
      <c r="E2771" s="28"/>
      <c r="F2771" s="28"/>
      <c r="G2771" s="29"/>
      <c r="H2771" s="39"/>
      <c r="I2771" s="150" t="str">
        <f t="shared" si="73"/>
        <v/>
      </c>
      <c r="J2771" s="113"/>
      <c r="K2771" s="18"/>
      <c r="L2771" s="18"/>
      <c r="Z2771" s="152"/>
    </row>
    <row r="2772" spans="1:26" x14ac:dyDescent="0.25">
      <c r="A2772" s="26"/>
      <c r="B2772" s="27"/>
      <c r="C2772" s="28"/>
      <c r="D2772" s="28"/>
      <c r="E2772" s="28"/>
      <c r="F2772" s="28"/>
      <c r="G2772" s="29"/>
      <c r="H2772" s="39"/>
      <c r="I2772" s="150" t="str">
        <f t="shared" si="73"/>
        <v/>
      </c>
      <c r="J2772" s="113"/>
      <c r="K2772" s="18"/>
      <c r="L2772" s="18"/>
      <c r="Z2772" s="152"/>
    </row>
    <row r="2773" spans="1:26" x14ac:dyDescent="0.25">
      <c r="A2773" s="26"/>
      <c r="B2773" s="27"/>
      <c r="C2773" s="28"/>
      <c r="D2773" s="28"/>
      <c r="E2773" s="28"/>
      <c r="F2773" s="28"/>
      <c r="G2773" s="29"/>
      <c r="H2773" s="39"/>
      <c r="I2773" s="150" t="str">
        <f t="shared" si="73"/>
        <v/>
      </c>
      <c r="J2773" s="113"/>
      <c r="K2773" s="18"/>
      <c r="L2773" s="18"/>
      <c r="Z2773" s="152"/>
    </row>
    <row r="2774" spans="1:26" x14ac:dyDescent="0.25">
      <c r="A2774" s="26"/>
      <c r="B2774" s="27"/>
      <c r="C2774" s="28"/>
      <c r="D2774" s="28"/>
      <c r="E2774" s="28"/>
      <c r="F2774" s="28"/>
      <c r="G2774" s="29"/>
      <c r="H2774" s="39"/>
      <c r="I2774" s="150" t="str">
        <f t="shared" si="73"/>
        <v/>
      </c>
      <c r="J2774" s="113"/>
      <c r="K2774" s="18"/>
      <c r="L2774" s="18"/>
      <c r="Z2774" s="152"/>
    </row>
    <row r="2775" spans="1:26" x14ac:dyDescent="0.25">
      <c r="A2775" s="26"/>
      <c r="B2775" s="27"/>
      <c r="C2775" s="28"/>
      <c r="D2775" s="28"/>
      <c r="E2775" s="28"/>
      <c r="F2775" s="28"/>
      <c r="G2775" s="29"/>
      <c r="H2775" s="39"/>
      <c r="I2775" s="150" t="str">
        <f t="shared" si="73"/>
        <v/>
      </c>
      <c r="J2775" s="113"/>
      <c r="K2775" s="18"/>
      <c r="L2775" s="18"/>
      <c r="Z2775" s="152"/>
    </row>
    <row r="2776" spans="1:26" x14ac:dyDescent="0.25">
      <c r="A2776" s="26"/>
      <c r="B2776" s="27"/>
      <c r="C2776" s="28"/>
      <c r="D2776" s="28"/>
      <c r="E2776" s="28"/>
      <c r="F2776" s="28"/>
      <c r="G2776" s="29"/>
      <c r="H2776" s="39"/>
      <c r="I2776" s="150" t="str">
        <f t="shared" si="73"/>
        <v/>
      </c>
      <c r="J2776" s="113"/>
      <c r="K2776" s="18"/>
      <c r="L2776" s="18"/>
      <c r="Z2776" s="152"/>
    </row>
    <row r="2777" spans="1:26" x14ac:dyDescent="0.25">
      <c r="A2777" s="26"/>
      <c r="B2777" s="27"/>
      <c r="C2777" s="28"/>
      <c r="D2777" s="28"/>
      <c r="E2777" s="28"/>
      <c r="F2777" s="28"/>
      <c r="G2777" s="29"/>
      <c r="H2777" s="39"/>
      <c r="I2777" s="150" t="str">
        <f t="shared" si="73"/>
        <v/>
      </c>
      <c r="J2777" s="113"/>
      <c r="K2777" s="18"/>
      <c r="L2777" s="18"/>
      <c r="Z2777" s="152"/>
    </row>
    <row r="2778" spans="1:26" x14ac:dyDescent="0.25">
      <c r="A2778" s="26"/>
      <c r="B2778" s="27"/>
      <c r="C2778" s="28"/>
      <c r="D2778" s="28"/>
      <c r="E2778" s="28"/>
      <c r="F2778" s="28"/>
      <c r="G2778" s="29"/>
      <c r="H2778" s="39"/>
      <c r="I2778" s="150" t="str">
        <f t="shared" si="73"/>
        <v/>
      </c>
      <c r="J2778" s="113"/>
      <c r="K2778" s="18"/>
      <c r="L2778" s="18"/>
      <c r="Z2778" s="152"/>
    </row>
    <row r="2779" spans="1:26" x14ac:dyDescent="0.25">
      <c r="A2779" s="26"/>
      <c r="B2779" s="27"/>
      <c r="C2779" s="28"/>
      <c r="D2779" s="28"/>
      <c r="E2779" s="28"/>
      <c r="F2779" s="28"/>
      <c r="G2779" s="29"/>
      <c r="H2779" s="39"/>
      <c r="I2779" s="150" t="str">
        <f t="shared" si="73"/>
        <v/>
      </c>
      <c r="J2779" s="113"/>
      <c r="K2779" s="18"/>
      <c r="L2779" s="18"/>
      <c r="Z2779" s="152"/>
    </row>
    <row r="2780" spans="1:26" x14ac:dyDescent="0.25">
      <c r="A2780" s="26"/>
      <c r="B2780" s="27"/>
      <c r="C2780" s="28"/>
      <c r="D2780" s="28"/>
      <c r="E2780" s="28"/>
      <c r="F2780" s="28"/>
      <c r="G2780" s="29"/>
      <c r="H2780" s="39"/>
      <c r="I2780" s="150" t="str">
        <f t="shared" si="73"/>
        <v/>
      </c>
      <c r="J2780" s="113"/>
      <c r="K2780" s="18"/>
      <c r="L2780" s="18"/>
      <c r="Z2780" s="152"/>
    </row>
    <row r="2781" spans="1:26" x14ac:dyDescent="0.25">
      <c r="A2781" s="26"/>
      <c r="B2781" s="27"/>
      <c r="C2781" s="28"/>
      <c r="D2781" s="28"/>
      <c r="E2781" s="28"/>
      <c r="F2781" s="28"/>
      <c r="G2781" s="29"/>
      <c r="H2781" s="39"/>
      <c r="I2781" s="150" t="str">
        <f t="shared" si="73"/>
        <v/>
      </c>
      <c r="J2781" s="113"/>
      <c r="K2781" s="18"/>
      <c r="L2781" s="18"/>
      <c r="Z2781" s="152"/>
    </row>
    <row r="2782" spans="1:26" x14ac:dyDescent="0.25">
      <c r="A2782" s="26"/>
      <c r="B2782" s="27"/>
      <c r="C2782" s="28"/>
      <c r="D2782" s="28"/>
      <c r="E2782" s="28"/>
      <c r="F2782" s="28"/>
      <c r="G2782" s="29"/>
      <c r="H2782" s="39"/>
      <c r="I2782" s="150" t="str">
        <f t="shared" si="73"/>
        <v/>
      </c>
      <c r="J2782" s="113"/>
      <c r="K2782" s="18"/>
      <c r="L2782" s="18"/>
      <c r="Z2782" s="152"/>
    </row>
    <row r="2783" spans="1:26" x14ac:dyDescent="0.25">
      <c r="A2783" s="26"/>
      <c r="B2783" s="27"/>
      <c r="C2783" s="28"/>
      <c r="D2783" s="28"/>
      <c r="E2783" s="28"/>
      <c r="F2783" s="28"/>
      <c r="G2783" s="29"/>
      <c r="H2783" s="39"/>
      <c r="I2783" s="150" t="str">
        <f t="shared" si="73"/>
        <v/>
      </c>
      <c r="J2783" s="113"/>
      <c r="K2783" s="18"/>
      <c r="L2783" s="18"/>
      <c r="Z2783" s="152"/>
    </row>
    <row r="2784" spans="1:26" x14ac:dyDescent="0.25">
      <c r="A2784" s="26"/>
      <c r="B2784" s="27"/>
      <c r="C2784" s="28"/>
      <c r="D2784" s="28"/>
      <c r="E2784" s="28"/>
      <c r="F2784" s="28"/>
      <c r="G2784" s="29"/>
      <c r="H2784" s="39"/>
      <c r="I2784" s="150" t="str">
        <f t="shared" si="73"/>
        <v/>
      </c>
      <c r="J2784" s="113"/>
      <c r="K2784" s="18"/>
      <c r="L2784" s="18"/>
      <c r="Z2784" s="152"/>
    </row>
    <row r="2785" spans="1:26" x14ac:dyDescent="0.25">
      <c r="A2785" s="26"/>
      <c r="B2785" s="27"/>
      <c r="C2785" s="28"/>
      <c r="D2785" s="28"/>
      <c r="E2785" s="28"/>
      <c r="F2785" s="28"/>
      <c r="G2785" s="29"/>
      <c r="H2785" s="39"/>
      <c r="I2785" s="150" t="str">
        <f t="shared" si="73"/>
        <v/>
      </c>
      <c r="J2785" s="113"/>
      <c r="K2785" s="18"/>
      <c r="L2785" s="18"/>
      <c r="Z2785" s="152"/>
    </row>
    <row r="2786" spans="1:26" x14ac:dyDescent="0.25">
      <c r="A2786" s="26"/>
      <c r="B2786" s="27"/>
      <c r="C2786" s="28"/>
      <c r="D2786" s="28"/>
      <c r="E2786" s="28"/>
      <c r="F2786" s="28"/>
      <c r="G2786" s="29"/>
      <c r="H2786" s="39"/>
      <c r="I2786" s="150" t="str">
        <f t="shared" si="73"/>
        <v/>
      </c>
      <c r="J2786" s="113"/>
      <c r="K2786" s="18"/>
      <c r="L2786" s="18"/>
      <c r="Z2786" s="152"/>
    </row>
    <row r="2787" spans="1:26" x14ac:dyDescent="0.25">
      <c r="A2787" s="26"/>
      <c r="B2787" s="27"/>
      <c r="C2787" s="28"/>
      <c r="D2787" s="28"/>
      <c r="E2787" s="28"/>
      <c r="F2787" s="28"/>
      <c r="G2787" s="29"/>
      <c r="H2787" s="39"/>
      <c r="I2787" s="150" t="str">
        <f t="shared" si="73"/>
        <v/>
      </c>
      <c r="J2787" s="113"/>
      <c r="K2787" s="18"/>
      <c r="L2787" s="18"/>
      <c r="Z2787" s="152"/>
    </row>
    <row r="2788" spans="1:26" x14ac:dyDescent="0.25">
      <c r="A2788" s="26"/>
      <c r="B2788" s="27"/>
      <c r="C2788" s="28"/>
      <c r="D2788" s="28"/>
      <c r="E2788" s="28"/>
      <c r="F2788" s="28"/>
      <c r="G2788" s="29"/>
      <c r="H2788" s="39"/>
      <c r="I2788" s="150" t="str">
        <f t="shared" si="73"/>
        <v/>
      </c>
      <c r="J2788" s="113"/>
      <c r="K2788" s="18"/>
      <c r="L2788" s="18"/>
      <c r="Z2788" s="152"/>
    </row>
    <row r="2789" spans="1:26" x14ac:dyDescent="0.25">
      <c r="A2789" s="26"/>
      <c r="B2789" s="27"/>
      <c r="C2789" s="28"/>
      <c r="D2789" s="28"/>
      <c r="E2789" s="28"/>
      <c r="F2789" s="28"/>
      <c r="G2789" s="29"/>
      <c r="H2789" s="39"/>
      <c r="I2789" s="150" t="str">
        <f t="shared" si="73"/>
        <v/>
      </c>
      <c r="J2789" s="113"/>
      <c r="K2789" s="18"/>
      <c r="L2789" s="18"/>
      <c r="Z2789" s="152"/>
    </row>
    <row r="2790" spans="1:26" x14ac:dyDescent="0.25">
      <c r="A2790" s="26"/>
      <c r="B2790" s="27"/>
      <c r="C2790" s="28"/>
      <c r="D2790" s="28"/>
      <c r="E2790" s="28"/>
      <c r="F2790" s="28"/>
      <c r="G2790" s="29"/>
      <c r="H2790" s="39"/>
      <c r="I2790" s="150" t="str">
        <f t="shared" si="73"/>
        <v/>
      </c>
      <c r="J2790" s="113"/>
      <c r="K2790" s="18"/>
      <c r="L2790" s="18"/>
      <c r="Z2790" s="152"/>
    </row>
    <row r="2791" spans="1:26" x14ac:dyDescent="0.25">
      <c r="A2791" s="26"/>
      <c r="B2791" s="27"/>
      <c r="C2791" s="28"/>
      <c r="D2791" s="28"/>
      <c r="E2791" s="28"/>
      <c r="F2791" s="28"/>
      <c r="G2791" s="29"/>
      <c r="H2791" s="39"/>
      <c r="I2791" s="150" t="str">
        <f t="shared" si="73"/>
        <v/>
      </c>
      <c r="J2791" s="113"/>
      <c r="K2791" s="18"/>
      <c r="L2791" s="18"/>
      <c r="Z2791" s="152"/>
    </row>
    <row r="2792" spans="1:26" x14ac:dyDescent="0.25">
      <c r="A2792" s="26"/>
      <c r="B2792" s="27"/>
      <c r="C2792" s="28"/>
      <c r="D2792" s="28"/>
      <c r="E2792" s="28"/>
      <c r="F2792" s="28"/>
      <c r="G2792" s="29"/>
      <c r="H2792" s="39"/>
      <c r="I2792" s="150" t="str">
        <f t="shared" si="73"/>
        <v/>
      </c>
      <c r="J2792" s="113"/>
      <c r="K2792" s="18"/>
      <c r="L2792" s="18"/>
      <c r="Z2792" s="152"/>
    </row>
    <row r="2793" spans="1:26" x14ac:dyDescent="0.25">
      <c r="A2793" s="26"/>
      <c r="B2793" s="27"/>
      <c r="C2793" s="28"/>
      <c r="D2793" s="28"/>
      <c r="E2793" s="28"/>
      <c r="F2793" s="28"/>
      <c r="G2793" s="29"/>
      <c r="H2793" s="39"/>
      <c r="I2793" s="150" t="str">
        <f t="shared" si="73"/>
        <v/>
      </c>
      <c r="J2793" s="113"/>
      <c r="K2793" s="18"/>
      <c r="L2793" s="18"/>
      <c r="Z2793" s="152"/>
    </row>
    <row r="2794" spans="1:26" x14ac:dyDescent="0.25">
      <c r="A2794" s="26"/>
      <c r="B2794" s="27"/>
      <c r="C2794" s="28"/>
      <c r="D2794" s="28"/>
      <c r="E2794" s="28"/>
      <c r="F2794" s="28"/>
      <c r="G2794" s="29"/>
      <c r="H2794" s="39"/>
      <c r="I2794" s="150" t="str">
        <f t="shared" si="73"/>
        <v/>
      </c>
      <c r="J2794" s="113"/>
      <c r="K2794" s="18"/>
      <c r="L2794" s="18"/>
      <c r="Z2794" s="152"/>
    </row>
    <row r="2795" spans="1:26" x14ac:dyDescent="0.25">
      <c r="A2795" s="26"/>
      <c r="B2795" s="27"/>
      <c r="C2795" s="28"/>
      <c r="D2795" s="28"/>
      <c r="E2795" s="28"/>
      <c r="F2795" s="28"/>
      <c r="G2795" s="29"/>
      <c r="H2795" s="39"/>
      <c r="I2795" s="150" t="str">
        <f t="shared" si="73"/>
        <v/>
      </c>
      <c r="J2795" s="113"/>
      <c r="K2795" s="18"/>
      <c r="L2795" s="18"/>
      <c r="Z2795" s="152"/>
    </row>
    <row r="2796" spans="1:26" x14ac:dyDescent="0.25">
      <c r="A2796" s="26"/>
      <c r="B2796" s="27"/>
      <c r="C2796" s="28"/>
      <c r="D2796" s="28"/>
      <c r="E2796" s="28"/>
      <c r="F2796" s="28"/>
      <c r="G2796" s="29"/>
      <c r="H2796" s="39"/>
      <c r="I2796" s="150" t="str">
        <f t="shared" si="73"/>
        <v/>
      </c>
      <c r="J2796" s="113"/>
      <c r="K2796" s="18"/>
      <c r="L2796" s="18"/>
      <c r="Z2796" s="152"/>
    </row>
    <row r="2797" spans="1:26" x14ac:dyDescent="0.25">
      <c r="A2797" s="26"/>
      <c r="B2797" s="27"/>
      <c r="C2797" s="28"/>
      <c r="D2797" s="28"/>
      <c r="E2797" s="28"/>
      <c r="F2797" s="28"/>
      <c r="G2797" s="29"/>
      <c r="H2797" s="39"/>
      <c r="I2797" s="150" t="str">
        <f t="shared" si="73"/>
        <v/>
      </c>
      <c r="J2797" s="113"/>
      <c r="K2797" s="18"/>
      <c r="L2797" s="18"/>
      <c r="Z2797" s="152"/>
    </row>
    <row r="2798" spans="1:26" x14ac:dyDescent="0.25">
      <c r="A2798" s="26"/>
      <c r="B2798" s="27"/>
      <c r="C2798" s="28"/>
      <c r="D2798" s="28"/>
      <c r="E2798" s="28"/>
      <c r="F2798" s="28"/>
      <c r="G2798" s="29"/>
      <c r="H2798" s="39"/>
      <c r="I2798" s="150" t="str">
        <f t="shared" si="73"/>
        <v/>
      </c>
      <c r="J2798" s="113"/>
      <c r="K2798" s="18"/>
      <c r="L2798" s="18"/>
      <c r="Z2798" s="152"/>
    </row>
    <row r="2799" spans="1:26" x14ac:dyDescent="0.25">
      <c r="A2799" s="26"/>
      <c r="B2799" s="27"/>
      <c r="C2799" s="28"/>
      <c r="D2799" s="28"/>
      <c r="E2799" s="28"/>
      <c r="F2799" s="28"/>
      <c r="G2799" s="29"/>
      <c r="H2799" s="39"/>
      <c r="I2799" s="150" t="str">
        <f t="shared" si="73"/>
        <v/>
      </c>
      <c r="J2799" s="113"/>
      <c r="K2799" s="18"/>
      <c r="L2799" s="18"/>
      <c r="Z2799" s="152"/>
    </row>
    <row r="2800" spans="1:26" x14ac:dyDescent="0.25">
      <c r="A2800" s="26"/>
      <c r="B2800" s="27"/>
      <c r="C2800" s="28"/>
      <c r="D2800" s="28"/>
      <c r="E2800" s="28"/>
      <c r="F2800" s="28"/>
      <c r="G2800" s="29"/>
      <c r="H2800" s="39"/>
      <c r="I2800" s="150" t="str">
        <f t="shared" si="73"/>
        <v/>
      </c>
      <c r="J2800" s="113"/>
      <c r="K2800" s="18"/>
      <c r="L2800" s="18"/>
      <c r="Z2800" s="152"/>
    </row>
    <row r="2801" spans="1:26" x14ac:dyDescent="0.25">
      <c r="A2801" s="26"/>
      <c r="B2801" s="27"/>
      <c r="C2801" s="28"/>
      <c r="D2801" s="28"/>
      <c r="E2801" s="28"/>
      <c r="F2801" s="28"/>
      <c r="G2801" s="29"/>
      <c r="H2801" s="39"/>
      <c r="I2801" s="150" t="str">
        <f t="shared" si="73"/>
        <v/>
      </c>
      <c r="J2801" s="113"/>
      <c r="K2801" s="18"/>
      <c r="L2801" s="18"/>
      <c r="Z2801" s="152"/>
    </row>
    <row r="2802" spans="1:26" x14ac:dyDescent="0.25">
      <c r="A2802" s="26"/>
      <c r="B2802" s="27"/>
      <c r="C2802" s="28"/>
      <c r="D2802" s="28"/>
      <c r="E2802" s="28"/>
      <c r="F2802" s="28"/>
      <c r="G2802" s="29"/>
      <c r="H2802" s="39"/>
      <c r="I2802" s="150" t="str">
        <f t="shared" si="73"/>
        <v/>
      </c>
      <c r="J2802" s="113"/>
      <c r="K2802" s="18"/>
      <c r="L2802" s="18"/>
      <c r="Z2802" s="152"/>
    </row>
    <row r="2803" spans="1:26" x14ac:dyDescent="0.25">
      <c r="A2803" s="26"/>
      <c r="B2803" s="27"/>
      <c r="C2803" s="28"/>
      <c r="D2803" s="28"/>
      <c r="E2803" s="28"/>
      <c r="F2803" s="28"/>
      <c r="G2803" s="29"/>
      <c r="H2803" s="39"/>
      <c r="I2803" s="150" t="str">
        <f t="shared" si="73"/>
        <v/>
      </c>
      <c r="J2803" s="113"/>
      <c r="K2803" s="18"/>
      <c r="L2803" s="18"/>
      <c r="Z2803" s="152"/>
    </row>
    <row r="2804" spans="1:26" x14ac:dyDescent="0.25">
      <c r="A2804" s="26"/>
      <c r="B2804" s="27"/>
      <c r="C2804" s="28"/>
      <c r="D2804" s="28"/>
      <c r="E2804" s="28"/>
      <c r="F2804" s="28"/>
      <c r="G2804" s="29"/>
      <c r="H2804" s="39"/>
      <c r="I2804" s="150" t="str">
        <f t="shared" si="73"/>
        <v/>
      </c>
      <c r="J2804" s="113"/>
      <c r="K2804" s="18"/>
      <c r="L2804" s="18"/>
      <c r="Z2804" s="152"/>
    </row>
    <row r="2805" spans="1:26" x14ac:dyDescent="0.25">
      <c r="A2805" s="26"/>
      <c r="B2805" s="27"/>
      <c r="C2805" s="28"/>
      <c r="D2805" s="28"/>
      <c r="E2805" s="28"/>
      <c r="F2805" s="28"/>
      <c r="G2805" s="29"/>
      <c r="H2805" s="39"/>
      <c r="I2805" s="150" t="str">
        <f t="shared" si="73"/>
        <v/>
      </c>
      <c r="J2805" s="113"/>
      <c r="K2805" s="18"/>
      <c r="L2805" s="18"/>
      <c r="Z2805" s="152"/>
    </row>
    <row r="2806" spans="1:26" x14ac:dyDescent="0.25">
      <c r="A2806" s="26"/>
      <c r="B2806" s="27"/>
      <c r="C2806" s="28"/>
      <c r="D2806" s="28"/>
      <c r="E2806" s="28"/>
      <c r="F2806" s="28"/>
      <c r="G2806" s="29"/>
      <c r="H2806" s="39"/>
      <c r="I2806" s="150" t="str">
        <f t="shared" si="73"/>
        <v/>
      </c>
      <c r="J2806" s="113"/>
      <c r="K2806" s="18"/>
      <c r="L2806" s="18"/>
      <c r="Z2806" s="152"/>
    </row>
    <row r="2807" spans="1:26" x14ac:dyDescent="0.25">
      <c r="A2807" s="26"/>
      <c r="B2807" s="27"/>
      <c r="C2807" s="28"/>
      <c r="D2807" s="28"/>
      <c r="E2807" s="28"/>
      <c r="F2807" s="28"/>
      <c r="G2807" s="29"/>
      <c r="H2807" s="39"/>
      <c r="I2807" s="150" t="str">
        <f t="shared" si="73"/>
        <v/>
      </c>
      <c r="J2807" s="113"/>
      <c r="K2807" s="18"/>
      <c r="L2807" s="18"/>
      <c r="Z2807" s="152"/>
    </row>
    <row r="2808" spans="1:26" x14ac:dyDescent="0.25">
      <c r="A2808" s="26"/>
      <c r="B2808" s="27"/>
      <c r="C2808" s="28"/>
      <c r="D2808" s="28"/>
      <c r="E2808" s="28"/>
      <c r="F2808" s="28"/>
      <c r="G2808" s="29"/>
      <c r="H2808" s="39"/>
      <c r="I2808" s="150" t="str">
        <f t="shared" si="73"/>
        <v/>
      </c>
      <c r="J2808" s="113"/>
      <c r="K2808" s="18"/>
      <c r="L2808" s="18"/>
      <c r="Z2808" s="152"/>
    </row>
    <row r="2809" spans="1:26" x14ac:dyDescent="0.25">
      <c r="A2809" s="26"/>
      <c r="B2809" s="27"/>
      <c r="C2809" s="28"/>
      <c r="D2809" s="28"/>
      <c r="E2809" s="28"/>
      <c r="F2809" s="28"/>
      <c r="G2809" s="29"/>
      <c r="H2809" s="39"/>
      <c r="I2809" s="150" t="str">
        <f t="shared" si="73"/>
        <v/>
      </c>
      <c r="J2809" s="113"/>
      <c r="K2809" s="18"/>
      <c r="L2809" s="18"/>
      <c r="Z2809" s="152"/>
    </row>
    <row r="2810" spans="1:26" x14ac:dyDescent="0.25">
      <c r="A2810" s="26"/>
      <c r="B2810" s="27"/>
      <c r="C2810" s="28"/>
      <c r="D2810" s="28"/>
      <c r="E2810" s="28"/>
      <c r="F2810" s="28"/>
      <c r="G2810" s="29"/>
      <c r="H2810" s="39"/>
      <c r="I2810" s="150" t="str">
        <f t="shared" si="73"/>
        <v/>
      </c>
      <c r="J2810" s="113"/>
      <c r="K2810" s="18"/>
      <c r="L2810" s="18"/>
      <c r="Z2810" s="152"/>
    </row>
    <row r="2811" spans="1:26" x14ac:dyDescent="0.25">
      <c r="A2811" s="26"/>
      <c r="B2811" s="27"/>
      <c r="C2811" s="28"/>
      <c r="D2811" s="28"/>
      <c r="E2811" s="28"/>
      <c r="F2811" s="28"/>
      <c r="G2811" s="29"/>
      <c r="H2811" s="39"/>
      <c r="I2811" s="150" t="str">
        <f t="shared" si="73"/>
        <v/>
      </c>
      <c r="J2811" s="113"/>
      <c r="K2811" s="18"/>
      <c r="L2811" s="18"/>
      <c r="Z2811" s="152"/>
    </row>
    <row r="2812" spans="1:26" x14ac:dyDescent="0.25">
      <c r="A2812" s="26"/>
      <c r="B2812" s="27"/>
      <c r="C2812" s="28"/>
      <c r="D2812" s="28"/>
      <c r="E2812" s="28"/>
      <c r="F2812" s="28"/>
      <c r="G2812" s="29"/>
      <c r="H2812" s="39"/>
      <c r="I2812" s="150" t="str">
        <f t="shared" si="73"/>
        <v/>
      </c>
      <c r="J2812" s="113"/>
      <c r="K2812" s="18"/>
      <c r="L2812" s="18"/>
      <c r="Z2812" s="152"/>
    </row>
    <row r="2813" spans="1:26" x14ac:dyDescent="0.25">
      <c r="A2813" s="26"/>
      <c r="B2813" s="27"/>
      <c r="C2813" s="28"/>
      <c r="D2813" s="28"/>
      <c r="E2813" s="28"/>
      <c r="F2813" s="28"/>
      <c r="G2813" s="29"/>
      <c r="H2813" s="39"/>
      <c r="I2813" s="150" t="str">
        <f t="shared" ref="I2813:I2876" si="74">IF(G2813="","",I2812+G2813)</f>
        <v/>
      </c>
      <c r="J2813" s="113"/>
      <c r="K2813" s="18"/>
      <c r="L2813" s="18"/>
      <c r="Z2813" s="152"/>
    </row>
    <row r="2814" spans="1:26" x14ac:dyDescent="0.25">
      <c r="A2814" s="26"/>
      <c r="B2814" s="27"/>
      <c r="C2814" s="28"/>
      <c r="D2814" s="28"/>
      <c r="E2814" s="28"/>
      <c r="F2814" s="28"/>
      <c r="G2814" s="29"/>
      <c r="H2814" s="39"/>
      <c r="I2814" s="150" t="str">
        <f t="shared" si="74"/>
        <v/>
      </c>
      <c r="J2814" s="113"/>
      <c r="K2814" s="18"/>
      <c r="L2814" s="18"/>
      <c r="Z2814" s="152"/>
    </row>
    <row r="2815" spans="1:26" x14ac:dyDescent="0.25">
      <c r="A2815" s="26"/>
      <c r="B2815" s="27"/>
      <c r="C2815" s="28"/>
      <c r="D2815" s="28"/>
      <c r="E2815" s="28"/>
      <c r="F2815" s="28"/>
      <c r="G2815" s="29"/>
      <c r="H2815" s="39"/>
      <c r="I2815" s="150" t="str">
        <f t="shared" si="74"/>
        <v/>
      </c>
      <c r="J2815" s="113"/>
      <c r="K2815" s="18"/>
      <c r="L2815" s="18"/>
      <c r="Z2815" s="152"/>
    </row>
    <row r="2816" spans="1:26" x14ac:dyDescent="0.25">
      <c r="A2816" s="26"/>
      <c r="B2816" s="27"/>
      <c r="C2816" s="28"/>
      <c r="D2816" s="28"/>
      <c r="E2816" s="28"/>
      <c r="F2816" s="28"/>
      <c r="G2816" s="29"/>
      <c r="H2816" s="39"/>
      <c r="I2816" s="150" t="str">
        <f t="shared" si="74"/>
        <v/>
      </c>
      <c r="J2816" s="113"/>
      <c r="K2816" s="18"/>
      <c r="L2816" s="18"/>
      <c r="Z2816" s="152"/>
    </row>
    <row r="2817" spans="1:26" x14ac:dyDescent="0.25">
      <c r="A2817" s="26"/>
      <c r="B2817" s="27"/>
      <c r="C2817" s="28"/>
      <c r="D2817" s="28"/>
      <c r="E2817" s="28"/>
      <c r="F2817" s="28"/>
      <c r="G2817" s="29"/>
      <c r="H2817" s="39"/>
      <c r="I2817" s="150" t="str">
        <f t="shared" si="74"/>
        <v/>
      </c>
      <c r="J2817" s="113"/>
      <c r="K2817" s="18"/>
      <c r="L2817" s="18"/>
      <c r="Z2817" s="152"/>
    </row>
    <row r="2818" spans="1:26" x14ac:dyDescent="0.25">
      <c r="A2818" s="26"/>
      <c r="B2818" s="27"/>
      <c r="C2818" s="28"/>
      <c r="D2818" s="28"/>
      <c r="E2818" s="28"/>
      <c r="F2818" s="28"/>
      <c r="G2818" s="29"/>
      <c r="H2818" s="39"/>
      <c r="I2818" s="150" t="str">
        <f t="shared" si="74"/>
        <v/>
      </c>
      <c r="J2818" s="113"/>
      <c r="K2818" s="18"/>
      <c r="L2818" s="18"/>
      <c r="Z2818" s="152"/>
    </row>
    <row r="2819" spans="1:26" x14ac:dyDescent="0.25">
      <c r="A2819" s="26"/>
      <c r="B2819" s="27"/>
      <c r="C2819" s="28"/>
      <c r="D2819" s="28"/>
      <c r="E2819" s="28"/>
      <c r="F2819" s="28"/>
      <c r="G2819" s="29"/>
      <c r="H2819" s="39"/>
      <c r="I2819" s="150" t="str">
        <f t="shared" si="74"/>
        <v/>
      </c>
      <c r="J2819" s="113"/>
      <c r="K2819" s="18"/>
      <c r="L2819" s="18"/>
      <c r="Z2819" s="152"/>
    </row>
    <row r="2820" spans="1:26" x14ac:dyDescent="0.25">
      <c r="A2820" s="26"/>
      <c r="B2820" s="27"/>
      <c r="C2820" s="28"/>
      <c r="D2820" s="28"/>
      <c r="E2820" s="28"/>
      <c r="F2820" s="28"/>
      <c r="G2820" s="29"/>
      <c r="H2820" s="39"/>
      <c r="I2820" s="150" t="str">
        <f t="shared" si="74"/>
        <v/>
      </c>
      <c r="J2820" s="113"/>
      <c r="K2820" s="18"/>
      <c r="L2820" s="18"/>
      <c r="Z2820" s="152"/>
    </row>
    <row r="2821" spans="1:26" x14ac:dyDescent="0.25">
      <c r="A2821" s="26"/>
      <c r="B2821" s="27"/>
      <c r="C2821" s="28"/>
      <c r="D2821" s="28"/>
      <c r="E2821" s="28"/>
      <c r="F2821" s="28"/>
      <c r="G2821" s="29"/>
      <c r="H2821" s="39"/>
      <c r="I2821" s="150" t="str">
        <f t="shared" si="74"/>
        <v/>
      </c>
      <c r="J2821" s="113"/>
      <c r="K2821" s="18"/>
      <c r="L2821" s="18"/>
      <c r="Z2821" s="152"/>
    </row>
    <row r="2822" spans="1:26" x14ac:dyDescent="0.25">
      <c r="A2822" s="26"/>
      <c r="B2822" s="27"/>
      <c r="C2822" s="28"/>
      <c r="D2822" s="28"/>
      <c r="E2822" s="28"/>
      <c r="F2822" s="28"/>
      <c r="G2822" s="29"/>
      <c r="H2822" s="39"/>
      <c r="I2822" s="150" t="str">
        <f t="shared" si="74"/>
        <v/>
      </c>
      <c r="J2822" s="113"/>
      <c r="K2822" s="18"/>
      <c r="L2822" s="18"/>
      <c r="Z2822" s="152"/>
    </row>
    <row r="2823" spans="1:26" x14ac:dyDescent="0.25">
      <c r="A2823" s="26"/>
      <c r="B2823" s="27"/>
      <c r="C2823" s="28"/>
      <c r="D2823" s="28"/>
      <c r="E2823" s="28"/>
      <c r="F2823" s="28"/>
      <c r="G2823" s="29"/>
      <c r="H2823" s="39"/>
      <c r="I2823" s="150" t="str">
        <f t="shared" si="74"/>
        <v/>
      </c>
      <c r="J2823" s="113"/>
      <c r="K2823" s="18"/>
      <c r="L2823" s="18"/>
      <c r="Z2823" s="152"/>
    </row>
    <row r="2824" spans="1:26" x14ac:dyDescent="0.25">
      <c r="A2824" s="26"/>
      <c r="B2824" s="27"/>
      <c r="C2824" s="28"/>
      <c r="D2824" s="28"/>
      <c r="E2824" s="28"/>
      <c r="F2824" s="28"/>
      <c r="G2824" s="29"/>
      <c r="H2824" s="39"/>
      <c r="I2824" s="150" t="str">
        <f t="shared" si="74"/>
        <v/>
      </c>
      <c r="J2824" s="113"/>
      <c r="K2824" s="18"/>
      <c r="L2824" s="18"/>
      <c r="Z2824" s="152"/>
    </row>
    <row r="2825" spans="1:26" x14ac:dyDescent="0.25">
      <c r="A2825" s="26"/>
      <c r="B2825" s="27"/>
      <c r="C2825" s="28"/>
      <c r="D2825" s="28"/>
      <c r="E2825" s="28"/>
      <c r="F2825" s="28"/>
      <c r="G2825" s="29"/>
      <c r="H2825" s="39"/>
      <c r="I2825" s="150" t="str">
        <f t="shared" si="74"/>
        <v/>
      </c>
      <c r="J2825" s="113"/>
      <c r="K2825" s="18"/>
      <c r="L2825" s="18"/>
      <c r="Z2825" s="152"/>
    </row>
    <row r="2826" spans="1:26" x14ac:dyDescent="0.25">
      <c r="A2826" s="26"/>
      <c r="B2826" s="27"/>
      <c r="C2826" s="28"/>
      <c r="D2826" s="28"/>
      <c r="E2826" s="28"/>
      <c r="F2826" s="28"/>
      <c r="G2826" s="29"/>
      <c r="H2826" s="39"/>
      <c r="I2826" s="150" t="str">
        <f t="shared" si="74"/>
        <v/>
      </c>
      <c r="J2826" s="113"/>
      <c r="K2826" s="18"/>
      <c r="L2826" s="18"/>
      <c r="Z2826" s="152"/>
    </row>
    <row r="2827" spans="1:26" x14ac:dyDescent="0.25">
      <c r="A2827" s="26"/>
      <c r="B2827" s="27"/>
      <c r="C2827" s="28"/>
      <c r="D2827" s="28"/>
      <c r="E2827" s="28"/>
      <c r="F2827" s="28"/>
      <c r="G2827" s="29"/>
      <c r="H2827" s="39"/>
      <c r="I2827" s="150" t="str">
        <f t="shared" si="74"/>
        <v/>
      </c>
      <c r="J2827" s="113"/>
      <c r="K2827" s="18"/>
      <c r="L2827" s="18"/>
      <c r="Z2827" s="152"/>
    </row>
    <row r="2828" spans="1:26" x14ac:dyDescent="0.25">
      <c r="A2828" s="26"/>
      <c r="B2828" s="27"/>
      <c r="C2828" s="28"/>
      <c r="D2828" s="28"/>
      <c r="E2828" s="28"/>
      <c r="F2828" s="28"/>
      <c r="G2828" s="29"/>
      <c r="H2828" s="39"/>
      <c r="I2828" s="150" t="str">
        <f t="shared" si="74"/>
        <v/>
      </c>
      <c r="J2828" s="113"/>
      <c r="K2828" s="18"/>
      <c r="L2828" s="18"/>
      <c r="Z2828" s="152"/>
    </row>
    <row r="2829" spans="1:26" x14ac:dyDescent="0.25">
      <c r="A2829" s="26"/>
      <c r="B2829" s="27"/>
      <c r="C2829" s="28"/>
      <c r="D2829" s="28"/>
      <c r="E2829" s="28"/>
      <c r="F2829" s="28"/>
      <c r="G2829" s="29"/>
      <c r="H2829" s="39"/>
      <c r="I2829" s="150" t="str">
        <f t="shared" si="74"/>
        <v/>
      </c>
      <c r="J2829" s="113"/>
      <c r="K2829" s="18"/>
      <c r="L2829" s="18"/>
      <c r="Z2829" s="152"/>
    </row>
    <row r="2830" spans="1:26" x14ac:dyDescent="0.25">
      <c r="A2830" s="26"/>
      <c r="B2830" s="27"/>
      <c r="C2830" s="28"/>
      <c r="D2830" s="28"/>
      <c r="E2830" s="28"/>
      <c r="F2830" s="28"/>
      <c r="G2830" s="29"/>
      <c r="H2830" s="39"/>
      <c r="I2830" s="150" t="str">
        <f t="shared" si="74"/>
        <v/>
      </c>
      <c r="J2830" s="113"/>
      <c r="K2830" s="18"/>
      <c r="L2830" s="18"/>
      <c r="Z2830" s="152"/>
    </row>
    <row r="2831" spans="1:26" x14ac:dyDescent="0.25">
      <c r="A2831" s="26"/>
      <c r="B2831" s="27"/>
      <c r="C2831" s="28"/>
      <c r="D2831" s="28"/>
      <c r="E2831" s="28"/>
      <c r="F2831" s="28"/>
      <c r="G2831" s="29"/>
      <c r="H2831" s="39"/>
      <c r="I2831" s="150" t="str">
        <f t="shared" si="74"/>
        <v/>
      </c>
      <c r="J2831" s="113"/>
      <c r="K2831" s="18"/>
      <c r="L2831" s="18"/>
      <c r="Z2831" s="152"/>
    </row>
    <row r="2832" spans="1:26" x14ac:dyDescent="0.25">
      <c r="A2832" s="26"/>
      <c r="B2832" s="27"/>
      <c r="C2832" s="28"/>
      <c r="D2832" s="28"/>
      <c r="E2832" s="28"/>
      <c r="F2832" s="28"/>
      <c r="G2832" s="29"/>
      <c r="H2832" s="39"/>
      <c r="I2832" s="150" t="str">
        <f t="shared" si="74"/>
        <v/>
      </c>
      <c r="J2832" s="113"/>
      <c r="K2832" s="18"/>
      <c r="L2832" s="18"/>
      <c r="Z2832" s="152"/>
    </row>
    <row r="2833" spans="1:26" x14ac:dyDescent="0.25">
      <c r="A2833" s="26"/>
      <c r="B2833" s="27"/>
      <c r="C2833" s="28"/>
      <c r="D2833" s="28"/>
      <c r="E2833" s="28"/>
      <c r="F2833" s="28"/>
      <c r="G2833" s="29"/>
      <c r="H2833" s="39"/>
      <c r="I2833" s="150" t="str">
        <f t="shared" si="74"/>
        <v/>
      </c>
      <c r="J2833" s="113"/>
      <c r="K2833" s="18"/>
      <c r="L2833" s="18"/>
      <c r="Z2833" s="152"/>
    </row>
    <row r="2834" spans="1:26" x14ac:dyDescent="0.25">
      <c r="A2834" s="26"/>
      <c r="B2834" s="27"/>
      <c r="C2834" s="28"/>
      <c r="D2834" s="28"/>
      <c r="E2834" s="28"/>
      <c r="F2834" s="28"/>
      <c r="G2834" s="29"/>
      <c r="H2834" s="39"/>
      <c r="I2834" s="150" t="str">
        <f t="shared" si="74"/>
        <v/>
      </c>
      <c r="J2834" s="113"/>
      <c r="K2834" s="18"/>
      <c r="L2834" s="18"/>
      <c r="Z2834" s="152"/>
    </row>
    <row r="2835" spans="1:26" x14ac:dyDescent="0.25">
      <c r="A2835" s="26"/>
      <c r="B2835" s="27"/>
      <c r="C2835" s="28"/>
      <c r="D2835" s="28"/>
      <c r="E2835" s="28"/>
      <c r="F2835" s="28"/>
      <c r="G2835" s="29"/>
      <c r="H2835" s="39"/>
      <c r="I2835" s="150" t="str">
        <f t="shared" si="74"/>
        <v/>
      </c>
      <c r="J2835" s="113"/>
      <c r="K2835" s="18"/>
      <c r="L2835" s="18"/>
      <c r="Z2835" s="152"/>
    </row>
    <row r="2836" spans="1:26" x14ac:dyDescent="0.25">
      <c r="A2836" s="26"/>
      <c r="B2836" s="27"/>
      <c r="C2836" s="28"/>
      <c r="D2836" s="28"/>
      <c r="E2836" s="28"/>
      <c r="F2836" s="28"/>
      <c r="G2836" s="29"/>
      <c r="H2836" s="39"/>
      <c r="I2836" s="150" t="str">
        <f t="shared" si="74"/>
        <v/>
      </c>
      <c r="J2836" s="113"/>
      <c r="K2836" s="18"/>
      <c r="L2836" s="18"/>
      <c r="Z2836" s="152"/>
    </row>
    <row r="2837" spans="1:26" x14ac:dyDescent="0.25">
      <c r="A2837" s="26"/>
      <c r="B2837" s="27"/>
      <c r="C2837" s="28"/>
      <c r="D2837" s="28"/>
      <c r="E2837" s="28"/>
      <c r="F2837" s="28"/>
      <c r="G2837" s="29"/>
      <c r="H2837" s="39"/>
      <c r="I2837" s="150" t="str">
        <f t="shared" si="74"/>
        <v/>
      </c>
      <c r="J2837" s="113"/>
      <c r="K2837" s="18"/>
      <c r="L2837" s="18"/>
      <c r="Z2837" s="152"/>
    </row>
    <row r="2838" spans="1:26" x14ac:dyDescent="0.25">
      <c r="A2838" s="26"/>
      <c r="B2838" s="27"/>
      <c r="C2838" s="28"/>
      <c r="D2838" s="28"/>
      <c r="E2838" s="28"/>
      <c r="F2838" s="28"/>
      <c r="G2838" s="29"/>
      <c r="H2838" s="39"/>
      <c r="I2838" s="150" t="str">
        <f t="shared" si="74"/>
        <v/>
      </c>
      <c r="J2838" s="113"/>
      <c r="K2838" s="18"/>
      <c r="L2838" s="18"/>
      <c r="Z2838" s="152"/>
    </row>
    <row r="2839" spans="1:26" x14ac:dyDescent="0.25">
      <c r="A2839" s="26"/>
      <c r="B2839" s="27"/>
      <c r="C2839" s="28"/>
      <c r="D2839" s="28"/>
      <c r="E2839" s="28"/>
      <c r="F2839" s="28"/>
      <c r="G2839" s="29"/>
      <c r="H2839" s="39"/>
      <c r="I2839" s="150" t="str">
        <f t="shared" si="74"/>
        <v/>
      </c>
      <c r="J2839" s="113"/>
      <c r="K2839" s="18"/>
      <c r="L2839" s="18"/>
      <c r="Z2839" s="152"/>
    </row>
    <row r="2840" spans="1:26" x14ac:dyDescent="0.25">
      <c r="A2840" s="26"/>
      <c r="B2840" s="27"/>
      <c r="C2840" s="28"/>
      <c r="D2840" s="28"/>
      <c r="E2840" s="28"/>
      <c r="F2840" s="28"/>
      <c r="G2840" s="29"/>
      <c r="H2840" s="39"/>
      <c r="I2840" s="150" t="str">
        <f t="shared" si="74"/>
        <v/>
      </c>
      <c r="J2840" s="113"/>
      <c r="K2840" s="18"/>
      <c r="L2840" s="18"/>
      <c r="Z2840" s="152"/>
    </row>
    <row r="2841" spans="1:26" x14ac:dyDescent="0.25">
      <c r="A2841" s="26"/>
      <c r="B2841" s="27"/>
      <c r="C2841" s="28"/>
      <c r="D2841" s="28"/>
      <c r="E2841" s="28"/>
      <c r="F2841" s="28"/>
      <c r="G2841" s="29"/>
      <c r="H2841" s="39"/>
      <c r="I2841" s="150" t="str">
        <f t="shared" si="74"/>
        <v/>
      </c>
      <c r="J2841" s="113"/>
      <c r="K2841" s="18"/>
      <c r="L2841" s="18"/>
      <c r="Z2841" s="152"/>
    </row>
    <row r="2842" spans="1:26" x14ac:dyDescent="0.25">
      <c r="A2842" s="26"/>
      <c r="B2842" s="27"/>
      <c r="C2842" s="28"/>
      <c r="D2842" s="28"/>
      <c r="E2842" s="28"/>
      <c r="F2842" s="28"/>
      <c r="G2842" s="29"/>
      <c r="H2842" s="39"/>
      <c r="I2842" s="150" t="str">
        <f t="shared" si="74"/>
        <v/>
      </c>
      <c r="J2842" s="113"/>
      <c r="K2842" s="18"/>
      <c r="L2842" s="18"/>
      <c r="Z2842" s="152"/>
    </row>
    <row r="2843" spans="1:26" x14ac:dyDescent="0.25">
      <c r="A2843" s="26"/>
      <c r="B2843" s="27"/>
      <c r="C2843" s="28"/>
      <c r="D2843" s="28"/>
      <c r="E2843" s="28"/>
      <c r="F2843" s="28"/>
      <c r="G2843" s="29"/>
      <c r="H2843" s="39"/>
      <c r="I2843" s="150" t="str">
        <f t="shared" si="74"/>
        <v/>
      </c>
      <c r="J2843" s="113"/>
      <c r="K2843" s="18"/>
      <c r="L2843" s="18"/>
      <c r="Z2843" s="152"/>
    </row>
    <row r="2844" spans="1:26" x14ac:dyDescent="0.25">
      <c r="A2844" s="26"/>
      <c r="B2844" s="27"/>
      <c r="C2844" s="28"/>
      <c r="D2844" s="28"/>
      <c r="E2844" s="28"/>
      <c r="F2844" s="28"/>
      <c r="G2844" s="29"/>
      <c r="H2844" s="39"/>
      <c r="I2844" s="150" t="str">
        <f t="shared" si="74"/>
        <v/>
      </c>
      <c r="J2844" s="113"/>
      <c r="K2844" s="18"/>
      <c r="L2844" s="18"/>
      <c r="Z2844" s="152"/>
    </row>
    <row r="2845" spans="1:26" x14ac:dyDescent="0.25">
      <c r="A2845" s="26"/>
      <c r="B2845" s="27"/>
      <c r="C2845" s="28"/>
      <c r="D2845" s="28"/>
      <c r="E2845" s="28"/>
      <c r="F2845" s="28"/>
      <c r="G2845" s="29"/>
      <c r="H2845" s="39"/>
      <c r="I2845" s="150" t="str">
        <f t="shared" si="74"/>
        <v/>
      </c>
      <c r="J2845" s="113"/>
      <c r="K2845" s="18"/>
      <c r="L2845" s="18"/>
      <c r="Z2845" s="152"/>
    </row>
    <row r="2846" spans="1:26" x14ac:dyDescent="0.25">
      <c r="A2846" s="26"/>
      <c r="B2846" s="27"/>
      <c r="C2846" s="28"/>
      <c r="D2846" s="28"/>
      <c r="E2846" s="28"/>
      <c r="F2846" s="28"/>
      <c r="G2846" s="29"/>
      <c r="H2846" s="39"/>
      <c r="I2846" s="150" t="str">
        <f t="shared" si="74"/>
        <v/>
      </c>
      <c r="J2846" s="113"/>
      <c r="K2846" s="18"/>
      <c r="L2846" s="18"/>
      <c r="Z2846" s="152"/>
    </row>
    <row r="2847" spans="1:26" x14ac:dyDescent="0.25">
      <c r="A2847" s="26"/>
      <c r="B2847" s="27"/>
      <c r="C2847" s="28"/>
      <c r="D2847" s="28"/>
      <c r="E2847" s="28"/>
      <c r="F2847" s="28"/>
      <c r="G2847" s="29"/>
      <c r="H2847" s="39"/>
      <c r="I2847" s="150" t="str">
        <f t="shared" si="74"/>
        <v/>
      </c>
      <c r="J2847" s="113"/>
      <c r="K2847" s="18"/>
      <c r="L2847" s="18"/>
      <c r="Z2847" s="152"/>
    </row>
    <row r="2848" spans="1:26" x14ac:dyDescent="0.25">
      <c r="A2848" s="26"/>
      <c r="B2848" s="27"/>
      <c r="C2848" s="28"/>
      <c r="D2848" s="28"/>
      <c r="E2848" s="28"/>
      <c r="F2848" s="28"/>
      <c r="G2848" s="29"/>
      <c r="H2848" s="39"/>
      <c r="I2848" s="150" t="str">
        <f t="shared" si="74"/>
        <v/>
      </c>
      <c r="J2848" s="113"/>
      <c r="K2848" s="18"/>
      <c r="L2848" s="18"/>
      <c r="Z2848" s="152"/>
    </row>
    <row r="2849" spans="1:26" x14ac:dyDescent="0.25">
      <c r="A2849" s="26"/>
      <c r="B2849" s="27"/>
      <c r="C2849" s="28"/>
      <c r="D2849" s="28"/>
      <c r="E2849" s="28"/>
      <c r="F2849" s="28"/>
      <c r="G2849" s="29"/>
      <c r="H2849" s="39"/>
      <c r="I2849" s="150" t="str">
        <f t="shared" si="74"/>
        <v/>
      </c>
      <c r="J2849" s="113"/>
      <c r="K2849" s="18"/>
      <c r="L2849" s="18"/>
      <c r="Z2849" s="152"/>
    </row>
    <row r="2850" spans="1:26" x14ac:dyDescent="0.25">
      <c r="A2850" s="26"/>
      <c r="B2850" s="27"/>
      <c r="C2850" s="28"/>
      <c r="D2850" s="28"/>
      <c r="E2850" s="28"/>
      <c r="F2850" s="28"/>
      <c r="G2850" s="29"/>
      <c r="H2850" s="39"/>
      <c r="I2850" s="150" t="str">
        <f t="shared" si="74"/>
        <v/>
      </c>
      <c r="J2850" s="113"/>
      <c r="K2850" s="18"/>
      <c r="L2850" s="18"/>
      <c r="Z2850" s="152"/>
    </row>
    <row r="2851" spans="1:26" x14ac:dyDescent="0.25">
      <c r="A2851" s="26"/>
      <c r="B2851" s="27"/>
      <c r="C2851" s="28"/>
      <c r="D2851" s="28"/>
      <c r="E2851" s="28"/>
      <c r="F2851" s="28"/>
      <c r="G2851" s="29"/>
      <c r="H2851" s="39"/>
      <c r="I2851" s="150" t="str">
        <f t="shared" si="74"/>
        <v/>
      </c>
      <c r="J2851" s="113"/>
      <c r="K2851" s="18"/>
      <c r="L2851" s="18"/>
      <c r="Z2851" s="152"/>
    </row>
    <row r="2852" spans="1:26" x14ac:dyDescent="0.25">
      <c r="A2852" s="26"/>
      <c r="B2852" s="27"/>
      <c r="C2852" s="28"/>
      <c r="D2852" s="28"/>
      <c r="E2852" s="28"/>
      <c r="F2852" s="28"/>
      <c r="G2852" s="29"/>
      <c r="H2852" s="39"/>
      <c r="I2852" s="150" t="str">
        <f t="shared" si="74"/>
        <v/>
      </c>
      <c r="J2852" s="113"/>
      <c r="K2852" s="18"/>
      <c r="L2852" s="18"/>
      <c r="Z2852" s="152"/>
    </row>
    <row r="2853" spans="1:26" x14ac:dyDescent="0.25">
      <c r="A2853" s="26"/>
      <c r="B2853" s="27"/>
      <c r="C2853" s="28"/>
      <c r="D2853" s="28"/>
      <c r="E2853" s="28"/>
      <c r="F2853" s="28"/>
      <c r="G2853" s="29"/>
      <c r="H2853" s="39"/>
      <c r="I2853" s="150" t="str">
        <f t="shared" si="74"/>
        <v/>
      </c>
      <c r="J2853" s="113"/>
      <c r="K2853" s="18"/>
      <c r="L2853" s="18"/>
      <c r="Z2853" s="152"/>
    </row>
    <row r="2854" spans="1:26" x14ac:dyDescent="0.25">
      <c r="A2854" s="26"/>
      <c r="B2854" s="27"/>
      <c r="C2854" s="28"/>
      <c r="D2854" s="28"/>
      <c r="E2854" s="28"/>
      <c r="F2854" s="28"/>
      <c r="G2854" s="29"/>
      <c r="H2854" s="39"/>
      <c r="I2854" s="150" t="str">
        <f t="shared" si="74"/>
        <v/>
      </c>
      <c r="J2854" s="113"/>
      <c r="K2854" s="18"/>
      <c r="L2854" s="18"/>
      <c r="Z2854" s="152"/>
    </row>
    <row r="2855" spans="1:26" x14ac:dyDescent="0.25">
      <c r="A2855" s="26"/>
      <c r="B2855" s="27"/>
      <c r="C2855" s="28"/>
      <c r="D2855" s="28"/>
      <c r="E2855" s="28"/>
      <c r="F2855" s="28"/>
      <c r="G2855" s="29"/>
      <c r="H2855" s="39"/>
      <c r="I2855" s="150" t="str">
        <f t="shared" si="74"/>
        <v/>
      </c>
      <c r="J2855" s="113"/>
      <c r="K2855" s="18"/>
      <c r="L2855" s="18"/>
      <c r="Z2855" s="152"/>
    </row>
    <row r="2856" spans="1:26" x14ac:dyDescent="0.25">
      <c r="A2856" s="26"/>
      <c r="B2856" s="27"/>
      <c r="C2856" s="28"/>
      <c r="D2856" s="28"/>
      <c r="E2856" s="28"/>
      <c r="F2856" s="28"/>
      <c r="G2856" s="29"/>
      <c r="H2856" s="39"/>
      <c r="I2856" s="150" t="str">
        <f t="shared" si="74"/>
        <v/>
      </c>
      <c r="J2856" s="113"/>
      <c r="K2856" s="18"/>
      <c r="L2856" s="18"/>
      <c r="Z2856" s="152"/>
    </row>
    <row r="2857" spans="1:26" x14ac:dyDescent="0.25">
      <c r="A2857" s="26"/>
      <c r="B2857" s="27"/>
      <c r="C2857" s="28"/>
      <c r="D2857" s="28"/>
      <c r="E2857" s="28"/>
      <c r="F2857" s="28"/>
      <c r="G2857" s="29"/>
      <c r="H2857" s="39"/>
      <c r="I2857" s="150" t="str">
        <f t="shared" si="74"/>
        <v/>
      </c>
      <c r="J2857" s="113"/>
      <c r="K2857" s="18"/>
      <c r="L2857" s="18"/>
      <c r="Z2857" s="152"/>
    </row>
    <row r="2858" spans="1:26" x14ac:dyDescent="0.25">
      <c r="A2858" s="26"/>
      <c r="B2858" s="27"/>
      <c r="C2858" s="28"/>
      <c r="D2858" s="28"/>
      <c r="E2858" s="28"/>
      <c r="F2858" s="28"/>
      <c r="G2858" s="29"/>
      <c r="H2858" s="39"/>
      <c r="I2858" s="150" t="str">
        <f t="shared" si="74"/>
        <v/>
      </c>
      <c r="J2858" s="113"/>
      <c r="K2858" s="18"/>
      <c r="L2858" s="18"/>
      <c r="Z2858" s="152"/>
    </row>
    <row r="2859" spans="1:26" x14ac:dyDescent="0.25">
      <c r="A2859" s="26"/>
      <c r="B2859" s="27"/>
      <c r="C2859" s="28"/>
      <c r="D2859" s="28"/>
      <c r="E2859" s="28"/>
      <c r="F2859" s="28"/>
      <c r="G2859" s="29"/>
      <c r="H2859" s="39"/>
      <c r="I2859" s="150" t="str">
        <f t="shared" si="74"/>
        <v/>
      </c>
      <c r="J2859" s="113"/>
      <c r="K2859" s="18"/>
      <c r="L2859" s="18"/>
      <c r="Z2859" s="152"/>
    </row>
    <row r="2860" spans="1:26" x14ac:dyDescent="0.25">
      <c r="A2860" s="26"/>
      <c r="B2860" s="27"/>
      <c r="C2860" s="28"/>
      <c r="D2860" s="28"/>
      <c r="E2860" s="28"/>
      <c r="F2860" s="28"/>
      <c r="G2860" s="29"/>
      <c r="H2860" s="39"/>
      <c r="I2860" s="150" t="str">
        <f t="shared" si="74"/>
        <v/>
      </c>
      <c r="J2860" s="113"/>
      <c r="K2860" s="18"/>
      <c r="L2860" s="18"/>
      <c r="Z2860" s="152"/>
    </row>
    <row r="2861" spans="1:26" x14ac:dyDescent="0.25">
      <c r="A2861" s="26"/>
      <c r="B2861" s="27"/>
      <c r="C2861" s="28"/>
      <c r="D2861" s="28"/>
      <c r="E2861" s="28"/>
      <c r="F2861" s="28"/>
      <c r="G2861" s="29"/>
      <c r="H2861" s="39"/>
      <c r="I2861" s="150" t="str">
        <f t="shared" si="74"/>
        <v/>
      </c>
      <c r="J2861" s="113"/>
      <c r="K2861" s="18"/>
      <c r="L2861" s="18"/>
      <c r="Z2861" s="152"/>
    </row>
    <row r="2862" spans="1:26" x14ac:dyDescent="0.25">
      <c r="A2862" s="26"/>
      <c r="B2862" s="27"/>
      <c r="C2862" s="28"/>
      <c r="D2862" s="28"/>
      <c r="E2862" s="28"/>
      <c r="F2862" s="28"/>
      <c r="G2862" s="29"/>
      <c r="H2862" s="39"/>
      <c r="I2862" s="150" t="str">
        <f t="shared" si="74"/>
        <v/>
      </c>
      <c r="J2862" s="113"/>
      <c r="K2862" s="18"/>
      <c r="L2862" s="18"/>
      <c r="Z2862" s="152"/>
    </row>
    <row r="2863" spans="1:26" x14ac:dyDescent="0.25">
      <c r="A2863" s="26"/>
      <c r="B2863" s="27"/>
      <c r="C2863" s="28"/>
      <c r="D2863" s="28"/>
      <c r="E2863" s="28"/>
      <c r="F2863" s="28"/>
      <c r="G2863" s="29"/>
      <c r="H2863" s="39"/>
      <c r="I2863" s="150" t="str">
        <f t="shared" si="74"/>
        <v/>
      </c>
      <c r="J2863" s="113"/>
      <c r="K2863" s="18"/>
      <c r="L2863" s="18"/>
      <c r="Z2863" s="152"/>
    </row>
    <row r="2864" spans="1:26" x14ac:dyDescent="0.25">
      <c r="A2864" s="26"/>
      <c r="B2864" s="27"/>
      <c r="C2864" s="28"/>
      <c r="D2864" s="28"/>
      <c r="E2864" s="28"/>
      <c r="F2864" s="28"/>
      <c r="G2864" s="29"/>
      <c r="H2864" s="39"/>
      <c r="I2864" s="150" t="str">
        <f t="shared" si="74"/>
        <v/>
      </c>
      <c r="J2864" s="113"/>
      <c r="K2864" s="18"/>
      <c r="L2864" s="18"/>
      <c r="Z2864" s="152"/>
    </row>
    <row r="2865" spans="1:26" x14ac:dyDescent="0.25">
      <c r="A2865" s="26"/>
      <c r="B2865" s="27"/>
      <c r="C2865" s="28"/>
      <c r="D2865" s="28"/>
      <c r="E2865" s="28"/>
      <c r="F2865" s="28"/>
      <c r="G2865" s="29"/>
      <c r="H2865" s="39"/>
      <c r="I2865" s="150" t="str">
        <f t="shared" si="74"/>
        <v/>
      </c>
      <c r="J2865" s="113"/>
      <c r="K2865" s="18"/>
      <c r="L2865" s="18"/>
      <c r="Z2865" s="152"/>
    </row>
    <row r="2866" spans="1:26" x14ac:dyDescent="0.25">
      <c r="A2866" s="26"/>
      <c r="B2866" s="27"/>
      <c r="C2866" s="28"/>
      <c r="D2866" s="28"/>
      <c r="E2866" s="28"/>
      <c r="F2866" s="28"/>
      <c r="G2866" s="29"/>
      <c r="H2866" s="39"/>
      <c r="I2866" s="150" t="str">
        <f t="shared" si="74"/>
        <v/>
      </c>
      <c r="J2866" s="113"/>
      <c r="K2866" s="18"/>
      <c r="L2866" s="18"/>
      <c r="Z2866" s="152"/>
    </row>
    <row r="2867" spans="1:26" x14ac:dyDescent="0.25">
      <c r="A2867" s="26"/>
      <c r="B2867" s="27"/>
      <c r="C2867" s="28"/>
      <c r="D2867" s="28"/>
      <c r="E2867" s="28"/>
      <c r="F2867" s="28"/>
      <c r="G2867" s="29"/>
      <c r="H2867" s="39"/>
      <c r="I2867" s="150" t="str">
        <f t="shared" si="74"/>
        <v/>
      </c>
      <c r="J2867" s="113"/>
      <c r="K2867" s="18"/>
      <c r="L2867" s="18"/>
      <c r="Z2867" s="152"/>
    </row>
    <row r="2868" spans="1:26" x14ac:dyDescent="0.25">
      <c r="A2868" s="26"/>
      <c r="B2868" s="27"/>
      <c r="C2868" s="28"/>
      <c r="D2868" s="28"/>
      <c r="E2868" s="28"/>
      <c r="F2868" s="28"/>
      <c r="G2868" s="29"/>
      <c r="H2868" s="39"/>
      <c r="I2868" s="150" t="str">
        <f t="shared" si="74"/>
        <v/>
      </c>
      <c r="J2868" s="113"/>
      <c r="K2868" s="18"/>
      <c r="L2868" s="18"/>
      <c r="Z2868" s="152"/>
    </row>
    <row r="2869" spans="1:26" x14ac:dyDescent="0.25">
      <c r="A2869" s="26"/>
      <c r="B2869" s="27"/>
      <c r="C2869" s="28"/>
      <c r="D2869" s="28"/>
      <c r="E2869" s="28"/>
      <c r="F2869" s="28"/>
      <c r="G2869" s="29"/>
      <c r="H2869" s="39"/>
      <c r="I2869" s="150" t="str">
        <f t="shared" si="74"/>
        <v/>
      </c>
      <c r="J2869" s="113"/>
      <c r="K2869" s="18"/>
      <c r="L2869" s="18"/>
      <c r="Z2869" s="152"/>
    </row>
    <row r="2870" spans="1:26" x14ac:dyDescent="0.25">
      <c r="A2870" s="26"/>
      <c r="B2870" s="27"/>
      <c r="C2870" s="28"/>
      <c r="D2870" s="28"/>
      <c r="E2870" s="28"/>
      <c r="F2870" s="28"/>
      <c r="G2870" s="29"/>
      <c r="H2870" s="39"/>
      <c r="I2870" s="150" t="str">
        <f t="shared" si="74"/>
        <v/>
      </c>
      <c r="J2870" s="113"/>
      <c r="K2870" s="18"/>
      <c r="L2870" s="18"/>
      <c r="Z2870" s="152"/>
    </row>
    <row r="2871" spans="1:26" x14ac:dyDescent="0.25">
      <c r="A2871" s="26"/>
      <c r="B2871" s="27"/>
      <c r="C2871" s="28"/>
      <c r="D2871" s="28"/>
      <c r="E2871" s="28"/>
      <c r="F2871" s="28"/>
      <c r="G2871" s="29"/>
      <c r="H2871" s="39"/>
      <c r="I2871" s="150" t="str">
        <f t="shared" si="74"/>
        <v/>
      </c>
      <c r="J2871" s="113"/>
      <c r="K2871" s="18"/>
      <c r="L2871" s="18"/>
      <c r="Z2871" s="152"/>
    </row>
    <row r="2872" spans="1:26" x14ac:dyDescent="0.25">
      <c r="A2872" s="26"/>
      <c r="B2872" s="27"/>
      <c r="C2872" s="28"/>
      <c r="D2872" s="28"/>
      <c r="E2872" s="28"/>
      <c r="F2872" s="28"/>
      <c r="G2872" s="29"/>
      <c r="H2872" s="39"/>
      <c r="I2872" s="150" t="str">
        <f t="shared" si="74"/>
        <v/>
      </c>
      <c r="J2872" s="113"/>
      <c r="K2872" s="18"/>
      <c r="L2872" s="18"/>
      <c r="Z2872" s="152"/>
    </row>
    <row r="2873" spans="1:26" x14ac:dyDescent="0.25">
      <c r="A2873" s="26"/>
      <c r="B2873" s="27"/>
      <c r="C2873" s="28"/>
      <c r="D2873" s="28"/>
      <c r="E2873" s="28"/>
      <c r="F2873" s="28"/>
      <c r="G2873" s="29"/>
      <c r="H2873" s="39"/>
      <c r="I2873" s="150" t="str">
        <f t="shared" si="74"/>
        <v/>
      </c>
      <c r="J2873" s="113"/>
      <c r="K2873" s="18"/>
      <c r="L2873" s="18"/>
      <c r="Z2873" s="152"/>
    </row>
    <row r="2874" spans="1:26" x14ac:dyDescent="0.25">
      <c r="A2874" s="26"/>
      <c r="B2874" s="27"/>
      <c r="C2874" s="28"/>
      <c r="D2874" s="28"/>
      <c r="E2874" s="28"/>
      <c r="F2874" s="28"/>
      <c r="G2874" s="29"/>
      <c r="H2874" s="39"/>
      <c r="I2874" s="150" t="str">
        <f t="shared" si="74"/>
        <v/>
      </c>
      <c r="J2874" s="113"/>
      <c r="K2874" s="18"/>
      <c r="L2874" s="18"/>
      <c r="Z2874" s="152"/>
    </row>
    <row r="2875" spans="1:26" x14ac:dyDescent="0.25">
      <c r="A2875" s="26"/>
      <c r="B2875" s="27"/>
      <c r="C2875" s="28"/>
      <c r="D2875" s="28"/>
      <c r="E2875" s="28"/>
      <c r="F2875" s="28"/>
      <c r="G2875" s="29"/>
      <c r="H2875" s="39"/>
      <c r="I2875" s="150" t="str">
        <f t="shared" si="74"/>
        <v/>
      </c>
      <c r="J2875" s="113"/>
      <c r="K2875" s="18"/>
      <c r="L2875" s="18"/>
      <c r="Z2875" s="152"/>
    </row>
    <row r="2876" spans="1:26" x14ac:dyDescent="0.25">
      <c r="A2876" s="26"/>
      <c r="B2876" s="27"/>
      <c r="C2876" s="28"/>
      <c r="D2876" s="28"/>
      <c r="E2876" s="28"/>
      <c r="F2876" s="28"/>
      <c r="G2876" s="29"/>
      <c r="H2876" s="39"/>
      <c r="I2876" s="150" t="str">
        <f t="shared" si="74"/>
        <v/>
      </c>
      <c r="J2876" s="113"/>
      <c r="K2876" s="18"/>
      <c r="L2876" s="18"/>
      <c r="Z2876" s="152"/>
    </row>
    <row r="2877" spans="1:26" x14ac:dyDescent="0.25">
      <c r="A2877" s="26"/>
      <c r="B2877" s="27"/>
      <c r="C2877" s="28"/>
      <c r="D2877" s="28"/>
      <c r="E2877" s="28"/>
      <c r="F2877" s="28"/>
      <c r="G2877" s="29"/>
      <c r="H2877" s="39"/>
      <c r="I2877" s="150" t="str">
        <f t="shared" ref="I2877:I2940" si="75">IF(G2877="","",I2876+G2877)</f>
        <v/>
      </c>
      <c r="J2877" s="113"/>
      <c r="K2877" s="18"/>
      <c r="L2877" s="18"/>
      <c r="Z2877" s="152"/>
    </row>
    <row r="2878" spans="1:26" x14ac:dyDescent="0.25">
      <c r="A2878" s="26"/>
      <c r="B2878" s="27"/>
      <c r="C2878" s="28"/>
      <c r="D2878" s="28"/>
      <c r="E2878" s="28"/>
      <c r="F2878" s="28"/>
      <c r="G2878" s="29"/>
      <c r="H2878" s="39"/>
      <c r="I2878" s="150" t="str">
        <f t="shared" si="75"/>
        <v/>
      </c>
      <c r="J2878" s="113"/>
      <c r="K2878" s="18"/>
      <c r="L2878" s="18"/>
      <c r="Z2878" s="152"/>
    </row>
    <row r="2879" spans="1:26" x14ac:dyDescent="0.25">
      <c r="A2879" s="26"/>
      <c r="B2879" s="27"/>
      <c r="C2879" s="28"/>
      <c r="D2879" s="28"/>
      <c r="E2879" s="28"/>
      <c r="F2879" s="28"/>
      <c r="G2879" s="29"/>
      <c r="H2879" s="39"/>
      <c r="I2879" s="150" t="str">
        <f t="shared" si="75"/>
        <v/>
      </c>
      <c r="J2879" s="113"/>
      <c r="K2879" s="18"/>
      <c r="L2879" s="18"/>
      <c r="Z2879" s="152"/>
    </row>
    <row r="2880" spans="1:26" x14ac:dyDescent="0.25">
      <c r="A2880" s="26"/>
      <c r="B2880" s="27"/>
      <c r="C2880" s="28"/>
      <c r="D2880" s="28"/>
      <c r="E2880" s="28"/>
      <c r="F2880" s="28"/>
      <c r="G2880" s="29"/>
      <c r="H2880" s="39"/>
      <c r="I2880" s="150" t="str">
        <f t="shared" si="75"/>
        <v/>
      </c>
      <c r="J2880" s="113"/>
      <c r="K2880" s="18"/>
      <c r="L2880" s="18"/>
      <c r="Z2880" s="152"/>
    </row>
    <row r="2881" spans="1:26" x14ac:dyDescent="0.25">
      <c r="A2881" s="26"/>
      <c r="B2881" s="27"/>
      <c r="C2881" s="28"/>
      <c r="D2881" s="28"/>
      <c r="E2881" s="28"/>
      <c r="F2881" s="28"/>
      <c r="G2881" s="29"/>
      <c r="H2881" s="39"/>
      <c r="I2881" s="150" t="str">
        <f t="shared" si="75"/>
        <v/>
      </c>
      <c r="J2881" s="113"/>
      <c r="K2881" s="18"/>
      <c r="L2881" s="18"/>
      <c r="Z2881" s="152"/>
    </row>
    <row r="2882" spans="1:26" x14ac:dyDescent="0.25">
      <c r="A2882" s="26"/>
      <c r="B2882" s="27"/>
      <c r="C2882" s="28"/>
      <c r="D2882" s="28"/>
      <c r="E2882" s="28"/>
      <c r="F2882" s="28"/>
      <c r="G2882" s="29"/>
      <c r="H2882" s="39"/>
      <c r="I2882" s="150" t="str">
        <f t="shared" si="75"/>
        <v/>
      </c>
      <c r="J2882" s="113"/>
      <c r="K2882" s="18"/>
      <c r="L2882" s="18"/>
      <c r="Z2882" s="152"/>
    </row>
    <row r="2883" spans="1:26" x14ac:dyDescent="0.25">
      <c r="A2883" s="26"/>
      <c r="B2883" s="27"/>
      <c r="C2883" s="28"/>
      <c r="D2883" s="28"/>
      <c r="E2883" s="28"/>
      <c r="F2883" s="28"/>
      <c r="G2883" s="29"/>
      <c r="H2883" s="39"/>
      <c r="I2883" s="150" t="str">
        <f t="shared" si="75"/>
        <v/>
      </c>
      <c r="J2883" s="113"/>
      <c r="K2883" s="18"/>
      <c r="L2883" s="18"/>
      <c r="Z2883" s="152"/>
    </row>
    <row r="2884" spans="1:26" x14ac:dyDescent="0.25">
      <c r="A2884" s="26"/>
      <c r="B2884" s="27"/>
      <c r="C2884" s="28"/>
      <c r="D2884" s="28"/>
      <c r="E2884" s="28"/>
      <c r="F2884" s="28"/>
      <c r="G2884" s="29"/>
      <c r="H2884" s="39"/>
      <c r="I2884" s="150" t="str">
        <f t="shared" si="75"/>
        <v/>
      </c>
      <c r="J2884" s="113"/>
      <c r="K2884" s="18"/>
      <c r="L2884" s="18"/>
      <c r="Z2884" s="152"/>
    </row>
    <row r="2885" spans="1:26" x14ac:dyDescent="0.25">
      <c r="A2885" s="26"/>
      <c r="B2885" s="27"/>
      <c r="C2885" s="28"/>
      <c r="D2885" s="28"/>
      <c r="E2885" s="28"/>
      <c r="F2885" s="28"/>
      <c r="G2885" s="29"/>
      <c r="H2885" s="39"/>
      <c r="I2885" s="150" t="str">
        <f t="shared" si="75"/>
        <v/>
      </c>
      <c r="J2885" s="113"/>
      <c r="K2885" s="18"/>
      <c r="L2885" s="18"/>
      <c r="Z2885" s="152"/>
    </row>
    <row r="2886" spans="1:26" x14ac:dyDescent="0.25">
      <c r="A2886" s="26"/>
      <c r="B2886" s="27"/>
      <c r="C2886" s="28"/>
      <c r="D2886" s="28"/>
      <c r="E2886" s="28"/>
      <c r="F2886" s="28"/>
      <c r="G2886" s="29"/>
      <c r="H2886" s="39"/>
      <c r="I2886" s="150" t="str">
        <f t="shared" si="75"/>
        <v/>
      </c>
      <c r="J2886" s="113"/>
      <c r="K2886" s="18"/>
      <c r="L2886" s="18"/>
      <c r="Z2886" s="152"/>
    </row>
    <row r="2887" spans="1:26" x14ac:dyDescent="0.25">
      <c r="A2887" s="26"/>
      <c r="B2887" s="27"/>
      <c r="C2887" s="28"/>
      <c r="D2887" s="28"/>
      <c r="E2887" s="28"/>
      <c r="F2887" s="28"/>
      <c r="G2887" s="29"/>
      <c r="H2887" s="39"/>
      <c r="I2887" s="150" t="str">
        <f t="shared" si="75"/>
        <v/>
      </c>
      <c r="J2887" s="113"/>
      <c r="K2887" s="18"/>
      <c r="L2887" s="18"/>
      <c r="Z2887" s="152"/>
    </row>
    <row r="2888" spans="1:26" x14ac:dyDescent="0.25">
      <c r="A2888" s="26"/>
      <c r="B2888" s="27"/>
      <c r="C2888" s="28"/>
      <c r="D2888" s="28"/>
      <c r="E2888" s="28"/>
      <c r="F2888" s="28"/>
      <c r="G2888" s="29"/>
      <c r="H2888" s="39"/>
      <c r="I2888" s="150" t="str">
        <f t="shared" si="75"/>
        <v/>
      </c>
      <c r="J2888" s="113"/>
      <c r="K2888" s="18"/>
      <c r="L2888" s="18"/>
      <c r="Z2888" s="152"/>
    </row>
    <row r="2889" spans="1:26" x14ac:dyDescent="0.25">
      <c r="A2889" s="26"/>
      <c r="B2889" s="27"/>
      <c r="C2889" s="28"/>
      <c r="D2889" s="28"/>
      <c r="E2889" s="28"/>
      <c r="F2889" s="28"/>
      <c r="G2889" s="29"/>
      <c r="H2889" s="39"/>
      <c r="I2889" s="150" t="str">
        <f t="shared" si="75"/>
        <v/>
      </c>
      <c r="J2889" s="113"/>
      <c r="K2889" s="18"/>
      <c r="L2889" s="18"/>
      <c r="Z2889" s="152"/>
    </row>
    <row r="2890" spans="1:26" x14ac:dyDescent="0.25">
      <c r="A2890" s="26"/>
      <c r="B2890" s="27"/>
      <c r="C2890" s="28"/>
      <c r="D2890" s="28"/>
      <c r="E2890" s="28"/>
      <c r="F2890" s="28"/>
      <c r="G2890" s="29"/>
      <c r="H2890" s="39"/>
      <c r="I2890" s="150" t="str">
        <f t="shared" si="75"/>
        <v/>
      </c>
      <c r="J2890" s="113"/>
      <c r="K2890" s="18"/>
      <c r="L2890" s="18"/>
      <c r="Z2890" s="152"/>
    </row>
    <row r="2891" spans="1:26" x14ac:dyDescent="0.25">
      <c r="A2891" s="26"/>
      <c r="B2891" s="27"/>
      <c r="C2891" s="28"/>
      <c r="D2891" s="28"/>
      <c r="E2891" s="28"/>
      <c r="F2891" s="28"/>
      <c r="G2891" s="29"/>
      <c r="H2891" s="39"/>
      <c r="I2891" s="150" t="str">
        <f t="shared" si="75"/>
        <v/>
      </c>
      <c r="J2891" s="113"/>
      <c r="K2891" s="18"/>
      <c r="L2891" s="18"/>
      <c r="Z2891" s="152"/>
    </row>
    <row r="2892" spans="1:26" x14ac:dyDescent="0.25">
      <c r="A2892" s="26"/>
      <c r="B2892" s="27"/>
      <c r="C2892" s="28"/>
      <c r="D2892" s="28"/>
      <c r="E2892" s="28"/>
      <c r="F2892" s="28"/>
      <c r="G2892" s="29"/>
      <c r="H2892" s="39"/>
      <c r="I2892" s="150" t="str">
        <f t="shared" si="75"/>
        <v/>
      </c>
      <c r="J2892" s="113"/>
      <c r="K2892" s="18"/>
      <c r="L2892" s="18"/>
      <c r="Z2892" s="152"/>
    </row>
    <row r="2893" spans="1:26" x14ac:dyDescent="0.25">
      <c r="A2893" s="26"/>
      <c r="B2893" s="27"/>
      <c r="C2893" s="28"/>
      <c r="D2893" s="28"/>
      <c r="E2893" s="28"/>
      <c r="F2893" s="28"/>
      <c r="G2893" s="29"/>
      <c r="H2893" s="39"/>
      <c r="I2893" s="150" t="str">
        <f t="shared" si="75"/>
        <v/>
      </c>
      <c r="J2893" s="113"/>
      <c r="K2893" s="18"/>
      <c r="L2893" s="18"/>
      <c r="Z2893" s="152"/>
    </row>
    <row r="2894" spans="1:26" x14ac:dyDescent="0.25">
      <c r="A2894" s="26"/>
      <c r="B2894" s="27"/>
      <c r="C2894" s="28"/>
      <c r="D2894" s="28"/>
      <c r="E2894" s="28"/>
      <c r="F2894" s="28"/>
      <c r="G2894" s="29"/>
      <c r="H2894" s="39"/>
      <c r="I2894" s="150" t="str">
        <f t="shared" si="75"/>
        <v/>
      </c>
      <c r="J2894" s="113"/>
      <c r="K2894" s="18"/>
      <c r="L2894" s="18"/>
      <c r="Z2894" s="152"/>
    </row>
    <row r="2895" spans="1:26" x14ac:dyDescent="0.25">
      <c r="A2895" s="26"/>
      <c r="B2895" s="27"/>
      <c r="C2895" s="28"/>
      <c r="D2895" s="28"/>
      <c r="E2895" s="28"/>
      <c r="F2895" s="28"/>
      <c r="G2895" s="29"/>
      <c r="H2895" s="39"/>
      <c r="I2895" s="150" t="str">
        <f t="shared" si="75"/>
        <v/>
      </c>
      <c r="J2895" s="113"/>
      <c r="K2895" s="18"/>
      <c r="L2895" s="18"/>
      <c r="Z2895" s="152"/>
    </row>
    <row r="2896" spans="1:26" x14ac:dyDescent="0.25">
      <c r="A2896" s="26"/>
      <c r="B2896" s="27"/>
      <c r="C2896" s="28"/>
      <c r="D2896" s="28"/>
      <c r="E2896" s="28"/>
      <c r="F2896" s="28"/>
      <c r="G2896" s="29"/>
      <c r="H2896" s="39"/>
      <c r="I2896" s="150" t="str">
        <f t="shared" si="75"/>
        <v/>
      </c>
      <c r="J2896" s="113"/>
      <c r="K2896" s="18"/>
      <c r="L2896" s="18"/>
      <c r="Z2896" s="152"/>
    </row>
    <row r="2897" spans="1:26" x14ac:dyDescent="0.25">
      <c r="A2897" s="26"/>
      <c r="B2897" s="27"/>
      <c r="C2897" s="28"/>
      <c r="D2897" s="28"/>
      <c r="E2897" s="28"/>
      <c r="F2897" s="28"/>
      <c r="G2897" s="29"/>
      <c r="H2897" s="39"/>
      <c r="I2897" s="150" t="str">
        <f t="shared" si="75"/>
        <v/>
      </c>
      <c r="J2897" s="113"/>
      <c r="K2897" s="18"/>
      <c r="L2897" s="18"/>
      <c r="Z2897" s="152"/>
    </row>
    <row r="2898" spans="1:26" x14ac:dyDescent="0.25">
      <c r="A2898" s="26"/>
      <c r="B2898" s="27"/>
      <c r="C2898" s="28"/>
      <c r="D2898" s="28"/>
      <c r="E2898" s="28"/>
      <c r="F2898" s="28"/>
      <c r="G2898" s="29"/>
      <c r="H2898" s="39"/>
      <c r="I2898" s="150" t="str">
        <f t="shared" si="75"/>
        <v/>
      </c>
      <c r="J2898" s="113"/>
      <c r="K2898" s="18"/>
      <c r="L2898" s="18"/>
      <c r="Z2898" s="152"/>
    </row>
    <row r="2899" spans="1:26" x14ac:dyDescent="0.25">
      <c r="A2899" s="26"/>
      <c r="B2899" s="27"/>
      <c r="C2899" s="28"/>
      <c r="D2899" s="28"/>
      <c r="E2899" s="28"/>
      <c r="F2899" s="28"/>
      <c r="G2899" s="29"/>
      <c r="H2899" s="39"/>
      <c r="I2899" s="150" t="str">
        <f t="shared" si="75"/>
        <v/>
      </c>
      <c r="J2899" s="113"/>
      <c r="K2899" s="18"/>
      <c r="L2899" s="18"/>
      <c r="Z2899" s="152"/>
    </row>
    <row r="2900" spans="1:26" x14ac:dyDescent="0.25">
      <c r="A2900" s="26"/>
      <c r="B2900" s="27"/>
      <c r="C2900" s="28"/>
      <c r="D2900" s="28"/>
      <c r="E2900" s="28"/>
      <c r="F2900" s="28"/>
      <c r="G2900" s="29"/>
      <c r="H2900" s="39"/>
      <c r="I2900" s="150" t="str">
        <f t="shared" si="75"/>
        <v/>
      </c>
      <c r="J2900" s="113"/>
      <c r="K2900" s="18"/>
      <c r="L2900" s="18"/>
      <c r="Z2900" s="152"/>
    </row>
    <row r="2901" spans="1:26" x14ac:dyDescent="0.25">
      <c r="A2901" s="26"/>
      <c r="B2901" s="27"/>
      <c r="C2901" s="28"/>
      <c r="D2901" s="28"/>
      <c r="E2901" s="28"/>
      <c r="F2901" s="28"/>
      <c r="G2901" s="29"/>
      <c r="H2901" s="39"/>
      <c r="I2901" s="150" t="str">
        <f t="shared" si="75"/>
        <v/>
      </c>
      <c r="J2901" s="113"/>
      <c r="K2901" s="18"/>
      <c r="L2901" s="18"/>
      <c r="Z2901" s="152"/>
    </row>
    <row r="2902" spans="1:26" x14ac:dyDescent="0.25">
      <c r="A2902" s="26"/>
      <c r="B2902" s="27"/>
      <c r="C2902" s="28"/>
      <c r="D2902" s="28"/>
      <c r="E2902" s="28"/>
      <c r="F2902" s="28"/>
      <c r="G2902" s="29"/>
      <c r="H2902" s="39"/>
      <c r="I2902" s="150" t="str">
        <f t="shared" si="75"/>
        <v/>
      </c>
      <c r="J2902" s="113"/>
      <c r="K2902" s="18"/>
      <c r="L2902" s="18"/>
      <c r="Z2902" s="152"/>
    </row>
    <row r="2903" spans="1:26" x14ac:dyDescent="0.25">
      <c r="A2903" s="26"/>
      <c r="B2903" s="27"/>
      <c r="C2903" s="28"/>
      <c r="D2903" s="28"/>
      <c r="E2903" s="28"/>
      <c r="F2903" s="28"/>
      <c r="G2903" s="29"/>
      <c r="H2903" s="39"/>
      <c r="I2903" s="150" t="str">
        <f t="shared" si="75"/>
        <v/>
      </c>
      <c r="J2903" s="113"/>
      <c r="K2903" s="18"/>
      <c r="L2903" s="18"/>
      <c r="Z2903" s="152"/>
    </row>
    <row r="2904" spans="1:26" x14ac:dyDescent="0.25">
      <c r="A2904" s="26"/>
      <c r="B2904" s="27"/>
      <c r="C2904" s="28"/>
      <c r="D2904" s="28"/>
      <c r="E2904" s="28"/>
      <c r="F2904" s="28"/>
      <c r="G2904" s="29"/>
      <c r="H2904" s="39"/>
      <c r="I2904" s="150" t="str">
        <f t="shared" si="75"/>
        <v/>
      </c>
      <c r="J2904" s="113"/>
      <c r="K2904" s="18"/>
      <c r="L2904" s="18"/>
      <c r="Z2904" s="152"/>
    </row>
    <row r="2905" spans="1:26" x14ac:dyDescent="0.25">
      <c r="A2905" s="26"/>
      <c r="B2905" s="27"/>
      <c r="C2905" s="28"/>
      <c r="D2905" s="28"/>
      <c r="E2905" s="28"/>
      <c r="F2905" s="28"/>
      <c r="G2905" s="29"/>
      <c r="H2905" s="39"/>
      <c r="I2905" s="150" t="str">
        <f t="shared" si="75"/>
        <v/>
      </c>
      <c r="J2905" s="113"/>
      <c r="K2905" s="18"/>
      <c r="L2905" s="18"/>
      <c r="Z2905" s="152"/>
    </row>
    <row r="2906" spans="1:26" x14ac:dyDescent="0.25">
      <c r="A2906" s="26"/>
      <c r="B2906" s="27"/>
      <c r="C2906" s="28"/>
      <c r="D2906" s="28"/>
      <c r="E2906" s="28"/>
      <c r="F2906" s="28"/>
      <c r="G2906" s="29"/>
      <c r="H2906" s="39"/>
      <c r="I2906" s="150" t="str">
        <f t="shared" si="75"/>
        <v/>
      </c>
      <c r="J2906" s="113"/>
      <c r="K2906" s="18"/>
      <c r="L2906" s="18"/>
      <c r="Z2906" s="152"/>
    </row>
    <row r="2907" spans="1:26" x14ac:dyDescent="0.25">
      <c r="A2907" s="26"/>
      <c r="B2907" s="27"/>
      <c r="C2907" s="28"/>
      <c r="D2907" s="28"/>
      <c r="E2907" s="28"/>
      <c r="F2907" s="28"/>
      <c r="G2907" s="29"/>
      <c r="H2907" s="39"/>
      <c r="I2907" s="150" t="str">
        <f t="shared" si="75"/>
        <v/>
      </c>
      <c r="J2907" s="113"/>
      <c r="K2907" s="18"/>
      <c r="L2907" s="18"/>
      <c r="Z2907" s="152"/>
    </row>
    <row r="2908" spans="1:26" x14ac:dyDescent="0.25">
      <c r="A2908" s="26"/>
      <c r="B2908" s="27"/>
      <c r="C2908" s="28"/>
      <c r="D2908" s="28"/>
      <c r="E2908" s="28"/>
      <c r="F2908" s="28"/>
      <c r="G2908" s="29"/>
      <c r="H2908" s="39"/>
      <c r="I2908" s="150" t="str">
        <f t="shared" si="75"/>
        <v/>
      </c>
      <c r="J2908" s="113"/>
      <c r="K2908" s="18"/>
      <c r="L2908" s="18"/>
      <c r="Z2908" s="152"/>
    </row>
    <row r="2909" spans="1:26" x14ac:dyDescent="0.25">
      <c r="A2909" s="26"/>
      <c r="B2909" s="27"/>
      <c r="C2909" s="28"/>
      <c r="D2909" s="28"/>
      <c r="E2909" s="28"/>
      <c r="F2909" s="28"/>
      <c r="G2909" s="29"/>
      <c r="H2909" s="39"/>
      <c r="I2909" s="150" t="str">
        <f t="shared" si="75"/>
        <v/>
      </c>
      <c r="J2909" s="113"/>
      <c r="K2909" s="18"/>
      <c r="L2909" s="18"/>
      <c r="Z2909" s="152"/>
    </row>
    <row r="2910" spans="1:26" x14ac:dyDescent="0.25">
      <c r="A2910" s="26"/>
      <c r="B2910" s="27"/>
      <c r="C2910" s="28"/>
      <c r="D2910" s="28"/>
      <c r="E2910" s="28"/>
      <c r="F2910" s="28"/>
      <c r="G2910" s="29"/>
      <c r="H2910" s="39"/>
      <c r="I2910" s="150" t="str">
        <f t="shared" si="75"/>
        <v/>
      </c>
      <c r="J2910" s="113"/>
      <c r="K2910" s="18"/>
      <c r="L2910" s="18"/>
      <c r="Z2910" s="152"/>
    </row>
    <row r="2911" spans="1:26" x14ac:dyDescent="0.25">
      <c r="A2911" s="26"/>
      <c r="B2911" s="27"/>
      <c r="C2911" s="28"/>
      <c r="D2911" s="28"/>
      <c r="E2911" s="28"/>
      <c r="F2911" s="28"/>
      <c r="G2911" s="29"/>
      <c r="H2911" s="39"/>
      <c r="I2911" s="150" t="str">
        <f t="shared" si="75"/>
        <v/>
      </c>
      <c r="J2911" s="113"/>
      <c r="K2911" s="18"/>
      <c r="L2911" s="18"/>
      <c r="Z2911" s="152"/>
    </row>
    <row r="2912" spans="1:26" x14ac:dyDescent="0.25">
      <c r="A2912" s="26"/>
      <c r="B2912" s="27"/>
      <c r="C2912" s="28"/>
      <c r="D2912" s="28"/>
      <c r="E2912" s="28"/>
      <c r="F2912" s="28"/>
      <c r="G2912" s="29"/>
      <c r="H2912" s="39"/>
      <c r="I2912" s="150" t="str">
        <f t="shared" si="75"/>
        <v/>
      </c>
      <c r="J2912" s="113"/>
      <c r="K2912" s="18"/>
      <c r="L2912" s="18"/>
      <c r="Z2912" s="152"/>
    </row>
    <row r="2913" spans="1:26" x14ac:dyDescent="0.25">
      <c r="A2913" s="26"/>
      <c r="B2913" s="27"/>
      <c r="C2913" s="28"/>
      <c r="D2913" s="28"/>
      <c r="E2913" s="28"/>
      <c r="F2913" s="28"/>
      <c r="G2913" s="29"/>
      <c r="H2913" s="39"/>
      <c r="I2913" s="150" t="str">
        <f t="shared" si="75"/>
        <v/>
      </c>
      <c r="J2913" s="113"/>
      <c r="K2913" s="18"/>
      <c r="L2913" s="18"/>
      <c r="Z2913" s="152"/>
    </row>
    <row r="2914" spans="1:26" x14ac:dyDescent="0.25">
      <c r="A2914" s="26"/>
      <c r="B2914" s="27"/>
      <c r="C2914" s="28"/>
      <c r="D2914" s="28"/>
      <c r="E2914" s="28"/>
      <c r="F2914" s="28"/>
      <c r="G2914" s="29"/>
      <c r="H2914" s="39"/>
      <c r="I2914" s="150" t="str">
        <f t="shared" si="75"/>
        <v/>
      </c>
      <c r="J2914" s="113"/>
      <c r="K2914" s="18"/>
      <c r="L2914" s="18"/>
      <c r="Z2914" s="152"/>
    </row>
    <row r="2915" spans="1:26" x14ac:dyDescent="0.25">
      <c r="A2915" s="26"/>
      <c r="B2915" s="27"/>
      <c r="C2915" s="28"/>
      <c r="D2915" s="28"/>
      <c r="E2915" s="28"/>
      <c r="F2915" s="28"/>
      <c r="G2915" s="29"/>
      <c r="H2915" s="39"/>
      <c r="I2915" s="150" t="str">
        <f t="shared" si="75"/>
        <v/>
      </c>
      <c r="J2915" s="113"/>
      <c r="K2915" s="18"/>
      <c r="L2915" s="18"/>
      <c r="Z2915" s="152"/>
    </row>
    <row r="2916" spans="1:26" x14ac:dyDescent="0.25">
      <c r="A2916" s="26"/>
      <c r="B2916" s="27"/>
      <c r="C2916" s="28"/>
      <c r="D2916" s="28"/>
      <c r="E2916" s="28"/>
      <c r="F2916" s="28"/>
      <c r="G2916" s="29"/>
      <c r="H2916" s="39"/>
      <c r="I2916" s="150" t="str">
        <f t="shared" si="75"/>
        <v/>
      </c>
      <c r="J2916" s="113"/>
      <c r="K2916" s="18"/>
      <c r="L2916" s="18"/>
      <c r="Z2916" s="152"/>
    </row>
    <row r="2917" spans="1:26" x14ac:dyDescent="0.25">
      <c r="A2917" s="26"/>
      <c r="B2917" s="27"/>
      <c r="C2917" s="28"/>
      <c r="D2917" s="28"/>
      <c r="E2917" s="28"/>
      <c r="F2917" s="28"/>
      <c r="G2917" s="29"/>
      <c r="H2917" s="39"/>
      <c r="I2917" s="150" t="str">
        <f t="shared" si="75"/>
        <v/>
      </c>
      <c r="J2917" s="113"/>
      <c r="K2917" s="18"/>
      <c r="L2917" s="18"/>
      <c r="Z2917" s="152"/>
    </row>
    <row r="2918" spans="1:26" x14ac:dyDescent="0.25">
      <c r="A2918" s="26"/>
      <c r="B2918" s="27"/>
      <c r="C2918" s="28"/>
      <c r="D2918" s="28"/>
      <c r="E2918" s="28"/>
      <c r="F2918" s="28"/>
      <c r="G2918" s="29"/>
      <c r="H2918" s="39"/>
      <c r="I2918" s="150" t="str">
        <f t="shared" si="75"/>
        <v/>
      </c>
      <c r="J2918" s="113"/>
      <c r="K2918" s="18"/>
      <c r="L2918" s="18"/>
      <c r="Z2918" s="152"/>
    </row>
    <row r="2919" spans="1:26" x14ac:dyDescent="0.25">
      <c r="A2919" s="26"/>
      <c r="B2919" s="27"/>
      <c r="C2919" s="28"/>
      <c r="D2919" s="28"/>
      <c r="E2919" s="28"/>
      <c r="F2919" s="28"/>
      <c r="G2919" s="29"/>
      <c r="H2919" s="39"/>
      <c r="I2919" s="150" t="str">
        <f t="shared" si="75"/>
        <v/>
      </c>
      <c r="J2919" s="113"/>
      <c r="K2919" s="18"/>
      <c r="L2919" s="18"/>
      <c r="Z2919" s="152"/>
    </row>
    <row r="2920" spans="1:26" x14ac:dyDescent="0.25">
      <c r="A2920" s="26"/>
      <c r="B2920" s="27"/>
      <c r="C2920" s="28"/>
      <c r="D2920" s="28"/>
      <c r="E2920" s="28"/>
      <c r="F2920" s="28"/>
      <c r="G2920" s="29"/>
      <c r="H2920" s="39"/>
      <c r="I2920" s="150" t="str">
        <f t="shared" si="75"/>
        <v/>
      </c>
      <c r="J2920" s="113"/>
      <c r="K2920" s="18"/>
      <c r="L2920" s="18"/>
      <c r="Z2920" s="152"/>
    </row>
    <row r="2921" spans="1:26" x14ac:dyDescent="0.25">
      <c r="A2921" s="26"/>
      <c r="B2921" s="27"/>
      <c r="C2921" s="28"/>
      <c r="D2921" s="28"/>
      <c r="E2921" s="28"/>
      <c r="F2921" s="28"/>
      <c r="G2921" s="29"/>
      <c r="H2921" s="39"/>
      <c r="I2921" s="150" t="str">
        <f t="shared" si="75"/>
        <v/>
      </c>
      <c r="J2921" s="113"/>
      <c r="K2921" s="18"/>
      <c r="L2921" s="18"/>
      <c r="Z2921" s="152"/>
    </row>
    <row r="2922" spans="1:26" x14ac:dyDescent="0.25">
      <c r="A2922" s="26"/>
      <c r="B2922" s="27"/>
      <c r="C2922" s="28"/>
      <c r="D2922" s="28"/>
      <c r="E2922" s="28"/>
      <c r="F2922" s="28"/>
      <c r="G2922" s="29"/>
      <c r="H2922" s="39"/>
      <c r="I2922" s="150" t="str">
        <f t="shared" si="75"/>
        <v/>
      </c>
      <c r="J2922" s="113"/>
      <c r="K2922" s="18"/>
      <c r="L2922" s="18"/>
      <c r="Z2922" s="152"/>
    </row>
    <row r="2923" spans="1:26" x14ac:dyDescent="0.25">
      <c r="A2923" s="26"/>
      <c r="B2923" s="27"/>
      <c r="C2923" s="28"/>
      <c r="D2923" s="28"/>
      <c r="E2923" s="28"/>
      <c r="F2923" s="28"/>
      <c r="G2923" s="29"/>
      <c r="H2923" s="39"/>
      <c r="I2923" s="150" t="str">
        <f t="shared" si="75"/>
        <v/>
      </c>
      <c r="J2923" s="113"/>
      <c r="K2923" s="18"/>
      <c r="L2923" s="18"/>
      <c r="Z2923" s="152"/>
    </row>
    <row r="2924" spans="1:26" x14ac:dyDescent="0.25">
      <c r="A2924" s="26"/>
      <c r="B2924" s="27"/>
      <c r="C2924" s="28"/>
      <c r="D2924" s="28"/>
      <c r="E2924" s="28"/>
      <c r="F2924" s="28"/>
      <c r="G2924" s="29"/>
      <c r="H2924" s="39"/>
      <c r="I2924" s="150" t="str">
        <f t="shared" si="75"/>
        <v/>
      </c>
      <c r="J2924" s="113"/>
      <c r="K2924" s="18"/>
      <c r="L2924" s="18"/>
      <c r="Z2924" s="152"/>
    </row>
    <row r="2925" spans="1:26" x14ac:dyDescent="0.25">
      <c r="A2925" s="26"/>
      <c r="B2925" s="27"/>
      <c r="C2925" s="28"/>
      <c r="D2925" s="28"/>
      <c r="E2925" s="28"/>
      <c r="F2925" s="28"/>
      <c r="G2925" s="29"/>
      <c r="H2925" s="39"/>
      <c r="I2925" s="150" t="str">
        <f t="shared" si="75"/>
        <v/>
      </c>
      <c r="J2925" s="113"/>
      <c r="K2925" s="18"/>
      <c r="L2925" s="18"/>
      <c r="Z2925" s="152"/>
    </row>
    <row r="2926" spans="1:26" x14ac:dyDescent="0.25">
      <c r="A2926" s="26"/>
      <c r="B2926" s="27"/>
      <c r="C2926" s="28"/>
      <c r="D2926" s="28"/>
      <c r="E2926" s="28"/>
      <c r="F2926" s="28"/>
      <c r="G2926" s="29"/>
      <c r="H2926" s="39"/>
      <c r="I2926" s="150" t="str">
        <f t="shared" si="75"/>
        <v/>
      </c>
      <c r="J2926" s="113"/>
      <c r="K2926" s="18"/>
      <c r="L2926" s="18"/>
      <c r="Z2926" s="152"/>
    </row>
    <row r="2927" spans="1:26" x14ac:dyDescent="0.25">
      <c r="A2927" s="26"/>
      <c r="B2927" s="27"/>
      <c r="C2927" s="28"/>
      <c r="D2927" s="28"/>
      <c r="E2927" s="28"/>
      <c r="F2927" s="28"/>
      <c r="G2927" s="29"/>
      <c r="H2927" s="39"/>
      <c r="I2927" s="150" t="str">
        <f t="shared" si="75"/>
        <v/>
      </c>
      <c r="J2927" s="113"/>
      <c r="K2927" s="18"/>
      <c r="L2927" s="18"/>
      <c r="Z2927" s="152"/>
    </row>
    <row r="2928" spans="1:26" x14ac:dyDescent="0.25">
      <c r="A2928" s="26"/>
      <c r="B2928" s="27"/>
      <c r="C2928" s="28"/>
      <c r="D2928" s="28"/>
      <c r="E2928" s="28"/>
      <c r="F2928" s="28"/>
      <c r="G2928" s="29"/>
      <c r="H2928" s="39"/>
      <c r="I2928" s="150" t="str">
        <f t="shared" si="75"/>
        <v/>
      </c>
      <c r="J2928" s="113"/>
      <c r="K2928" s="18"/>
      <c r="L2928" s="18"/>
      <c r="Z2928" s="152"/>
    </row>
    <row r="2929" spans="1:26" x14ac:dyDescent="0.25">
      <c r="A2929" s="26"/>
      <c r="B2929" s="27"/>
      <c r="C2929" s="28"/>
      <c r="D2929" s="28"/>
      <c r="E2929" s="28"/>
      <c r="F2929" s="28"/>
      <c r="G2929" s="29"/>
      <c r="H2929" s="39"/>
      <c r="I2929" s="150" t="str">
        <f t="shared" si="75"/>
        <v/>
      </c>
      <c r="J2929" s="113"/>
      <c r="K2929" s="18"/>
      <c r="L2929" s="18"/>
      <c r="Z2929" s="152"/>
    </row>
    <row r="2930" spans="1:26" x14ac:dyDescent="0.25">
      <c r="A2930" s="26"/>
      <c r="B2930" s="27"/>
      <c r="C2930" s="28"/>
      <c r="D2930" s="28"/>
      <c r="E2930" s="28"/>
      <c r="F2930" s="28"/>
      <c r="G2930" s="29"/>
      <c r="H2930" s="39"/>
      <c r="I2930" s="150" t="str">
        <f t="shared" si="75"/>
        <v/>
      </c>
      <c r="J2930" s="113"/>
      <c r="K2930" s="18"/>
      <c r="L2930" s="18"/>
      <c r="Z2930" s="152"/>
    </row>
    <row r="2931" spans="1:26" x14ac:dyDescent="0.25">
      <c r="A2931" s="26"/>
      <c r="B2931" s="27"/>
      <c r="C2931" s="28"/>
      <c r="D2931" s="28"/>
      <c r="E2931" s="28"/>
      <c r="F2931" s="28"/>
      <c r="G2931" s="29"/>
      <c r="H2931" s="39"/>
      <c r="I2931" s="150" t="str">
        <f t="shared" si="75"/>
        <v/>
      </c>
      <c r="J2931" s="113"/>
      <c r="K2931" s="18"/>
      <c r="L2931" s="18"/>
      <c r="Z2931" s="152"/>
    </row>
    <row r="2932" spans="1:26" x14ac:dyDescent="0.25">
      <c r="A2932" s="26"/>
      <c r="B2932" s="27"/>
      <c r="C2932" s="28"/>
      <c r="D2932" s="28"/>
      <c r="E2932" s="28"/>
      <c r="F2932" s="28"/>
      <c r="G2932" s="29"/>
      <c r="H2932" s="39"/>
      <c r="I2932" s="150" t="str">
        <f t="shared" si="75"/>
        <v/>
      </c>
      <c r="J2932" s="113"/>
      <c r="K2932" s="18"/>
      <c r="L2932" s="18"/>
      <c r="Z2932" s="152"/>
    </row>
    <row r="2933" spans="1:26" x14ac:dyDescent="0.25">
      <c r="A2933" s="26"/>
      <c r="B2933" s="27"/>
      <c r="C2933" s="28"/>
      <c r="D2933" s="28"/>
      <c r="E2933" s="28"/>
      <c r="F2933" s="28"/>
      <c r="G2933" s="29"/>
      <c r="H2933" s="39"/>
      <c r="I2933" s="150" t="str">
        <f t="shared" si="75"/>
        <v/>
      </c>
      <c r="J2933" s="113"/>
      <c r="K2933" s="18"/>
      <c r="L2933" s="18"/>
      <c r="Z2933" s="152"/>
    </row>
    <row r="2934" spans="1:26" x14ac:dyDescent="0.25">
      <c r="A2934" s="26"/>
      <c r="B2934" s="27"/>
      <c r="C2934" s="28"/>
      <c r="D2934" s="28"/>
      <c r="E2934" s="28"/>
      <c r="F2934" s="28"/>
      <c r="G2934" s="29"/>
      <c r="H2934" s="39"/>
      <c r="I2934" s="150" t="str">
        <f t="shared" si="75"/>
        <v/>
      </c>
      <c r="J2934" s="113"/>
      <c r="K2934" s="18"/>
      <c r="L2934" s="18"/>
      <c r="Z2934" s="152"/>
    </row>
    <row r="2935" spans="1:26" x14ac:dyDescent="0.25">
      <c r="A2935" s="26"/>
      <c r="B2935" s="27"/>
      <c r="C2935" s="28"/>
      <c r="D2935" s="28"/>
      <c r="E2935" s="28"/>
      <c r="F2935" s="28"/>
      <c r="G2935" s="29"/>
      <c r="H2935" s="39"/>
      <c r="I2935" s="150" t="str">
        <f t="shared" si="75"/>
        <v/>
      </c>
      <c r="J2935" s="113"/>
      <c r="K2935" s="18"/>
      <c r="L2935" s="18"/>
      <c r="Z2935" s="152"/>
    </row>
    <row r="2936" spans="1:26" x14ac:dyDescent="0.25">
      <c r="A2936" s="26"/>
      <c r="B2936" s="27"/>
      <c r="C2936" s="28"/>
      <c r="D2936" s="28"/>
      <c r="E2936" s="28"/>
      <c r="F2936" s="28"/>
      <c r="G2936" s="29"/>
      <c r="H2936" s="39"/>
      <c r="I2936" s="150" t="str">
        <f t="shared" si="75"/>
        <v/>
      </c>
      <c r="J2936" s="113"/>
      <c r="K2936" s="18"/>
      <c r="L2936" s="18"/>
      <c r="Z2936" s="152"/>
    </row>
    <row r="2937" spans="1:26" x14ac:dyDescent="0.25">
      <c r="A2937" s="26"/>
      <c r="B2937" s="27"/>
      <c r="C2937" s="28"/>
      <c r="D2937" s="28"/>
      <c r="E2937" s="28"/>
      <c r="F2937" s="28"/>
      <c r="G2937" s="29"/>
      <c r="H2937" s="39"/>
      <c r="I2937" s="150" t="str">
        <f t="shared" si="75"/>
        <v/>
      </c>
      <c r="J2937" s="113"/>
      <c r="K2937" s="18"/>
      <c r="L2937" s="18"/>
      <c r="Z2937" s="152"/>
    </row>
    <row r="2938" spans="1:26" x14ac:dyDescent="0.25">
      <c r="A2938" s="26"/>
      <c r="B2938" s="27"/>
      <c r="C2938" s="28"/>
      <c r="D2938" s="28"/>
      <c r="E2938" s="28"/>
      <c r="F2938" s="28"/>
      <c r="G2938" s="29"/>
      <c r="H2938" s="39"/>
      <c r="I2938" s="150" t="str">
        <f t="shared" si="75"/>
        <v/>
      </c>
      <c r="J2938" s="113"/>
      <c r="K2938" s="18"/>
      <c r="L2938" s="18"/>
      <c r="Z2938" s="152"/>
    </row>
    <row r="2939" spans="1:26" x14ac:dyDescent="0.25">
      <c r="A2939" s="26"/>
      <c r="B2939" s="27"/>
      <c r="C2939" s="28"/>
      <c r="D2939" s="28"/>
      <c r="E2939" s="28"/>
      <c r="F2939" s="28"/>
      <c r="G2939" s="29"/>
      <c r="H2939" s="39"/>
      <c r="I2939" s="150" t="str">
        <f t="shared" si="75"/>
        <v/>
      </c>
      <c r="J2939" s="113"/>
      <c r="K2939" s="18"/>
      <c r="L2939" s="18"/>
      <c r="Z2939" s="152"/>
    </row>
    <row r="2940" spans="1:26" x14ac:dyDescent="0.25">
      <c r="A2940" s="26"/>
      <c r="B2940" s="27"/>
      <c r="C2940" s="28"/>
      <c r="D2940" s="28"/>
      <c r="E2940" s="28"/>
      <c r="F2940" s="28"/>
      <c r="G2940" s="29"/>
      <c r="H2940" s="39"/>
      <c r="I2940" s="150" t="str">
        <f t="shared" si="75"/>
        <v/>
      </c>
      <c r="J2940" s="113"/>
      <c r="K2940" s="18"/>
      <c r="L2940" s="18"/>
      <c r="Z2940" s="152"/>
    </row>
    <row r="2941" spans="1:26" x14ac:dyDescent="0.25">
      <c r="A2941" s="26"/>
      <c r="B2941" s="27"/>
      <c r="C2941" s="28"/>
      <c r="D2941" s="28"/>
      <c r="E2941" s="28"/>
      <c r="F2941" s="28"/>
      <c r="G2941" s="29"/>
      <c r="H2941" s="39"/>
      <c r="I2941" s="150" t="str">
        <f t="shared" ref="I2941:I3003" si="76">IF(G2941="","",I2940+G2941)</f>
        <v/>
      </c>
      <c r="J2941" s="113"/>
      <c r="K2941" s="18"/>
      <c r="L2941" s="18"/>
      <c r="Z2941" s="152"/>
    </row>
    <row r="2942" spans="1:26" x14ac:dyDescent="0.25">
      <c r="A2942" s="26"/>
      <c r="B2942" s="27"/>
      <c r="C2942" s="28"/>
      <c r="D2942" s="28"/>
      <c r="E2942" s="28"/>
      <c r="F2942" s="28"/>
      <c r="G2942" s="29"/>
      <c r="H2942" s="39"/>
      <c r="I2942" s="150" t="str">
        <f t="shared" si="76"/>
        <v/>
      </c>
      <c r="J2942" s="113"/>
      <c r="K2942" s="18"/>
      <c r="L2942" s="18"/>
      <c r="Z2942" s="152"/>
    </row>
    <row r="2943" spans="1:26" x14ac:dyDescent="0.25">
      <c r="A2943" s="26"/>
      <c r="B2943" s="27"/>
      <c r="C2943" s="28"/>
      <c r="D2943" s="28"/>
      <c r="E2943" s="28"/>
      <c r="F2943" s="28"/>
      <c r="G2943" s="29"/>
      <c r="H2943" s="39"/>
      <c r="I2943" s="150" t="str">
        <f t="shared" si="76"/>
        <v/>
      </c>
      <c r="J2943" s="113"/>
      <c r="K2943" s="18"/>
      <c r="L2943" s="18"/>
      <c r="Z2943" s="152"/>
    </row>
    <row r="2944" spans="1:26" x14ac:dyDescent="0.25">
      <c r="A2944" s="26"/>
      <c r="B2944" s="27"/>
      <c r="C2944" s="28"/>
      <c r="D2944" s="28"/>
      <c r="E2944" s="28"/>
      <c r="F2944" s="28"/>
      <c r="G2944" s="29"/>
      <c r="H2944" s="39"/>
      <c r="I2944" s="150" t="str">
        <f t="shared" si="76"/>
        <v/>
      </c>
      <c r="J2944" s="113"/>
      <c r="K2944" s="18"/>
      <c r="L2944" s="18"/>
      <c r="Z2944" s="152"/>
    </row>
    <row r="2945" spans="1:26" x14ac:dyDescent="0.25">
      <c r="A2945" s="26"/>
      <c r="B2945" s="27"/>
      <c r="C2945" s="28"/>
      <c r="D2945" s="28"/>
      <c r="E2945" s="28"/>
      <c r="F2945" s="28"/>
      <c r="G2945" s="29"/>
      <c r="H2945" s="39"/>
      <c r="I2945" s="150" t="str">
        <f t="shared" si="76"/>
        <v/>
      </c>
      <c r="J2945" s="113"/>
      <c r="K2945" s="18"/>
      <c r="L2945" s="18"/>
      <c r="Z2945" s="152"/>
    </row>
    <row r="2946" spans="1:26" x14ac:dyDescent="0.25">
      <c r="A2946" s="26"/>
      <c r="B2946" s="27"/>
      <c r="C2946" s="28"/>
      <c r="D2946" s="28"/>
      <c r="E2946" s="28"/>
      <c r="F2946" s="28"/>
      <c r="G2946" s="29"/>
      <c r="H2946" s="39"/>
      <c r="I2946" s="150" t="str">
        <f t="shared" si="76"/>
        <v/>
      </c>
      <c r="J2946" s="113"/>
      <c r="K2946" s="18"/>
      <c r="L2946" s="18"/>
      <c r="Z2946" s="152"/>
    </row>
    <row r="2947" spans="1:26" x14ac:dyDescent="0.25">
      <c r="A2947" s="26"/>
      <c r="B2947" s="27"/>
      <c r="C2947" s="28"/>
      <c r="D2947" s="28"/>
      <c r="E2947" s="28"/>
      <c r="F2947" s="28"/>
      <c r="G2947" s="29"/>
      <c r="H2947" s="39"/>
      <c r="I2947" s="150" t="str">
        <f t="shared" si="76"/>
        <v/>
      </c>
      <c r="J2947" s="113"/>
      <c r="K2947" s="18"/>
      <c r="L2947" s="18"/>
      <c r="Z2947" s="152"/>
    </row>
    <row r="2948" spans="1:26" x14ac:dyDescent="0.25">
      <c r="A2948" s="26"/>
      <c r="B2948" s="27"/>
      <c r="C2948" s="28"/>
      <c r="D2948" s="28"/>
      <c r="E2948" s="28"/>
      <c r="F2948" s="28"/>
      <c r="G2948" s="29"/>
      <c r="H2948" s="39"/>
      <c r="I2948" s="150" t="str">
        <f t="shared" si="76"/>
        <v/>
      </c>
      <c r="J2948" s="113"/>
      <c r="K2948" s="18"/>
      <c r="L2948" s="18"/>
      <c r="Z2948" s="152"/>
    </row>
    <row r="2949" spans="1:26" x14ac:dyDescent="0.25">
      <c r="A2949" s="26"/>
      <c r="B2949" s="27"/>
      <c r="C2949" s="28"/>
      <c r="D2949" s="28"/>
      <c r="E2949" s="28"/>
      <c r="F2949" s="28"/>
      <c r="G2949" s="29"/>
      <c r="H2949" s="39"/>
      <c r="I2949" s="150" t="str">
        <f t="shared" si="76"/>
        <v/>
      </c>
      <c r="J2949" s="113"/>
      <c r="K2949" s="18"/>
      <c r="L2949" s="18"/>
      <c r="Z2949" s="152"/>
    </row>
    <row r="2950" spans="1:26" x14ac:dyDescent="0.25">
      <c r="A2950" s="26"/>
      <c r="B2950" s="27"/>
      <c r="C2950" s="28"/>
      <c r="D2950" s="28"/>
      <c r="E2950" s="28"/>
      <c r="F2950" s="28"/>
      <c r="G2950" s="29"/>
      <c r="H2950" s="39"/>
      <c r="I2950" s="150" t="str">
        <f t="shared" si="76"/>
        <v/>
      </c>
      <c r="J2950" s="113"/>
      <c r="K2950" s="18"/>
      <c r="L2950" s="18"/>
      <c r="Z2950" s="152"/>
    </row>
    <row r="2951" spans="1:26" x14ac:dyDescent="0.25">
      <c r="A2951" s="26"/>
      <c r="B2951" s="27"/>
      <c r="C2951" s="28"/>
      <c r="D2951" s="28"/>
      <c r="E2951" s="28"/>
      <c r="F2951" s="28"/>
      <c r="G2951" s="29"/>
      <c r="H2951" s="39"/>
      <c r="I2951" s="150" t="str">
        <f t="shared" si="76"/>
        <v/>
      </c>
      <c r="J2951" s="113"/>
      <c r="K2951" s="18"/>
      <c r="L2951" s="18"/>
      <c r="Z2951" s="152"/>
    </row>
    <row r="2952" spans="1:26" x14ac:dyDescent="0.25">
      <c r="A2952" s="26"/>
      <c r="B2952" s="27"/>
      <c r="C2952" s="28"/>
      <c r="D2952" s="28"/>
      <c r="E2952" s="28"/>
      <c r="F2952" s="28"/>
      <c r="G2952" s="29"/>
      <c r="H2952" s="39"/>
      <c r="I2952" s="150" t="str">
        <f t="shared" si="76"/>
        <v/>
      </c>
      <c r="J2952" s="113"/>
      <c r="K2952" s="18"/>
      <c r="L2952" s="18"/>
      <c r="Z2952" s="152"/>
    </row>
    <row r="2953" spans="1:26" x14ac:dyDescent="0.25">
      <c r="A2953" s="26"/>
      <c r="B2953" s="27"/>
      <c r="C2953" s="28"/>
      <c r="D2953" s="28"/>
      <c r="E2953" s="28"/>
      <c r="F2953" s="28"/>
      <c r="G2953" s="29"/>
      <c r="H2953" s="39"/>
      <c r="I2953" s="150" t="str">
        <f t="shared" si="76"/>
        <v/>
      </c>
      <c r="J2953" s="113"/>
      <c r="K2953" s="18"/>
      <c r="L2953" s="18"/>
      <c r="Z2953" s="152"/>
    </row>
    <row r="2954" spans="1:26" x14ac:dyDescent="0.25">
      <c r="A2954" s="26"/>
      <c r="B2954" s="27"/>
      <c r="C2954" s="28"/>
      <c r="D2954" s="28"/>
      <c r="E2954" s="28"/>
      <c r="F2954" s="28"/>
      <c r="G2954" s="29"/>
      <c r="H2954" s="39"/>
      <c r="I2954" s="150" t="str">
        <f t="shared" si="76"/>
        <v/>
      </c>
      <c r="J2954" s="113"/>
      <c r="K2954" s="18"/>
      <c r="L2954" s="18"/>
      <c r="Z2954" s="152"/>
    </row>
    <row r="2955" spans="1:26" x14ac:dyDescent="0.25">
      <c r="A2955" s="26"/>
      <c r="B2955" s="27"/>
      <c r="C2955" s="28"/>
      <c r="D2955" s="28"/>
      <c r="E2955" s="28"/>
      <c r="F2955" s="28"/>
      <c r="G2955" s="29"/>
      <c r="H2955" s="39"/>
      <c r="I2955" s="150" t="str">
        <f t="shared" si="76"/>
        <v/>
      </c>
      <c r="J2955" s="113"/>
      <c r="K2955" s="18"/>
      <c r="L2955" s="18"/>
      <c r="Z2955" s="152"/>
    </row>
    <row r="2956" spans="1:26" x14ac:dyDescent="0.25">
      <c r="A2956" s="26"/>
      <c r="B2956" s="27"/>
      <c r="C2956" s="28"/>
      <c r="D2956" s="28"/>
      <c r="E2956" s="28"/>
      <c r="F2956" s="28"/>
      <c r="G2956" s="29"/>
      <c r="H2956" s="39"/>
      <c r="I2956" s="150" t="str">
        <f t="shared" si="76"/>
        <v/>
      </c>
      <c r="J2956" s="113"/>
      <c r="K2956" s="18"/>
      <c r="L2956" s="18"/>
      <c r="Z2956" s="152"/>
    </row>
    <row r="2957" spans="1:26" x14ac:dyDescent="0.25">
      <c r="A2957" s="26"/>
      <c r="B2957" s="27"/>
      <c r="C2957" s="28"/>
      <c r="D2957" s="28"/>
      <c r="E2957" s="28"/>
      <c r="F2957" s="28"/>
      <c r="G2957" s="29"/>
      <c r="H2957" s="39"/>
      <c r="I2957" s="150" t="str">
        <f t="shared" si="76"/>
        <v/>
      </c>
      <c r="J2957" s="113"/>
      <c r="K2957" s="18"/>
      <c r="L2957" s="18"/>
      <c r="Z2957" s="152"/>
    </row>
    <row r="2958" spans="1:26" x14ac:dyDescent="0.25">
      <c r="A2958" s="26"/>
      <c r="B2958" s="27"/>
      <c r="C2958" s="28"/>
      <c r="D2958" s="28"/>
      <c r="E2958" s="28"/>
      <c r="F2958" s="28"/>
      <c r="G2958" s="29"/>
      <c r="H2958" s="39"/>
      <c r="I2958" s="150" t="str">
        <f t="shared" si="76"/>
        <v/>
      </c>
      <c r="J2958" s="113"/>
      <c r="K2958" s="18"/>
      <c r="L2958" s="18"/>
      <c r="Z2958" s="152"/>
    </row>
    <row r="2959" spans="1:26" x14ac:dyDescent="0.25">
      <c r="A2959" s="26"/>
      <c r="B2959" s="27"/>
      <c r="C2959" s="28"/>
      <c r="D2959" s="28"/>
      <c r="E2959" s="28"/>
      <c r="F2959" s="28"/>
      <c r="G2959" s="29"/>
      <c r="H2959" s="39"/>
      <c r="I2959" s="150" t="str">
        <f t="shared" si="76"/>
        <v/>
      </c>
      <c r="J2959" s="113"/>
      <c r="K2959" s="18"/>
      <c r="L2959" s="18"/>
      <c r="Z2959" s="152"/>
    </row>
    <row r="2960" spans="1:26" x14ac:dyDescent="0.25">
      <c r="A2960" s="26"/>
      <c r="B2960" s="27"/>
      <c r="C2960" s="28"/>
      <c r="D2960" s="28"/>
      <c r="E2960" s="28"/>
      <c r="F2960" s="28"/>
      <c r="G2960" s="29"/>
      <c r="H2960" s="39"/>
      <c r="I2960" s="150" t="str">
        <f t="shared" si="76"/>
        <v/>
      </c>
      <c r="J2960" s="113"/>
      <c r="K2960" s="18"/>
      <c r="L2960" s="18"/>
      <c r="Z2960" s="152"/>
    </row>
    <row r="2961" spans="1:26" x14ac:dyDescent="0.25">
      <c r="A2961" s="26"/>
      <c r="B2961" s="27"/>
      <c r="C2961" s="28"/>
      <c r="D2961" s="28"/>
      <c r="E2961" s="28"/>
      <c r="F2961" s="28"/>
      <c r="G2961" s="29"/>
      <c r="H2961" s="39"/>
      <c r="I2961" s="150" t="str">
        <f t="shared" si="76"/>
        <v/>
      </c>
      <c r="J2961" s="113"/>
      <c r="K2961" s="18"/>
      <c r="L2961" s="18"/>
      <c r="Z2961" s="152"/>
    </row>
    <row r="2962" spans="1:26" x14ac:dyDescent="0.25">
      <c r="A2962" s="26"/>
      <c r="B2962" s="27"/>
      <c r="C2962" s="28"/>
      <c r="D2962" s="28"/>
      <c r="E2962" s="28"/>
      <c r="F2962" s="28"/>
      <c r="G2962" s="29"/>
      <c r="H2962" s="39"/>
      <c r="I2962" s="150" t="str">
        <f t="shared" si="76"/>
        <v/>
      </c>
      <c r="J2962" s="113"/>
      <c r="K2962" s="18"/>
      <c r="L2962" s="18"/>
      <c r="Z2962" s="152"/>
    </row>
    <row r="2963" spans="1:26" x14ac:dyDescent="0.25">
      <c r="A2963" s="26"/>
      <c r="B2963" s="27"/>
      <c r="C2963" s="28"/>
      <c r="D2963" s="28"/>
      <c r="E2963" s="28"/>
      <c r="F2963" s="28"/>
      <c r="G2963" s="29"/>
      <c r="H2963" s="39"/>
      <c r="I2963" s="150" t="str">
        <f t="shared" si="76"/>
        <v/>
      </c>
      <c r="J2963" s="113"/>
      <c r="K2963" s="18"/>
      <c r="L2963" s="18"/>
      <c r="Z2963" s="152"/>
    </row>
    <row r="2964" spans="1:26" x14ac:dyDescent="0.25">
      <c r="A2964" s="26"/>
      <c r="B2964" s="27"/>
      <c r="C2964" s="28"/>
      <c r="D2964" s="28"/>
      <c r="E2964" s="28"/>
      <c r="F2964" s="28"/>
      <c r="G2964" s="29"/>
      <c r="H2964" s="39"/>
      <c r="I2964" s="150" t="str">
        <f t="shared" si="76"/>
        <v/>
      </c>
      <c r="J2964" s="113"/>
      <c r="K2964" s="18"/>
      <c r="L2964" s="18"/>
      <c r="Z2964" s="152"/>
    </row>
    <row r="2965" spans="1:26" x14ac:dyDescent="0.25">
      <c r="A2965" s="26"/>
      <c r="B2965" s="27"/>
      <c r="C2965" s="28"/>
      <c r="D2965" s="28"/>
      <c r="E2965" s="28"/>
      <c r="F2965" s="28"/>
      <c r="G2965" s="29"/>
      <c r="H2965" s="39"/>
      <c r="I2965" s="150" t="str">
        <f t="shared" si="76"/>
        <v/>
      </c>
      <c r="J2965" s="113"/>
      <c r="K2965" s="18"/>
      <c r="L2965" s="18"/>
      <c r="Z2965" s="152"/>
    </row>
    <row r="2966" spans="1:26" x14ac:dyDescent="0.25">
      <c r="A2966" s="26"/>
      <c r="B2966" s="27"/>
      <c r="C2966" s="28"/>
      <c r="D2966" s="28"/>
      <c r="E2966" s="28"/>
      <c r="F2966" s="28"/>
      <c r="G2966" s="29"/>
      <c r="H2966" s="39"/>
      <c r="I2966" s="150" t="str">
        <f t="shared" si="76"/>
        <v/>
      </c>
      <c r="J2966" s="113"/>
      <c r="K2966" s="18"/>
      <c r="L2966" s="18"/>
      <c r="Z2966" s="152"/>
    </row>
    <row r="2967" spans="1:26" x14ac:dyDescent="0.25">
      <c r="A2967" s="26"/>
      <c r="B2967" s="27"/>
      <c r="C2967" s="28"/>
      <c r="D2967" s="28"/>
      <c r="E2967" s="28"/>
      <c r="F2967" s="28"/>
      <c r="G2967" s="29"/>
      <c r="H2967" s="39"/>
      <c r="I2967" s="150" t="str">
        <f t="shared" si="76"/>
        <v/>
      </c>
      <c r="J2967" s="113"/>
      <c r="K2967" s="18"/>
      <c r="L2967" s="18"/>
      <c r="Z2967" s="152"/>
    </row>
    <row r="2968" spans="1:26" x14ac:dyDescent="0.25">
      <c r="A2968" s="26"/>
      <c r="B2968" s="27"/>
      <c r="C2968" s="28"/>
      <c r="D2968" s="28"/>
      <c r="E2968" s="28"/>
      <c r="F2968" s="28"/>
      <c r="G2968" s="29"/>
      <c r="H2968" s="39"/>
      <c r="I2968" s="150" t="str">
        <f t="shared" si="76"/>
        <v/>
      </c>
      <c r="J2968" s="113"/>
      <c r="K2968" s="18"/>
      <c r="L2968" s="18"/>
      <c r="Z2968" s="152"/>
    </row>
    <row r="2969" spans="1:26" x14ac:dyDescent="0.25">
      <c r="A2969" s="26"/>
      <c r="B2969" s="27"/>
      <c r="C2969" s="28"/>
      <c r="D2969" s="28"/>
      <c r="E2969" s="28"/>
      <c r="F2969" s="28"/>
      <c r="G2969" s="29"/>
      <c r="H2969" s="39"/>
      <c r="I2969" s="150" t="str">
        <f t="shared" si="76"/>
        <v/>
      </c>
      <c r="J2969" s="113"/>
      <c r="K2969" s="18"/>
      <c r="L2969" s="18"/>
      <c r="Z2969" s="152"/>
    </row>
    <row r="2970" spans="1:26" x14ac:dyDescent="0.25">
      <c r="A2970" s="26"/>
      <c r="B2970" s="27"/>
      <c r="C2970" s="28"/>
      <c r="D2970" s="28"/>
      <c r="E2970" s="28"/>
      <c r="F2970" s="28"/>
      <c r="G2970" s="29"/>
      <c r="H2970" s="39"/>
      <c r="I2970" s="150" t="str">
        <f t="shared" si="76"/>
        <v/>
      </c>
      <c r="J2970" s="113"/>
      <c r="K2970" s="18"/>
      <c r="L2970" s="18"/>
      <c r="Z2970" s="152"/>
    </row>
    <row r="2971" spans="1:26" x14ac:dyDescent="0.25">
      <c r="A2971" s="26"/>
      <c r="B2971" s="27"/>
      <c r="C2971" s="28"/>
      <c r="D2971" s="28"/>
      <c r="E2971" s="28"/>
      <c r="F2971" s="28"/>
      <c r="G2971" s="29"/>
      <c r="H2971" s="39"/>
      <c r="I2971" s="150" t="str">
        <f t="shared" si="76"/>
        <v/>
      </c>
      <c r="J2971" s="113"/>
      <c r="K2971" s="18"/>
      <c r="L2971" s="18"/>
      <c r="Z2971" s="152"/>
    </row>
    <row r="2972" spans="1:26" x14ac:dyDescent="0.25">
      <c r="A2972" s="26"/>
      <c r="B2972" s="27"/>
      <c r="C2972" s="28"/>
      <c r="D2972" s="28"/>
      <c r="E2972" s="28"/>
      <c r="F2972" s="28"/>
      <c r="G2972" s="29"/>
      <c r="H2972" s="39"/>
      <c r="I2972" s="150" t="str">
        <f t="shared" si="76"/>
        <v/>
      </c>
      <c r="J2972" s="113"/>
      <c r="K2972" s="18"/>
      <c r="L2972" s="18"/>
      <c r="Z2972" s="152"/>
    </row>
    <row r="2973" spans="1:26" x14ac:dyDescent="0.25">
      <c r="A2973" s="26"/>
      <c r="B2973" s="27"/>
      <c r="C2973" s="28"/>
      <c r="D2973" s="28"/>
      <c r="E2973" s="28"/>
      <c r="F2973" s="28"/>
      <c r="G2973" s="29"/>
      <c r="H2973" s="39"/>
      <c r="I2973" s="150" t="str">
        <f t="shared" si="76"/>
        <v/>
      </c>
      <c r="J2973" s="113"/>
      <c r="K2973" s="18"/>
      <c r="L2973" s="18"/>
      <c r="Z2973" s="152"/>
    </row>
    <row r="2974" spans="1:26" x14ac:dyDescent="0.25">
      <c r="A2974" s="26"/>
      <c r="B2974" s="27"/>
      <c r="C2974" s="28"/>
      <c r="D2974" s="28"/>
      <c r="E2974" s="28"/>
      <c r="F2974" s="28"/>
      <c r="G2974" s="29"/>
      <c r="H2974" s="39"/>
      <c r="I2974" s="150" t="str">
        <f t="shared" si="76"/>
        <v/>
      </c>
      <c r="J2974" s="113"/>
      <c r="K2974" s="18"/>
      <c r="L2974" s="18"/>
      <c r="Z2974" s="152"/>
    </row>
    <row r="2975" spans="1:26" x14ac:dyDescent="0.25">
      <c r="A2975" s="26"/>
      <c r="B2975" s="27"/>
      <c r="C2975" s="28"/>
      <c r="D2975" s="28"/>
      <c r="E2975" s="28"/>
      <c r="F2975" s="28"/>
      <c r="G2975" s="29"/>
      <c r="H2975" s="39"/>
      <c r="I2975" s="150" t="str">
        <f t="shared" si="76"/>
        <v/>
      </c>
      <c r="J2975" s="113"/>
      <c r="K2975" s="18"/>
      <c r="L2975" s="18"/>
      <c r="Z2975" s="152"/>
    </row>
    <row r="2976" spans="1:26" x14ac:dyDescent="0.25">
      <c r="A2976" s="26"/>
      <c r="B2976" s="27"/>
      <c r="C2976" s="28"/>
      <c r="D2976" s="28"/>
      <c r="E2976" s="28"/>
      <c r="F2976" s="28"/>
      <c r="G2976" s="29"/>
      <c r="H2976" s="39"/>
      <c r="I2976" s="150" t="str">
        <f t="shared" si="76"/>
        <v/>
      </c>
      <c r="J2976" s="113"/>
      <c r="K2976" s="18"/>
      <c r="L2976" s="18"/>
      <c r="Z2976" s="152"/>
    </row>
    <row r="2977" spans="1:26" x14ac:dyDescent="0.25">
      <c r="A2977" s="26"/>
      <c r="B2977" s="27"/>
      <c r="C2977" s="28"/>
      <c r="D2977" s="28"/>
      <c r="E2977" s="28"/>
      <c r="F2977" s="28"/>
      <c r="G2977" s="29"/>
      <c r="H2977" s="39"/>
      <c r="I2977" s="150" t="str">
        <f t="shared" si="76"/>
        <v/>
      </c>
      <c r="J2977" s="113"/>
      <c r="K2977" s="18"/>
      <c r="L2977" s="18"/>
      <c r="Z2977" s="152"/>
    </row>
    <row r="2978" spans="1:26" x14ac:dyDescent="0.25">
      <c r="A2978" s="26"/>
      <c r="B2978" s="27"/>
      <c r="C2978" s="28"/>
      <c r="D2978" s="28"/>
      <c r="E2978" s="28"/>
      <c r="F2978" s="28"/>
      <c r="G2978" s="29"/>
      <c r="H2978" s="39"/>
      <c r="I2978" s="150" t="str">
        <f t="shared" si="76"/>
        <v/>
      </c>
      <c r="J2978" s="113"/>
      <c r="K2978" s="18"/>
      <c r="L2978" s="18"/>
      <c r="Z2978" s="152"/>
    </row>
    <row r="2979" spans="1:26" x14ac:dyDescent="0.25">
      <c r="A2979" s="26"/>
      <c r="B2979" s="27"/>
      <c r="C2979" s="28"/>
      <c r="D2979" s="28"/>
      <c r="E2979" s="28"/>
      <c r="F2979" s="28"/>
      <c r="G2979" s="29"/>
      <c r="H2979" s="39"/>
      <c r="I2979" s="150" t="str">
        <f t="shared" si="76"/>
        <v/>
      </c>
      <c r="J2979" s="113"/>
      <c r="K2979" s="18"/>
      <c r="L2979" s="18"/>
      <c r="Z2979" s="152"/>
    </row>
    <row r="2980" spans="1:26" x14ac:dyDescent="0.25">
      <c r="A2980" s="26"/>
      <c r="B2980" s="27"/>
      <c r="C2980" s="28"/>
      <c r="D2980" s="28"/>
      <c r="E2980" s="28"/>
      <c r="F2980" s="28"/>
      <c r="G2980" s="29"/>
      <c r="H2980" s="39"/>
      <c r="I2980" s="150" t="str">
        <f t="shared" si="76"/>
        <v/>
      </c>
      <c r="J2980" s="113"/>
      <c r="K2980" s="18"/>
      <c r="L2980" s="18"/>
      <c r="Z2980" s="152"/>
    </row>
    <row r="2981" spans="1:26" x14ac:dyDescent="0.25">
      <c r="A2981" s="26"/>
      <c r="B2981" s="27"/>
      <c r="C2981" s="28"/>
      <c r="D2981" s="28"/>
      <c r="E2981" s="28"/>
      <c r="F2981" s="28"/>
      <c r="G2981" s="29"/>
      <c r="H2981" s="39"/>
      <c r="I2981" s="150" t="str">
        <f t="shared" si="76"/>
        <v/>
      </c>
      <c r="J2981" s="113"/>
      <c r="K2981" s="18"/>
      <c r="L2981" s="18"/>
      <c r="Z2981" s="152"/>
    </row>
    <row r="2982" spans="1:26" x14ac:dyDescent="0.25">
      <c r="A2982" s="26"/>
      <c r="B2982" s="27"/>
      <c r="C2982" s="28"/>
      <c r="D2982" s="28"/>
      <c r="E2982" s="28"/>
      <c r="F2982" s="28"/>
      <c r="G2982" s="29"/>
      <c r="H2982" s="39"/>
      <c r="I2982" s="150" t="str">
        <f t="shared" si="76"/>
        <v/>
      </c>
      <c r="J2982" s="113"/>
      <c r="K2982" s="18"/>
      <c r="L2982" s="18"/>
      <c r="Z2982" s="152"/>
    </row>
    <row r="2983" spans="1:26" x14ac:dyDescent="0.25">
      <c r="A2983" s="26"/>
      <c r="B2983" s="27"/>
      <c r="C2983" s="28"/>
      <c r="D2983" s="28"/>
      <c r="E2983" s="28"/>
      <c r="F2983" s="28"/>
      <c r="G2983" s="29"/>
      <c r="H2983" s="39"/>
      <c r="I2983" s="150" t="str">
        <f t="shared" si="76"/>
        <v/>
      </c>
      <c r="J2983" s="113"/>
      <c r="K2983" s="18"/>
      <c r="L2983" s="18"/>
      <c r="Z2983" s="152"/>
    </row>
    <row r="2984" spans="1:26" x14ac:dyDescent="0.25">
      <c r="A2984" s="26"/>
      <c r="B2984" s="27"/>
      <c r="C2984" s="28"/>
      <c r="D2984" s="28"/>
      <c r="E2984" s="28"/>
      <c r="F2984" s="28"/>
      <c r="G2984" s="29"/>
      <c r="H2984" s="39"/>
      <c r="I2984" s="150" t="str">
        <f t="shared" si="76"/>
        <v/>
      </c>
      <c r="J2984" s="113"/>
      <c r="K2984" s="18"/>
      <c r="L2984" s="18"/>
      <c r="Z2984" s="152"/>
    </row>
    <row r="2985" spans="1:26" x14ac:dyDescent="0.25">
      <c r="A2985" s="26"/>
      <c r="B2985" s="27"/>
      <c r="C2985" s="28"/>
      <c r="D2985" s="28"/>
      <c r="E2985" s="28"/>
      <c r="F2985" s="28"/>
      <c r="G2985" s="29"/>
      <c r="H2985" s="39"/>
      <c r="I2985" s="150" t="str">
        <f t="shared" si="76"/>
        <v/>
      </c>
      <c r="J2985" s="113"/>
      <c r="K2985" s="18"/>
      <c r="L2985" s="18"/>
      <c r="Z2985" s="152"/>
    </row>
    <row r="2986" spans="1:26" x14ac:dyDescent="0.25">
      <c r="A2986" s="26"/>
      <c r="B2986" s="27"/>
      <c r="C2986" s="28"/>
      <c r="D2986" s="28"/>
      <c r="E2986" s="28"/>
      <c r="F2986" s="28"/>
      <c r="G2986" s="29"/>
      <c r="H2986" s="39"/>
      <c r="I2986" s="150" t="str">
        <f t="shared" si="76"/>
        <v/>
      </c>
      <c r="J2986" s="113"/>
      <c r="K2986" s="18"/>
      <c r="L2986" s="18"/>
      <c r="Z2986" s="152"/>
    </row>
    <row r="2987" spans="1:26" x14ac:dyDescent="0.25">
      <c r="A2987" s="26"/>
      <c r="B2987" s="27"/>
      <c r="C2987" s="28"/>
      <c r="D2987" s="28"/>
      <c r="E2987" s="28"/>
      <c r="F2987" s="28"/>
      <c r="G2987" s="29"/>
      <c r="H2987" s="39"/>
      <c r="I2987" s="150" t="str">
        <f t="shared" si="76"/>
        <v/>
      </c>
      <c r="J2987" s="113"/>
      <c r="K2987" s="18"/>
      <c r="L2987" s="18"/>
      <c r="Z2987" s="152"/>
    </row>
    <row r="2988" spans="1:26" x14ac:dyDescent="0.25">
      <c r="A2988" s="26"/>
      <c r="B2988" s="27"/>
      <c r="C2988" s="28"/>
      <c r="D2988" s="28"/>
      <c r="E2988" s="28"/>
      <c r="F2988" s="28"/>
      <c r="G2988" s="29"/>
      <c r="H2988" s="39"/>
      <c r="I2988" s="150" t="str">
        <f t="shared" si="76"/>
        <v/>
      </c>
      <c r="J2988" s="113"/>
      <c r="K2988" s="18"/>
      <c r="L2988" s="18"/>
      <c r="Z2988" s="152"/>
    </row>
    <row r="2989" spans="1:26" x14ac:dyDescent="0.25">
      <c r="A2989" s="26"/>
      <c r="B2989" s="27"/>
      <c r="C2989" s="28"/>
      <c r="D2989" s="28"/>
      <c r="E2989" s="28"/>
      <c r="F2989" s="28"/>
      <c r="G2989" s="29"/>
      <c r="H2989" s="39"/>
      <c r="I2989" s="150" t="str">
        <f t="shared" si="76"/>
        <v/>
      </c>
      <c r="J2989" s="113"/>
      <c r="K2989" s="18"/>
      <c r="L2989" s="18"/>
      <c r="Z2989" s="152"/>
    </row>
    <row r="2990" spans="1:26" x14ac:dyDescent="0.25">
      <c r="A2990" s="26"/>
      <c r="B2990" s="27"/>
      <c r="C2990" s="28"/>
      <c r="D2990" s="28"/>
      <c r="E2990" s="28"/>
      <c r="F2990" s="28"/>
      <c r="G2990" s="29"/>
      <c r="H2990" s="39"/>
      <c r="I2990" s="150" t="str">
        <f t="shared" si="76"/>
        <v/>
      </c>
      <c r="J2990" s="113"/>
      <c r="K2990" s="18"/>
      <c r="L2990" s="18"/>
      <c r="Z2990" s="152"/>
    </row>
    <row r="2991" spans="1:26" x14ac:dyDescent="0.25">
      <c r="A2991" s="26"/>
      <c r="B2991" s="27"/>
      <c r="C2991" s="28"/>
      <c r="D2991" s="28"/>
      <c r="E2991" s="28"/>
      <c r="F2991" s="28"/>
      <c r="G2991" s="29"/>
      <c r="H2991" s="39"/>
      <c r="I2991" s="150" t="str">
        <f t="shared" si="76"/>
        <v/>
      </c>
      <c r="J2991" s="113"/>
      <c r="K2991" s="18"/>
      <c r="L2991" s="18"/>
      <c r="Z2991" s="152"/>
    </row>
    <row r="2992" spans="1:26" x14ac:dyDescent="0.25">
      <c r="A2992" s="26"/>
      <c r="B2992" s="27"/>
      <c r="C2992" s="28"/>
      <c r="D2992" s="28"/>
      <c r="E2992" s="28"/>
      <c r="F2992" s="28"/>
      <c r="G2992" s="29"/>
      <c r="H2992" s="39"/>
      <c r="I2992" s="150" t="str">
        <f t="shared" si="76"/>
        <v/>
      </c>
      <c r="J2992" s="113"/>
      <c r="K2992" s="18"/>
      <c r="L2992" s="18"/>
      <c r="Z2992" s="152"/>
    </row>
    <row r="2993" spans="1:28" x14ac:dyDescent="0.25">
      <c r="A2993" s="26"/>
      <c r="B2993" s="27"/>
      <c r="C2993" s="28"/>
      <c r="D2993" s="28"/>
      <c r="E2993" s="28"/>
      <c r="F2993" s="28"/>
      <c r="G2993" s="29"/>
      <c r="H2993" s="39"/>
      <c r="I2993" s="150" t="str">
        <f t="shared" si="76"/>
        <v/>
      </c>
      <c r="J2993" s="113"/>
      <c r="K2993" s="18"/>
      <c r="L2993" s="18"/>
      <c r="Z2993" s="152"/>
    </row>
    <row r="2994" spans="1:28" x14ac:dyDescent="0.25">
      <c r="A2994" s="26"/>
      <c r="B2994" s="27"/>
      <c r="C2994" s="28"/>
      <c r="D2994" s="28"/>
      <c r="E2994" s="28"/>
      <c r="F2994" s="28"/>
      <c r="G2994" s="29"/>
      <c r="H2994" s="39"/>
      <c r="I2994" s="150" t="str">
        <f t="shared" si="76"/>
        <v/>
      </c>
      <c r="J2994" s="113"/>
      <c r="K2994" s="18"/>
      <c r="L2994" s="18"/>
      <c r="Z2994" s="152"/>
    </row>
    <row r="2995" spans="1:28" x14ac:dyDescent="0.25">
      <c r="A2995" s="26"/>
      <c r="B2995" s="27"/>
      <c r="C2995" s="28"/>
      <c r="D2995" s="28"/>
      <c r="E2995" s="28"/>
      <c r="F2995" s="28"/>
      <c r="G2995" s="29"/>
      <c r="H2995" s="39"/>
      <c r="I2995" s="150" t="str">
        <f t="shared" si="76"/>
        <v/>
      </c>
      <c r="J2995" s="113"/>
      <c r="K2995" s="18"/>
      <c r="L2995" s="18"/>
      <c r="Z2995" s="152"/>
    </row>
    <row r="2996" spans="1:28" x14ac:dyDescent="0.25">
      <c r="A2996" s="26"/>
      <c r="B2996" s="27"/>
      <c r="C2996" s="28"/>
      <c r="D2996" s="28"/>
      <c r="E2996" s="28"/>
      <c r="F2996" s="28"/>
      <c r="G2996" s="29"/>
      <c r="H2996" s="39"/>
      <c r="I2996" s="150" t="str">
        <f t="shared" si="76"/>
        <v/>
      </c>
      <c r="J2996" s="113"/>
      <c r="K2996" s="18"/>
      <c r="L2996" s="18"/>
      <c r="Z2996" s="152"/>
    </row>
    <row r="2997" spans="1:28" x14ac:dyDescent="0.25">
      <c r="A2997" s="26"/>
      <c r="B2997" s="27"/>
      <c r="C2997" s="28"/>
      <c r="D2997" s="28"/>
      <c r="E2997" s="28"/>
      <c r="F2997" s="28"/>
      <c r="G2997" s="29"/>
      <c r="H2997" s="39"/>
      <c r="I2997" s="150" t="str">
        <f t="shared" si="76"/>
        <v/>
      </c>
      <c r="J2997" s="113"/>
      <c r="K2997" s="18"/>
      <c r="L2997" s="18"/>
      <c r="Z2997" s="152"/>
    </row>
    <row r="2998" spans="1:28" x14ac:dyDescent="0.25">
      <c r="A2998" s="26"/>
      <c r="B2998" s="27"/>
      <c r="C2998" s="28"/>
      <c r="D2998" s="28"/>
      <c r="E2998" s="28"/>
      <c r="F2998" s="28"/>
      <c r="G2998" s="29"/>
      <c r="H2998" s="39"/>
      <c r="I2998" s="150" t="str">
        <f t="shared" si="76"/>
        <v/>
      </c>
      <c r="J2998" s="113"/>
      <c r="K2998" s="18"/>
      <c r="L2998" s="18"/>
      <c r="Z2998" s="152"/>
    </row>
    <row r="2999" spans="1:28" x14ac:dyDescent="0.25">
      <c r="A2999" s="26"/>
      <c r="B2999" s="27"/>
      <c r="C2999" s="28"/>
      <c r="D2999" s="28"/>
      <c r="E2999" s="28"/>
      <c r="F2999" s="28"/>
      <c r="G2999" s="29"/>
      <c r="H2999" s="39"/>
      <c r="I2999" s="150" t="str">
        <f t="shared" si="76"/>
        <v/>
      </c>
      <c r="J2999" s="113"/>
      <c r="K2999" s="18"/>
      <c r="L2999" s="18"/>
      <c r="Z2999" s="152"/>
    </row>
    <row r="3000" spans="1:28" x14ac:dyDescent="0.25">
      <c r="A3000" s="26"/>
      <c r="B3000" s="27"/>
      <c r="C3000" s="28"/>
      <c r="D3000" s="28"/>
      <c r="E3000" s="28"/>
      <c r="F3000" s="28"/>
      <c r="G3000" s="29"/>
      <c r="H3000" s="39" t="str">
        <f t="shared" si="63"/>
        <v/>
      </c>
      <c r="I3000" s="150" t="str">
        <f t="shared" si="76"/>
        <v/>
      </c>
      <c r="J3000" s="113"/>
      <c r="K3000" s="18"/>
      <c r="L3000" s="18"/>
      <c r="Z3000" s="152"/>
    </row>
    <row r="3001" spans="1:28" x14ac:dyDescent="0.25">
      <c r="A3001" s="26"/>
      <c r="B3001" s="27"/>
      <c r="C3001" s="28"/>
      <c r="D3001" s="28"/>
      <c r="E3001" s="28"/>
      <c r="F3001" s="28"/>
      <c r="G3001" s="29"/>
      <c r="H3001" s="39" t="str">
        <f t="shared" si="63"/>
        <v/>
      </c>
      <c r="I3001" s="150" t="str">
        <f t="shared" si="76"/>
        <v/>
      </c>
      <c r="J3001" s="113"/>
      <c r="K3001" s="18"/>
      <c r="L3001" s="18"/>
      <c r="Z3001" s="152"/>
    </row>
    <row r="3002" spans="1:28" x14ac:dyDescent="0.25">
      <c r="A3002" s="26"/>
      <c r="B3002" s="27"/>
      <c r="C3002" s="28"/>
      <c r="D3002" s="28"/>
      <c r="E3002" s="28"/>
      <c r="F3002" s="28"/>
      <c r="G3002" s="29"/>
      <c r="H3002" s="39" t="str">
        <f t="shared" si="63"/>
        <v/>
      </c>
      <c r="I3002" s="150" t="str">
        <f t="shared" si="76"/>
        <v/>
      </c>
      <c r="J3002" s="113"/>
      <c r="K3002" s="18"/>
      <c r="L3002" s="18"/>
      <c r="Z3002" s="152"/>
    </row>
    <row r="3003" spans="1:28" x14ac:dyDescent="0.25">
      <c r="A3003" s="26"/>
      <c r="B3003" s="27"/>
      <c r="C3003" s="28"/>
      <c r="D3003" s="28"/>
      <c r="E3003" s="28"/>
      <c r="F3003" s="28"/>
      <c r="G3003" s="29"/>
      <c r="H3003" s="39" t="str">
        <f t="shared" si="63"/>
        <v/>
      </c>
      <c r="I3003" s="150" t="str">
        <f t="shared" si="76"/>
        <v/>
      </c>
      <c r="J3003" s="113"/>
      <c r="K3003" s="18"/>
      <c r="L3003" s="18"/>
      <c r="Z3003" s="152"/>
    </row>
    <row r="3004" spans="1:28" ht="18" thickBot="1" x14ac:dyDescent="0.35">
      <c r="A3004" s="153" t="s">
        <v>31</v>
      </c>
      <c r="B3004" s="154"/>
      <c r="C3004" s="155"/>
      <c r="D3004" s="155"/>
      <c r="E3004" s="155"/>
      <c r="F3004" s="155"/>
      <c r="G3004" s="155"/>
      <c r="H3004" s="156"/>
      <c r="I3004" s="157"/>
      <c r="J3004" s="158"/>
    </row>
    <row r="3005" spans="1:28" ht="13.8" thickTop="1" x14ac:dyDescent="0.25">
      <c r="A3005" s="159"/>
      <c r="B3005" s="160"/>
      <c r="C3005" s="159"/>
      <c r="D3005" s="159"/>
      <c r="E3005" s="159"/>
      <c r="F3005" s="159"/>
      <c r="G3005" s="159"/>
      <c r="H3005" s="161"/>
      <c r="I3005" s="159"/>
      <c r="J3005" s="159"/>
      <c r="K3005" s="159"/>
      <c r="L3005" s="159"/>
      <c r="M3005" s="159"/>
      <c r="N3005" s="159"/>
      <c r="O3005" s="159"/>
      <c r="P3005" s="159"/>
      <c r="Q3005" s="159"/>
      <c r="R3005" s="159"/>
      <c r="S3005" s="159"/>
      <c r="T3005" s="159"/>
      <c r="U3005" s="159"/>
      <c r="V3005" s="159"/>
      <c r="W3005" s="159"/>
      <c r="X3005" s="159"/>
      <c r="Y3005" s="159"/>
      <c r="Z3005" s="159"/>
      <c r="AA3005" s="159"/>
      <c r="AB3005" s="162"/>
    </row>
    <row r="3006" spans="1:28" x14ac:dyDescent="0.25">
      <c r="A3006" s="159"/>
      <c r="B3006" s="160"/>
      <c r="C3006" s="159"/>
      <c r="D3006" s="159"/>
      <c r="E3006" s="159"/>
      <c r="F3006" s="159"/>
      <c r="G3006" s="159"/>
      <c r="H3006" s="161"/>
      <c r="I3006" s="159"/>
      <c r="J3006" s="159"/>
      <c r="K3006" s="159"/>
      <c r="L3006" s="159"/>
      <c r="M3006" s="159"/>
      <c r="N3006" s="159"/>
      <c r="O3006" s="159"/>
      <c r="P3006" s="159"/>
      <c r="Q3006" s="159"/>
      <c r="R3006" s="159"/>
      <c r="S3006" s="159"/>
      <c r="T3006" s="159"/>
      <c r="U3006" s="159"/>
      <c r="V3006" s="159"/>
      <c r="W3006" s="159"/>
      <c r="X3006" s="159"/>
      <c r="Y3006" s="159"/>
      <c r="Z3006" s="159"/>
      <c r="AA3006" s="159"/>
      <c r="AB3006" s="162"/>
    </row>
    <row r="3007" spans="1:28" x14ac:dyDescent="0.25">
      <c r="A3007" s="159"/>
      <c r="B3007" s="160"/>
      <c r="C3007" s="159"/>
      <c r="D3007" s="159"/>
      <c r="E3007" s="159"/>
      <c r="F3007" s="159"/>
      <c r="G3007" s="159"/>
      <c r="H3007" s="161"/>
      <c r="I3007" s="159"/>
      <c r="J3007" s="159"/>
      <c r="K3007" s="159"/>
      <c r="L3007" s="159"/>
      <c r="M3007" s="159"/>
      <c r="N3007" s="159"/>
      <c r="O3007" s="159"/>
      <c r="P3007" s="159"/>
      <c r="Q3007" s="159"/>
      <c r="R3007" s="159"/>
      <c r="S3007" s="159"/>
      <c r="T3007" s="159"/>
      <c r="U3007" s="159"/>
      <c r="V3007" s="159"/>
      <c r="W3007" s="159"/>
      <c r="X3007" s="159"/>
      <c r="Y3007" s="159"/>
      <c r="Z3007" s="159"/>
      <c r="AA3007" s="159"/>
      <c r="AB3007" s="162"/>
    </row>
    <row r="3008" spans="1:28" x14ac:dyDescent="0.25">
      <c r="A3008" s="159"/>
      <c r="B3008" s="160"/>
      <c r="C3008" s="159"/>
      <c r="D3008" s="159"/>
      <c r="E3008" s="159"/>
      <c r="F3008" s="159"/>
      <c r="G3008" s="159"/>
      <c r="H3008" s="161"/>
      <c r="I3008" s="159"/>
      <c r="J3008" s="159"/>
      <c r="K3008" s="159"/>
      <c r="L3008" s="159"/>
      <c r="M3008" s="159"/>
      <c r="N3008" s="159"/>
      <c r="O3008" s="159"/>
      <c r="P3008" s="159"/>
      <c r="Q3008" s="159"/>
      <c r="R3008" s="159"/>
      <c r="S3008" s="159"/>
      <c r="T3008" s="159"/>
      <c r="U3008" s="159"/>
      <c r="V3008" s="159"/>
      <c r="W3008" s="159"/>
      <c r="X3008" s="159"/>
      <c r="Y3008" s="159"/>
      <c r="Z3008" s="159"/>
      <c r="AA3008" s="159"/>
      <c r="AB3008" s="162"/>
    </row>
    <row r="3009" spans="1:28" x14ac:dyDescent="0.25">
      <c r="A3009" s="159"/>
      <c r="B3009" s="160"/>
      <c r="C3009" s="159"/>
      <c r="D3009" s="159"/>
      <c r="E3009" s="159"/>
      <c r="F3009" s="159"/>
      <c r="G3009" s="159"/>
      <c r="H3009" s="161"/>
      <c r="I3009" s="159"/>
      <c r="J3009" s="159"/>
      <c r="K3009" s="159"/>
      <c r="L3009" s="159"/>
      <c r="M3009" s="159"/>
      <c r="N3009" s="159"/>
      <c r="O3009" s="159"/>
      <c r="P3009" s="159"/>
      <c r="Q3009" s="159"/>
      <c r="R3009" s="159"/>
      <c r="S3009" s="159"/>
      <c r="T3009" s="159"/>
      <c r="U3009" s="159"/>
      <c r="V3009" s="159"/>
      <c r="W3009" s="159"/>
      <c r="X3009" s="159"/>
      <c r="Y3009" s="159"/>
      <c r="Z3009" s="159"/>
      <c r="AA3009" s="159"/>
      <c r="AB3009" s="162"/>
    </row>
    <row r="3010" spans="1:28" x14ac:dyDescent="0.25">
      <c r="A3010" s="159"/>
      <c r="B3010" s="160"/>
      <c r="C3010" s="159"/>
      <c r="D3010" s="159"/>
      <c r="E3010" s="159"/>
      <c r="F3010" s="159"/>
      <c r="G3010" s="159"/>
      <c r="H3010" s="161"/>
      <c r="I3010" s="159"/>
      <c r="J3010" s="159"/>
      <c r="K3010" s="159"/>
      <c r="L3010" s="159"/>
      <c r="M3010" s="159"/>
      <c r="N3010" s="159"/>
      <c r="O3010" s="159"/>
      <c r="P3010" s="159"/>
      <c r="Q3010" s="159"/>
      <c r="R3010" s="159"/>
      <c r="S3010" s="159"/>
      <c r="T3010" s="159"/>
      <c r="U3010" s="159"/>
      <c r="V3010" s="159"/>
      <c r="W3010" s="159"/>
      <c r="X3010" s="159"/>
      <c r="Y3010" s="159"/>
      <c r="Z3010" s="159"/>
      <c r="AA3010" s="159"/>
      <c r="AB3010" s="162"/>
    </row>
    <row r="3011" spans="1:28" x14ac:dyDescent="0.25">
      <c r="A3011" s="159"/>
      <c r="B3011" s="160"/>
      <c r="C3011" s="159"/>
      <c r="D3011" s="159"/>
      <c r="E3011" s="159"/>
      <c r="F3011" s="159"/>
      <c r="G3011" s="159"/>
      <c r="H3011" s="161"/>
      <c r="I3011" s="159"/>
      <c r="J3011" s="159"/>
      <c r="K3011" s="159"/>
      <c r="L3011" s="159"/>
      <c r="M3011" s="159"/>
      <c r="N3011" s="159"/>
      <c r="O3011" s="159"/>
      <c r="P3011" s="159"/>
      <c r="Q3011" s="159"/>
      <c r="R3011" s="159"/>
      <c r="S3011" s="159"/>
      <c r="T3011" s="159"/>
      <c r="U3011" s="159"/>
      <c r="V3011" s="159"/>
      <c r="W3011" s="159"/>
      <c r="X3011" s="159"/>
      <c r="Y3011" s="159"/>
      <c r="Z3011" s="159"/>
      <c r="AA3011" s="159"/>
      <c r="AB3011" s="162"/>
    </row>
    <row r="3012" spans="1:28" x14ac:dyDescent="0.25">
      <c r="A3012" s="159"/>
      <c r="B3012" s="160"/>
      <c r="C3012" s="159"/>
      <c r="D3012" s="159"/>
      <c r="E3012" s="159"/>
      <c r="F3012" s="159"/>
      <c r="G3012" s="159"/>
      <c r="H3012" s="161"/>
      <c r="I3012" s="159"/>
      <c r="J3012" s="159"/>
      <c r="K3012" s="159"/>
      <c r="L3012" s="159"/>
      <c r="M3012" s="159"/>
      <c r="N3012" s="159"/>
      <c r="O3012" s="159"/>
      <c r="P3012" s="159"/>
      <c r="Q3012" s="159"/>
      <c r="R3012" s="159"/>
      <c r="S3012" s="159"/>
      <c r="T3012" s="159"/>
      <c r="U3012" s="159"/>
      <c r="V3012" s="159"/>
      <c r="W3012" s="159"/>
      <c r="X3012" s="159"/>
      <c r="Y3012" s="159"/>
      <c r="Z3012" s="159"/>
      <c r="AA3012" s="159"/>
      <c r="AB3012" s="162"/>
    </row>
    <row r="3013" spans="1:28" x14ac:dyDescent="0.25">
      <c r="A3013" s="159"/>
      <c r="B3013" s="160"/>
      <c r="C3013" s="159"/>
      <c r="D3013" s="159"/>
      <c r="E3013" s="159"/>
      <c r="F3013" s="159"/>
      <c r="G3013" s="159"/>
      <c r="H3013" s="161"/>
      <c r="I3013" s="159"/>
      <c r="J3013" s="159"/>
      <c r="K3013" s="159"/>
      <c r="L3013" s="159"/>
      <c r="M3013" s="159"/>
      <c r="N3013" s="159"/>
      <c r="O3013" s="159"/>
      <c r="P3013" s="159"/>
      <c r="Q3013" s="159"/>
      <c r="R3013" s="159"/>
      <c r="S3013" s="159"/>
      <c r="T3013" s="159"/>
      <c r="U3013" s="159"/>
      <c r="V3013" s="159"/>
      <c r="W3013" s="159"/>
      <c r="X3013" s="159"/>
      <c r="Y3013" s="159"/>
      <c r="Z3013" s="159"/>
      <c r="AA3013" s="159"/>
      <c r="AB3013" s="162"/>
    </row>
    <row r="3014" spans="1:28" x14ac:dyDescent="0.25">
      <c r="A3014" s="159"/>
      <c r="B3014" s="160"/>
      <c r="C3014" s="159"/>
      <c r="D3014" s="159"/>
      <c r="E3014" s="159"/>
      <c r="F3014" s="159"/>
      <c r="G3014" s="159"/>
      <c r="H3014" s="161"/>
      <c r="I3014" s="159"/>
      <c r="J3014" s="159"/>
      <c r="K3014" s="159"/>
      <c r="L3014" s="159"/>
      <c r="M3014" s="159"/>
      <c r="N3014" s="159"/>
      <c r="O3014" s="159"/>
      <c r="P3014" s="159"/>
      <c r="Q3014" s="159"/>
      <c r="R3014" s="159"/>
      <c r="S3014" s="159"/>
      <c r="T3014" s="159"/>
      <c r="U3014" s="159"/>
      <c r="V3014" s="159"/>
      <c r="W3014" s="159"/>
      <c r="X3014" s="159"/>
      <c r="Y3014" s="159"/>
      <c r="Z3014" s="159"/>
      <c r="AA3014" s="159"/>
      <c r="AB3014" s="162"/>
    </row>
    <row r="3015" spans="1:28" x14ac:dyDescent="0.25">
      <c r="A3015" s="159"/>
      <c r="B3015" s="160"/>
      <c r="C3015" s="159"/>
      <c r="D3015" s="159"/>
      <c r="E3015" s="159"/>
      <c r="F3015" s="159"/>
      <c r="G3015" s="159"/>
      <c r="H3015" s="161"/>
      <c r="I3015" s="159"/>
      <c r="J3015" s="159"/>
      <c r="K3015" s="159"/>
      <c r="L3015" s="159"/>
      <c r="M3015" s="159"/>
      <c r="N3015" s="159"/>
      <c r="O3015" s="159"/>
      <c r="P3015" s="159"/>
      <c r="Q3015" s="159"/>
      <c r="R3015" s="159"/>
      <c r="S3015" s="159"/>
      <c r="T3015" s="159"/>
      <c r="U3015" s="159"/>
      <c r="V3015" s="159"/>
      <c r="W3015" s="159"/>
      <c r="X3015" s="159"/>
      <c r="Y3015" s="159"/>
      <c r="Z3015" s="159"/>
      <c r="AA3015" s="159"/>
      <c r="AB3015" s="162"/>
    </row>
    <row r="3016" spans="1:28" x14ac:dyDescent="0.25">
      <c r="A3016" s="159"/>
      <c r="B3016" s="160"/>
      <c r="C3016" s="159"/>
      <c r="D3016" s="159"/>
      <c r="E3016" s="159"/>
      <c r="F3016" s="159"/>
      <c r="G3016" s="159"/>
      <c r="H3016" s="161"/>
      <c r="I3016" s="159"/>
      <c r="J3016" s="159"/>
      <c r="K3016" s="159"/>
      <c r="L3016" s="159"/>
      <c r="M3016" s="159"/>
      <c r="N3016" s="159"/>
      <c r="O3016" s="159"/>
      <c r="P3016" s="159"/>
      <c r="Q3016" s="159"/>
      <c r="R3016" s="159"/>
      <c r="S3016" s="159"/>
      <c r="T3016" s="159"/>
      <c r="U3016" s="159"/>
      <c r="V3016" s="159"/>
      <c r="W3016" s="159"/>
      <c r="X3016" s="159"/>
      <c r="Y3016" s="159"/>
      <c r="Z3016" s="159"/>
      <c r="AA3016" s="159"/>
      <c r="AB3016" s="162"/>
    </row>
    <row r="3017" spans="1:28" x14ac:dyDescent="0.25">
      <c r="A3017" s="159"/>
      <c r="B3017" s="160"/>
      <c r="C3017" s="159"/>
      <c r="D3017" s="159"/>
      <c r="E3017" s="159"/>
      <c r="F3017" s="159"/>
      <c r="G3017" s="159"/>
      <c r="H3017" s="161"/>
      <c r="I3017" s="159"/>
      <c r="J3017" s="159"/>
      <c r="K3017" s="159"/>
      <c r="L3017" s="159"/>
      <c r="M3017" s="159"/>
      <c r="N3017" s="159"/>
      <c r="O3017" s="159"/>
      <c r="P3017" s="159"/>
      <c r="Q3017" s="159"/>
      <c r="R3017" s="159"/>
      <c r="S3017" s="159"/>
      <c r="T3017" s="159"/>
      <c r="U3017" s="159"/>
      <c r="V3017" s="159"/>
      <c r="W3017" s="159"/>
      <c r="X3017" s="159"/>
      <c r="Y3017" s="159"/>
      <c r="Z3017" s="159"/>
      <c r="AA3017" s="159"/>
      <c r="AB3017" s="162"/>
    </row>
    <row r="3018" spans="1:28" x14ac:dyDescent="0.25">
      <c r="A3018" s="159"/>
      <c r="B3018" s="160"/>
      <c r="C3018" s="159"/>
      <c r="D3018" s="159"/>
      <c r="E3018" s="159"/>
      <c r="F3018" s="159"/>
      <c r="G3018" s="159"/>
      <c r="H3018" s="161"/>
      <c r="I3018" s="159"/>
      <c r="J3018" s="159"/>
      <c r="K3018" s="159"/>
      <c r="L3018" s="159"/>
      <c r="M3018" s="159"/>
      <c r="N3018" s="159"/>
      <c r="O3018" s="159"/>
      <c r="P3018" s="159"/>
      <c r="Q3018" s="159"/>
      <c r="R3018" s="159"/>
      <c r="S3018" s="159"/>
      <c r="T3018" s="159"/>
      <c r="U3018" s="159"/>
      <c r="V3018" s="159"/>
      <c r="W3018" s="159"/>
      <c r="X3018" s="159"/>
      <c r="Y3018" s="159"/>
      <c r="Z3018" s="159"/>
      <c r="AA3018" s="159"/>
      <c r="AB3018" s="162"/>
    </row>
    <row r="3019" spans="1:28" x14ac:dyDescent="0.25">
      <c r="A3019" s="159"/>
      <c r="B3019" s="160"/>
      <c r="C3019" s="159"/>
      <c r="D3019" s="159"/>
      <c r="E3019" s="159"/>
      <c r="F3019" s="159"/>
      <c r="G3019" s="159"/>
      <c r="H3019" s="161"/>
      <c r="I3019" s="159"/>
      <c r="J3019" s="159"/>
      <c r="K3019" s="159"/>
      <c r="L3019" s="159"/>
      <c r="M3019" s="159"/>
      <c r="N3019" s="159"/>
      <c r="O3019" s="159"/>
      <c r="P3019" s="159"/>
      <c r="Q3019" s="159"/>
      <c r="R3019" s="159"/>
      <c r="S3019" s="159"/>
      <c r="T3019" s="159"/>
      <c r="U3019" s="159"/>
      <c r="V3019" s="159"/>
      <c r="W3019" s="159"/>
      <c r="X3019" s="159"/>
      <c r="Y3019" s="159"/>
      <c r="Z3019" s="159"/>
      <c r="AA3019" s="159"/>
      <c r="AB3019" s="162"/>
    </row>
    <row r="3020" spans="1:28" x14ac:dyDescent="0.25">
      <c r="A3020" s="159"/>
      <c r="B3020" s="160"/>
      <c r="C3020" s="159"/>
      <c r="D3020" s="159"/>
      <c r="E3020" s="159"/>
      <c r="F3020" s="159"/>
      <c r="G3020" s="159"/>
      <c r="H3020" s="161"/>
      <c r="I3020" s="159"/>
      <c r="J3020" s="159"/>
      <c r="K3020" s="159"/>
      <c r="L3020" s="159"/>
      <c r="M3020" s="159"/>
      <c r="N3020" s="159"/>
      <c r="O3020" s="159"/>
      <c r="P3020" s="159"/>
      <c r="Q3020" s="159"/>
      <c r="R3020" s="159"/>
      <c r="S3020" s="159"/>
      <c r="T3020" s="159"/>
      <c r="U3020" s="159"/>
      <c r="V3020" s="159"/>
      <c r="W3020" s="159"/>
      <c r="X3020" s="159"/>
      <c r="Y3020" s="159"/>
      <c r="Z3020" s="159"/>
      <c r="AA3020" s="159"/>
      <c r="AB3020" s="162"/>
    </row>
    <row r="3021" spans="1:28" x14ac:dyDescent="0.25">
      <c r="A3021" s="159"/>
      <c r="B3021" s="160"/>
      <c r="C3021" s="159"/>
      <c r="D3021" s="159"/>
      <c r="E3021" s="159"/>
      <c r="F3021" s="159"/>
      <c r="G3021" s="159"/>
      <c r="H3021" s="161"/>
      <c r="I3021" s="159"/>
      <c r="J3021" s="159"/>
      <c r="K3021" s="159"/>
      <c r="L3021" s="159"/>
      <c r="M3021" s="159"/>
      <c r="N3021" s="159"/>
      <c r="O3021" s="159"/>
      <c r="P3021" s="159"/>
      <c r="Q3021" s="159"/>
      <c r="R3021" s="159"/>
      <c r="S3021" s="159"/>
      <c r="T3021" s="159"/>
      <c r="U3021" s="159"/>
      <c r="V3021" s="159"/>
      <c r="W3021" s="159"/>
      <c r="X3021" s="159"/>
      <c r="Y3021" s="159"/>
      <c r="Z3021" s="159"/>
      <c r="AA3021" s="159"/>
      <c r="AB3021" s="162"/>
    </row>
    <row r="3022" spans="1:28" x14ac:dyDescent="0.25">
      <c r="A3022" s="159"/>
      <c r="B3022" s="160"/>
      <c r="C3022" s="159"/>
      <c r="D3022" s="159"/>
      <c r="E3022" s="159"/>
      <c r="F3022" s="159"/>
      <c r="G3022" s="159"/>
      <c r="H3022" s="161"/>
      <c r="I3022" s="159"/>
      <c r="J3022" s="159"/>
      <c r="K3022" s="159"/>
      <c r="L3022" s="159"/>
      <c r="M3022" s="159"/>
      <c r="N3022" s="159"/>
      <c r="O3022" s="159"/>
      <c r="P3022" s="159"/>
      <c r="Q3022" s="159"/>
      <c r="R3022" s="159"/>
      <c r="S3022" s="159"/>
      <c r="T3022" s="159"/>
      <c r="U3022" s="159"/>
      <c r="V3022" s="159"/>
      <c r="W3022" s="159"/>
      <c r="X3022" s="159"/>
      <c r="Y3022" s="159"/>
      <c r="Z3022" s="159"/>
      <c r="AA3022" s="159"/>
      <c r="AB3022" s="162"/>
    </row>
    <row r="3023" spans="1:28" x14ac:dyDescent="0.25">
      <c r="A3023" s="159"/>
      <c r="B3023" s="160"/>
      <c r="C3023" s="159"/>
      <c r="D3023" s="159"/>
      <c r="E3023" s="159"/>
      <c r="F3023" s="159"/>
      <c r="G3023" s="159"/>
      <c r="H3023" s="161"/>
      <c r="I3023" s="159"/>
      <c r="J3023" s="159"/>
      <c r="K3023" s="159"/>
      <c r="L3023" s="159"/>
      <c r="M3023" s="159"/>
      <c r="N3023" s="159"/>
      <c r="O3023" s="159"/>
      <c r="P3023" s="159"/>
      <c r="Q3023" s="159"/>
      <c r="R3023" s="159"/>
      <c r="S3023" s="159"/>
      <c r="T3023" s="159"/>
      <c r="U3023" s="159"/>
      <c r="V3023" s="159"/>
      <c r="W3023" s="159"/>
      <c r="X3023" s="159"/>
      <c r="Y3023" s="159"/>
      <c r="Z3023" s="159"/>
      <c r="AA3023" s="159"/>
      <c r="AB3023" s="162"/>
    </row>
    <row r="3024" spans="1:28" x14ac:dyDescent="0.25">
      <c r="A3024" s="159"/>
      <c r="B3024" s="160"/>
      <c r="C3024" s="159"/>
      <c r="D3024" s="159"/>
      <c r="E3024" s="159"/>
      <c r="F3024" s="159"/>
      <c r="G3024" s="159"/>
      <c r="H3024" s="161"/>
      <c r="I3024" s="159"/>
      <c r="J3024" s="159"/>
      <c r="K3024" s="159"/>
      <c r="L3024" s="159"/>
      <c r="M3024" s="159"/>
      <c r="N3024" s="159"/>
      <c r="O3024" s="159"/>
      <c r="P3024" s="159"/>
      <c r="Q3024" s="159"/>
      <c r="R3024" s="159"/>
      <c r="S3024" s="159"/>
      <c r="T3024" s="159"/>
      <c r="U3024" s="159"/>
      <c r="V3024" s="159"/>
      <c r="W3024" s="159"/>
      <c r="X3024" s="159"/>
      <c r="Y3024" s="159"/>
      <c r="Z3024" s="159"/>
      <c r="AA3024" s="159"/>
      <c r="AB3024" s="162"/>
    </row>
    <row r="3025" spans="1:28" x14ac:dyDescent="0.25">
      <c r="A3025" s="159"/>
      <c r="B3025" s="160"/>
      <c r="C3025" s="159"/>
      <c r="D3025" s="159"/>
      <c r="E3025" s="159"/>
      <c r="F3025" s="159"/>
      <c r="G3025" s="159"/>
      <c r="H3025" s="161"/>
      <c r="I3025" s="159"/>
      <c r="J3025" s="159"/>
      <c r="K3025" s="159"/>
      <c r="L3025" s="159"/>
      <c r="M3025" s="159"/>
      <c r="N3025" s="159"/>
      <c r="O3025" s="159"/>
      <c r="P3025" s="159"/>
      <c r="Q3025" s="159"/>
      <c r="R3025" s="159"/>
      <c r="S3025" s="159"/>
      <c r="T3025" s="159"/>
      <c r="U3025" s="159"/>
      <c r="V3025" s="159"/>
      <c r="W3025" s="159"/>
      <c r="X3025" s="159"/>
      <c r="Y3025" s="159"/>
      <c r="Z3025" s="159"/>
      <c r="AA3025" s="159"/>
      <c r="AB3025" s="162"/>
    </row>
    <row r="3026" spans="1:28" x14ac:dyDescent="0.25">
      <c r="A3026" s="159"/>
      <c r="B3026" s="160"/>
      <c r="C3026" s="159"/>
      <c r="D3026" s="159"/>
      <c r="E3026" s="159"/>
      <c r="F3026" s="159"/>
      <c r="G3026" s="159"/>
      <c r="H3026" s="161"/>
      <c r="I3026" s="159"/>
      <c r="J3026" s="159"/>
      <c r="K3026" s="159"/>
      <c r="L3026" s="159"/>
      <c r="M3026" s="159"/>
      <c r="N3026" s="159"/>
      <c r="O3026" s="159"/>
      <c r="P3026" s="159"/>
      <c r="Q3026" s="159"/>
      <c r="R3026" s="159"/>
      <c r="S3026" s="159"/>
      <c r="T3026" s="159"/>
      <c r="U3026" s="159"/>
      <c r="V3026" s="159"/>
      <c r="W3026" s="159"/>
      <c r="X3026" s="159"/>
      <c r="Y3026" s="159"/>
      <c r="Z3026" s="159"/>
      <c r="AA3026" s="159"/>
      <c r="AB3026" s="162"/>
    </row>
    <row r="3027" spans="1:28" x14ac:dyDescent="0.25">
      <c r="A3027" s="159"/>
      <c r="B3027" s="160"/>
      <c r="C3027" s="159"/>
      <c r="D3027" s="159"/>
      <c r="E3027" s="159"/>
      <c r="F3027" s="159"/>
      <c r="G3027" s="159"/>
      <c r="H3027" s="161"/>
      <c r="I3027" s="159"/>
      <c r="J3027" s="159"/>
      <c r="K3027" s="159"/>
      <c r="L3027" s="159"/>
      <c r="M3027" s="159"/>
      <c r="N3027" s="159"/>
      <c r="O3027" s="159"/>
      <c r="P3027" s="159"/>
      <c r="Q3027" s="159"/>
      <c r="R3027" s="159"/>
      <c r="S3027" s="159"/>
      <c r="T3027" s="159"/>
      <c r="U3027" s="159"/>
      <c r="V3027" s="159"/>
      <c r="W3027" s="159"/>
      <c r="X3027" s="159"/>
      <c r="Y3027" s="159"/>
      <c r="Z3027" s="159"/>
      <c r="AA3027" s="159"/>
      <c r="AB3027" s="162"/>
    </row>
    <row r="3028" spans="1:28" x14ac:dyDescent="0.25">
      <c r="A3028" s="159"/>
      <c r="B3028" s="160"/>
      <c r="C3028" s="159"/>
      <c r="D3028" s="159"/>
      <c r="E3028" s="159"/>
      <c r="F3028" s="159"/>
      <c r="G3028" s="159"/>
      <c r="H3028" s="161"/>
      <c r="I3028" s="159"/>
      <c r="J3028" s="159"/>
      <c r="K3028" s="159"/>
      <c r="L3028" s="159"/>
      <c r="M3028" s="159"/>
      <c r="N3028" s="159"/>
      <c r="O3028" s="159"/>
      <c r="P3028" s="159"/>
      <c r="Q3028" s="159"/>
      <c r="R3028" s="159"/>
      <c r="S3028" s="159"/>
      <c r="T3028" s="159"/>
      <c r="U3028" s="159"/>
      <c r="V3028" s="159"/>
      <c r="W3028" s="159"/>
      <c r="X3028" s="159"/>
      <c r="Y3028" s="159"/>
      <c r="Z3028" s="159"/>
      <c r="AA3028" s="159"/>
      <c r="AB3028" s="162"/>
    </row>
    <row r="3029" spans="1:28" x14ac:dyDescent="0.25">
      <c r="A3029" s="159"/>
      <c r="B3029" s="160"/>
      <c r="C3029" s="159"/>
      <c r="D3029" s="159"/>
      <c r="E3029" s="159"/>
      <c r="F3029" s="159"/>
      <c r="G3029" s="159"/>
      <c r="H3029" s="161"/>
      <c r="I3029" s="159"/>
      <c r="J3029" s="159"/>
      <c r="K3029" s="159"/>
      <c r="L3029" s="159"/>
      <c r="M3029" s="159"/>
      <c r="N3029" s="159"/>
      <c r="O3029" s="159"/>
      <c r="P3029" s="159"/>
      <c r="Q3029" s="159"/>
      <c r="R3029" s="159"/>
      <c r="S3029" s="159"/>
      <c r="T3029" s="159"/>
      <c r="U3029" s="159"/>
      <c r="V3029" s="159"/>
      <c r="W3029" s="159"/>
      <c r="X3029" s="159"/>
      <c r="Y3029" s="159"/>
      <c r="Z3029" s="159"/>
      <c r="AA3029" s="159"/>
      <c r="AB3029" s="162"/>
    </row>
    <row r="3030" spans="1:28" x14ac:dyDescent="0.25">
      <c r="A3030" s="159"/>
      <c r="B3030" s="160"/>
      <c r="C3030" s="159"/>
      <c r="D3030" s="159"/>
      <c r="E3030" s="159"/>
      <c r="F3030" s="159"/>
      <c r="G3030" s="159"/>
      <c r="H3030" s="161"/>
      <c r="I3030" s="159"/>
      <c r="J3030" s="159"/>
      <c r="K3030" s="159"/>
      <c r="L3030" s="159"/>
      <c r="M3030" s="159"/>
      <c r="N3030" s="159"/>
      <c r="O3030" s="159"/>
      <c r="P3030" s="159"/>
      <c r="Q3030" s="159"/>
      <c r="R3030" s="159"/>
      <c r="S3030" s="159"/>
      <c r="T3030" s="159"/>
      <c r="U3030" s="159"/>
      <c r="V3030" s="159"/>
      <c r="W3030" s="159"/>
      <c r="X3030" s="159"/>
      <c r="Y3030" s="159"/>
      <c r="Z3030" s="159"/>
      <c r="AA3030" s="159"/>
      <c r="AB3030" s="162"/>
    </row>
    <row r="3031" spans="1:28" x14ac:dyDescent="0.25">
      <c r="A3031" s="159"/>
      <c r="B3031" s="160"/>
      <c r="C3031" s="159"/>
      <c r="D3031" s="159"/>
      <c r="E3031" s="159"/>
      <c r="F3031" s="159"/>
      <c r="G3031" s="159"/>
      <c r="H3031" s="161"/>
      <c r="I3031" s="159"/>
      <c r="J3031" s="159"/>
      <c r="K3031" s="159"/>
      <c r="L3031" s="159"/>
      <c r="M3031" s="159"/>
      <c r="N3031" s="159"/>
      <c r="O3031" s="159"/>
      <c r="P3031" s="159"/>
      <c r="Q3031" s="159"/>
      <c r="R3031" s="159"/>
      <c r="S3031" s="159"/>
      <c r="T3031" s="159"/>
      <c r="U3031" s="159"/>
      <c r="V3031" s="159"/>
      <c r="W3031" s="159"/>
      <c r="X3031" s="159"/>
      <c r="Y3031" s="159"/>
      <c r="Z3031" s="159"/>
      <c r="AA3031" s="159"/>
      <c r="AB3031" s="162"/>
    </row>
    <row r="3032" spans="1:28" x14ac:dyDescent="0.25">
      <c r="A3032" s="159"/>
      <c r="B3032" s="160"/>
      <c r="C3032" s="159"/>
      <c r="D3032" s="159"/>
      <c r="E3032" s="159"/>
      <c r="F3032" s="159"/>
      <c r="G3032" s="159"/>
      <c r="H3032" s="161"/>
      <c r="I3032" s="159"/>
      <c r="J3032" s="159"/>
      <c r="K3032" s="159"/>
      <c r="L3032" s="159"/>
      <c r="M3032" s="159"/>
      <c r="N3032" s="159"/>
      <c r="O3032" s="159"/>
      <c r="P3032" s="159"/>
      <c r="Q3032" s="159"/>
      <c r="R3032" s="159"/>
      <c r="S3032" s="159"/>
      <c r="T3032" s="159"/>
      <c r="U3032" s="159"/>
      <c r="V3032" s="159"/>
      <c r="W3032" s="159"/>
      <c r="X3032" s="159"/>
      <c r="Y3032" s="159"/>
      <c r="Z3032" s="159"/>
      <c r="AA3032" s="159"/>
      <c r="AB3032" s="162"/>
    </row>
    <row r="3033" spans="1:28" x14ac:dyDescent="0.25">
      <c r="A3033" s="159"/>
      <c r="B3033" s="160"/>
      <c r="C3033" s="159"/>
      <c r="D3033" s="159"/>
      <c r="E3033" s="159"/>
      <c r="F3033" s="159"/>
      <c r="G3033" s="159"/>
      <c r="H3033" s="161"/>
      <c r="I3033" s="159"/>
      <c r="J3033" s="159"/>
      <c r="K3033" s="159"/>
      <c r="L3033" s="159"/>
      <c r="M3033" s="159"/>
      <c r="N3033" s="159"/>
      <c r="O3033" s="159"/>
      <c r="P3033" s="159"/>
      <c r="Q3033" s="159"/>
      <c r="R3033" s="159"/>
      <c r="S3033" s="159"/>
      <c r="T3033" s="159"/>
      <c r="U3033" s="159"/>
      <c r="V3033" s="159"/>
      <c r="W3033" s="159"/>
      <c r="X3033" s="159"/>
      <c r="Y3033" s="159"/>
      <c r="Z3033" s="159"/>
      <c r="AA3033" s="159"/>
      <c r="AB3033" s="162"/>
    </row>
    <row r="3034" spans="1:28" x14ac:dyDescent="0.25">
      <c r="A3034" s="159"/>
      <c r="B3034" s="160"/>
      <c r="C3034" s="159"/>
      <c r="D3034" s="159"/>
      <c r="E3034" s="159"/>
      <c r="F3034" s="159"/>
      <c r="G3034" s="159"/>
      <c r="H3034" s="161"/>
      <c r="I3034" s="159"/>
      <c r="J3034" s="159"/>
      <c r="K3034" s="159"/>
      <c r="L3034" s="159"/>
      <c r="M3034" s="159"/>
      <c r="N3034" s="159"/>
      <c r="O3034" s="159"/>
      <c r="P3034" s="159"/>
      <c r="Q3034" s="159"/>
      <c r="R3034" s="159"/>
      <c r="S3034" s="159"/>
      <c r="T3034" s="159"/>
      <c r="U3034" s="159"/>
      <c r="V3034" s="159"/>
      <c r="W3034" s="159"/>
      <c r="X3034" s="159"/>
      <c r="Y3034" s="159"/>
      <c r="Z3034" s="159"/>
      <c r="AA3034" s="159"/>
      <c r="AB3034" s="162"/>
    </row>
    <row r="3035" spans="1:28" x14ac:dyDescent="0.25">
      <c r="A3035" s="159"/>
      <c r="B3035" s="160"/>
      <c r="C3035" s="159"/>
      <c r="D3035" s="159"/>
      <c r="E3035" s="159"/>
      <c r="F3035" s="159"/>
      <c r="G3035" s="159"/>
      <c r="H3035" s="161"/>
      <c r="I3035" s="159"/>
      <c r="J3035" s="159"/>
      <c r="K3035" s="159"/>
      <c r="L3035" s="159"/>
      <c r="M3035" s="159"/>
      <c r="N3035" s="159"/>
      <c r="O3035" s="159"/>
      <c r="P3035" s="159"/>
      <c r="Q3035" s="159"/>
      <c r="R3035" s="159"/>
      <c r="S3035" s="159"/>
      <c r="T3035" s="159"/>
      <c r="U3035" s="159"/>
      <c r="V3035" s="159"/>
      <c r="W3035" s="159"/>
      <c r="X3035" s="159"/>
      <c r="Y3035" s="159"/>
      <c r="Z3035" s="159"/>
      <c r="AA3035" s="159"/>
      <c r="AB3035" s="162"/>
    </row>
    <row r="3036" spans="1:28" x14ac:dyDescent="0.25">
      <c r="A3036" s="159"/>
      <c r="B3036" s="160"/>
      <c r="C3036" s="159"/>
      <c r="D3036" s="159"/>
      <c r="E3036" s="159"/>
      <c r="F3036" s="159"/>
      <c r="G3036" s="159"/>
      <c r="H3036" s="161"/>
      <c r="I3036" s="159"/>
      <c r="J3036" s="159"/>
      <c r="K3036" s="159"/>
      <c r="L3036" s="159"/>
      <c r="M3036" s="159"/>
      <c r="N3036" s="159"/>
      <c r="O3036" s="159"/>
      <c r="P3036" s="159"/>
      <c r="Q3036" s="159"/>
      <c r="R3036" s="159"/>
      <c r="S3036" s="159"/>
      <c r="T3036" s="159"/>
      <c r="U3036" s="159"/>
      <c r="V3036" s="159"/>
      <c r="W3036" s="159"/>
      <c r="X3036" s="159"/>
      <c r="Y3036" s="159"/>
      <c r="Z3036" s="159"/>
      <c r="AA3036" s="159"/>
      <c r="AB3036" s="162"/>
    </row>
    <row r="3037" spans="1:28" x14ac:dyDescent="0.25">
      <c r="A3037" s="159"/>
      <c r="B3037" s="160"/>
      <c r="C3037" s="159"/>
      <c r="D3037" s="159"/>
      <c r="E3037" s="159"/>
      <c r="F3037" s="159"/>
      <c r="G3037" s="159"/>
      <c r="H3037" s="161"/>
      <c r="I3037" s="159"/>
      <c r="J3037" s="159"/>
      <c r="K3037" s="159"/>
      <c r="L3037" s="159"/>
      <c r="M3037" s="159"/>
      <c r="N3037" s="159"/>
      <c r="O3037" s="159"/>
      <c r="P3037" s="159"/>
      <c r="Q3037" s="159"/>
      <c r="R3037" s="159"/>
      <c r="S3037" s="159"/>
      <c r="T3037" s="159"/>
      <c r="U3037" s="159"/>
      <c r="V3037" s="159"/>
      <c r="W3037" s="159"/>
      <c r="X3037" s="159"/>
      <c r="Y3037" s="159"/>
      <c r="Z3037" s="159"/>
      <c r="AA3037" s="159"/>
      <c r="AB3037" s="162"/>
    </row>
    <row r="3038" spans="1:28" x14ac:dyDescent="0.25">
      <c r="A3038" s="159"/>
      <c r="B3038" s="160"/>
      <c r="C3038" s="159"/>
      <c r="D3038" s="159"/>
      <c r="E3038" s="159"/>
      <c r="F3038" s="159"/>
      <c r="G3038" s="159"/>
      <c r="H3038" s="161"/>
      <c r="I3038" s="159"/>
      <c r="J3038" s="159"/>
      <c r="K3038" s="159"/>
      <c r="L3038" s="159"/>
      <c r="M3038" s="159"/>
      <c r="N3038" s="159"/>
      <c r="O3038" s="159"/>
      <c r="P3038" s="159"/>
      <c r="Q3038" s="159"/>
      <c r="R3038" s="159"/>
      <c r="S3038" s="159"/>
      <c r="T3038" s="159"/>
      <c r="U3038" s="159"/>
      <c r="V3038" s="159"/>
      <c r="W3038" s="159"/>
      <c r="X3038" s="159"/>
      <c r="Y3038" s="159"/>
      <c r="Z3038" s="159"/>
      <c r="AA3038" s="159"/>
      <c r="AB3038" s="162"/>
    </row>
    <row r="3039" spans="1:28" x14ac:dyDescent="0.25">
      <c r="A3039" s="159"/>
      <c r="B3039" s="160"/>
      <c r="C3039" s="159"/>
      <c r="D3039" s="159"/>
      <c r="E3039" s="159"/>
      <c r="F3039" s="159"/>
      <c r="G3039" s="159"/>
      <c r="H3039" s="161"/>
      <c r="I3039" s="159"/>
      <c r="J3039" s="159"/>
      <c r="K3039" s="159"/>
      <c r="L3039" s="159"/>
      <c r="M3039" s="159"/>
      <c r="N3039" s="159"/>
      <c r="O3039" s="159"/>
      <c r="P3039" s="159"/>
      <c r="Q3039" s="159"/>
      <c r="R3039" s="159"/>
      <c r="S3039" s="159"/>
      <c r="T3039" s="159"/>
      <c r="U3039" s="159"/>
      <c r="V3039" s="159"/>
      <c r="W3039" s="159"/>
      <c r="X3039" s="159"/>
      <c r="Y3039" s="159"/>
      <c r="Z3039" s="159"/>
      <c r="AA3039" s="159"/>
      <c r="AB3039" s="162"/>
    </row>
    <row r="3040" spans="1:28" x14ac:dyDescent="0.25">
      <c r="A3040" s="159"/>
      <c r="B3040" s="160"/>
      <c r="C3040" s="159"/>
      <c r="D3040" s="159"/>
      <c r="E3040" s="159"/>
      <c r="F3040" s="159"/>
      <c r="G3040" s="159"/>
      <c r="H3040" s="161"/>
      <c r="I3040" s="159"/>
      <c r="J3040" s="159"/>
      <c r="K3040" s="159"/>
      <c r="L3040" s="159"/>
      <c r="M3040" s="159"/>
      <c r="N3040" s="159"/>
      <c r="O3040" s="159"/>
      <c r="P3040" s="159"/>
      <c r="Q3040" s="159"/>
      <c r="R3040" s="159"/>
      <c r="S3040" s="159"/>
      <c r="T3040" s="159"/>
      <c r="U3040" s="159"/>
      <c r="V3040" s="159"/>
      <c r="W3040" s="159"/>
      <c r="X3040" s="159"/>
      <c r="Y3040" s="159"/>
      <c r="Z3040" s="159"/>
      <c r="AA3040" s="159"/>
      <c r="AB3040" s="162"/>
    </row>
    <row r="3041" spans="1:28" x14ac:dyDescent="0.25">
      <c r="A3041" s="159"/>
      <c r="B3041" s="160"/>
      <c r="C3041" s="159"/>
      <c r="D3041" s="159"/>
      <c r="E3041" s="159"/>
      <c r="F3041" s="159"/>
      <c r="G3041" s="159"/>
      <c r="H3041" s="161"/>
      <c r="I3041" s="159"/>
      <c r="J3041" s="159"/>
      <c r="K3041" s="159"/>
      <c r="L3041" s="159"/>
      <c r="M3041" s="159"/>
      <c r="N3041" s="159"/>
      <c r="O3041" s="159"/>
      <c r="P3041" s="159"/>
      <c r="Q3041" s="159"/>
      <c r="R3041" s="159"/>
      <c r="S3041" s="159"/>
      <c r="T3041" s="159"/>
      <c r="U3041" s="159"/>
      <c r="V3041" s="159"/>
      <c r="W3041" s="159"/>
      <c r="X3041" s="159"/>
      <c r="Y3041" s="159"/>
      <c r="Z3041" s="159"/>
      <c r="AA3041" s="159"/>
      <c r="AB3041" s="162"/>
    </row>
    <row r="3042" spans="1:28" x14ac:dyDescent="0.25">
      <c r="A3042" s="159"/>
      <c r="B3042" s="160"/>
      <c r="C3042" s="159"/>
      <c r="D3042" s="159"/>
      <c r="E3042" s="159"/>
      <c r="F3042" s="159"/>
      <c r="G3042" s="159"/>
      <c r="H3042" s="161"/>
      <c r="I3042" s="159"/>
      <c r="J3042" s="159"/>
      <c r="K3042" s="159"/>
      <c r="L3042" s="159"/>
      <c r="M3042" s="159"/>
      <c r="N3042" s="159"/>
      <c r="O3042" s="159"/>
      <c r="P3042" s="159"/>
      <c r="Q3042" s="159"/>
      <c r="R3042" s="159"/>
      <c r="S3042" s="159"/>
      <c r="T3042" s="159"/>
      <c r="U3042" s="159"/>
      <c r="V3042" s="159"/>
      <c r="W3042" s="159"/>
      <c r="X3042" s="159"/>
      <c r="Y3042" s="159"/>
      <c r="Z3042" s="159"/>
      <c r="AA3042" s="159"/>
      <c r="AB3042" s="162"/>
    </row>
    <row r="3043" spans="1:28" x14ac:dyDescent="0.25">
      <c r="A3043" s="159"/>
      <c r="B3043" s="160"/>
      <c r="C3043" s="159"/>
      <c r="D3043" s="159"/>
      <c r="E3043" s="159"/>
      <c r="F3043" s="159"/>
      <c r="G3043" s="159"/>
      <c r="H3043" s="161"/>
      <c r="I3043" s="159"/>
      <c r="J3043" s="159"/>
      <c r="K3043" s="159"/>
      <c r="L3043" s="159"/>
      <c r="M3043" s="159"/>
      <c r="N3043" s="159"/>
      <c r="O3043" s="159"/>
      <c r="P3043" s="159"/>
      <c r="Q3043" s="159"/>
      <c r="R3043" s="159"/>
      <c r="S3043" s="159"/>
      <c r="T3043" s="159"/>
      <c r="U3043" s="159"/>
      <c r="V3043" s="159"/>
      <c r="W3043" s="159"/>
      <c r="X3043" s="159"/>
      <c r="Y3043" s="159"/>
      <c r="Z3043" s="159"/>
      <c r="AA3043" s="159"/>
      <c r="AB3043" s="162"/>
    </row>
    <row r="3044" spans="1:28" x14ac:dyDescent="0.25">
      <c r="A3044" s="159"/>
      <c r="B3044" s="160"/>
      <c r="C3044" s="159"/>
      <c r="D3044" s="159"/>
      <c r="E3044" s="159"/>
      <c r="F3044" s="159"/>
      <c r="G3044" s="159"/>
      <c r="H3044" s="161"/>
      <c r="I3044" s="159"/>
      <c r="J3044" s="159"/>
      <c r="K3044" s="159"/>
      <c r="L3044" s="159"/>
      <c r="M3044" s="159"/>
      <c r="N3044" s="159"/>
      <c r="O3044" s="159"/>
      <c r="P3044" s="159"/>
      <c r="Q3044" s="159"/>
      <c r="R3044" s="159"/>
      <c r="S3044" s="159"/>
      <c r="T3044" s="159"/>
      <c r="U3044" s="159"/>
      <c r="V3044" s="159"/>
      <c r="W3044" s="159"/>
      <c r="X3044" s="159"/>
      <c r="Y3044" s="159"/>
      <c r="Z3044" s="159"/>
      <c r="AA3044" s="159"/>
      <c r="AB3044" s="162"/>
    </row>
    <row r="3045" spans="1:28" x14ac:dyDescent="0.25">
      <c r="A3045" s="159"/>
      <c r="B3045" s="160"/>
      <c r="C3045" s="159"/>
      <c r="D3045" s="159"/>
      <c r="E3045" s="159"/>
      <c r="F3045" s="159"/>
      <c r="G3045" s="159"/>
      <c r="H3045" s="161"/>
      <c r="I3045" s="159"/>
      <c r="J3045" s="159"/>
      <c r="K3045" s="159"/>
      <c r="L3045" s="159"/>
      <c r="M3045" s="159"/>
      <c r="N3045" s="159"/>
      <c r="O3045" s="159"/>
      <c r="P3045" s="159"/>
      <c r="Q3045" s="159"/>
      <c r="R3045" s="159"/>
      <c r="S3045" s="159"/>
      <c r="T3045" s="159"/>
      <c r="U3045" s="159"/>
      <c r="V3045" s="159"/>
      <c r="W3045" s="159"/>
      <c r="X3045" s="159"/>
      <c r="Y3045" s="159"/>
      <c r="Z3045" s="159"/>
      <c r="AA3045" s="159"/>
      <c r="AB3045" s="162"/>
    </row>
    <row r="3046" spans="1:28" x14ac:dyDescent="0.25">
      <c r="A3046" s="159"/>
      <c r="B3046" s="160"/>
      <c r="C3046" s="159"/>
      <c r="D3046" s="159"/>
      <c r="E3046" s="159"/>
      <c r="F3046" s="159"/>
      <c r="G3046" s="159"/>
      <c r="H3046" s="161"/>
      <c r="I3046" s="159"/>
      <c r="J3046" s="159"/>
      <c r="K3046" s="159"/>
      <c r="L3046" s="159"/>
      <c r="M3046" s="159"/>
      <c r="N3046" s="159"/>
      <c r="O3046" s="159"/>
      <c r="P3046" s="159"/>
      <c r="Q3046" s="159"/>
      <c r="R3046" s="159"/>
      <c r="S3046" s="159"/>
      <c r="T3046" s="159"/>
      <c r="U3046" s="159"/>
      <c r="V3046" s="159"/>
      <c r="W3046" s="159"/>
      <c r="X3046" s="159"/>
      <c r="Y3046" s="159"/>
      <c r="Z3046" s="159"/>
      <c r="AA3046" s="159"/>
      <c r="AB3046" s="162"/>
    </row>
    <row r="3047" spans="1:28" x14ac:dyDescent="0.25">
      <c r="A3047" s="159"/>
      <c r="B3047" s="160"/>
      <c r="C3047" s="159"/>
      <c r="D3047" s="159"/>
      <c r="E3047" s="159"/>
      <c r="F3047" s="159"/>
      <c r="G3047" s="159"/>
      <c r="H3047" s="161"/>
      <c r="I3047" s="159"/>
      <c r="J3047" s="159"/>
      <c r="K3047" s="159"/>
      <c r="L3047" s="159"/>
      <c r="M3047" s="159"/>
      <c r="N3047" s="159"/>
      <c r="O3047" s="159"/>
      <c r="P3047" s="159"/>
      <c r="Q3047" s="159"/>
      <c r="R3047" s="159"/>
      <c r="S3047" s="159"/>
      <c r="T3047" s="159"/>
      <c r="U3047" s="159"/>
      <c r="V3047" s="159"/>
      <c r="W3047" s="159"/>
      <c r="X3047" s="159"/>
      <c r="Y3047" s="159"/>
      <c r="Z3047" s="159"/>
      <c r="AA3047" s="159"/>
      <c r="AB3047" s="162"/>
    </row>
    <row r="3048" spans="1:28" x14ac:dyDescent="0.25">
      <c r="A3048" s="159"/>
      <c r="B3048" s="160"/>
      <c r="C3048" s="159"/>
      <c r="D3048" s="159"/>
      <c r="E3048" s="159"/>
      <c r="F3048" s="159"/>
      <c r="G3048" s="159"/>
      <c r="H3048" s="161"/>
      <c r="I3048" s="159"/>
      <c r="J3048" s="159"/>
      <c r="K3048" s="159"/>
      <c r="L3048" s="159"/>
      <c r="M3048" s="159"/>
      <c r="N3048" s="159"/>
      <c r="O3048" s="159"/>
      <c r="P3048" s="159"/>
      <c r="Q3048" s="159"/>
      <c r="R3048" s="159"/>
      <c r="S3048" s="159"/>
      <c r="T3048" s="159"/>
      <c r="U3048" s="159"/>
      <c r="V3048" s="159"/>
      <c r="W3048" s="159"/>
      <c r="X3048" s="159"/>
      <c r="Y3048" s="159"/>
      <c r="Z3048" s="159"/>
      <c r="AA3048" s="159"/>
      <c r="AB3048" s="162"/>
    </row>
    <row r="3049" spans="1:28" x14ac:dyDescent="0.25">
      <c r="A3049" s="159"/>
      <c r="B3049" s="160"/>
      <c r="C3049" s="159"/>
      <c r="D3049" s="159"/>
      <c r="E3049" s="159"/>
      <c r="F3049" s="159"/>
      <c r="G3049" s="159"/>
      <c r="H3049" s="161"/>
      <c r="I3049" s="159"/>
      <c r="J3049" s="159"/>
      <c r="K3049" s="159"/>
      <c r="L3049" s="159"/>
      <c r="M3049" s="159"/>
      <c r="N3049" s="159"/>
      <c r="O3049" s="159"/>
      <c r="P3049" s="159"/>
      <c r="Q3049" s="159"/>
      <c r="R3049" s="159"/>
      <c r="S3049" s="159"/>
      <c r="T3049" s="159"/>
      <c r="U3049" s="159"/>
      <c r="V3049" s="159"/>
      <c r="W3049" s="159"/>
      <c r="X3049" s="159"/>
      <c r="Y3049" s="159"/>
      <c r="Z3049" s="159"/>
      <c r="AA3049" s="159"/>
      <c r="AB3049" s="162"/>
    </row>
    <row r="3050" spans="1:28" x14ac:dyDescent="0.25">
      <c r="A3050" s="159"/>
      <c r="B3050" s="160"/>
      <c r="C3050" s="159"/>
      <c r="D3050" s="159"/>
      <c r="E3050" s="159"/>
      <c r="F3050" s="159"/>
      <c r="G3050" s="159"/>
      <c r="H3050" s="161"/>
      <c r="I3050" s="159"/>
      <c r="J3050" s="159"/>
      <c r="K3050" s="159"/>
      <c r="L3050" s="159"/>
      <c r="M3050" s="159"/>
      <c r="N3050" s="159"/>
      <c r="O3050" s="159"/>
      <c r="P3050" s="159"/>
      <c r="Q3050" s="159"/>
      <c r="R3050" s="159"/>
      <c r="S3050" s="159"/>
      <c r="T3050" s="159"/>
      <c r="U3050" s="159"/>
      <c r="V3050" s="159"/>
      <c r="W3050" s="159"/>
      <c r="X3050" s="159"/>
      <c r="Y3050" s="159"/>
      <c r="Z3050" s="159"/>
      <c r="AA3050" s="159"/>
      <c r="AB3050" s="162"/>
    </row>
    <row r="3051" spans="1:28" x14ac:dyDescent="0.25">
      <c r="A3051" s="159"/>
      <c r="B3051" s="160"/>
      <c r="C3051" s="159"/>
      <c r="D3051" s="159"/>
      <c r="E3051" s="159"/>
      <c r="F3051" s="159"/>
      <c r="G3051" s="159"/>
      <c r="H3051" s="161"/>
      <c r="I3051" s="159"/>
      <c r="J3051" s="159"/>
      <c r="K3051" s="159"/>
      <c r="L3051" s="159"/>
      <c r="M3051" s="159"/>
      <c r="N3051" s="159"/>
      <c r="O3051" s="159"/>
      <c r="P3051" s="159"/>
      <c r="Q3051" s="159"/>
      <c r="R3051" s="159"/>
      <c r="S3051" s="159"/>
      <c r="T3051" s="159"/>
      <c r="U3051" s="159"/>
      <c r="V3051" s="159"/>
      <c r="W3051" s="159"/>
      <c r="X3051" s="159"/>
      <c r="Y3051" s="159"/>
      <c r="Z3051" s="159"/>
      <c r="AA3051" s="159"/>
      <c r="AB3051" s="162"/>
    </row>
    <row r="3052" spans="1:28" x14ac:dyDescent="0.25">
      <c r="A3052" s="159"/>
      <c r="B3052" s="160"/>
      <c r="C3052" s="159"/>
      <c r="D3052" s="159"/>
      <c r="E3052" s="159"/>
      <c r="F3052" s="159"/>
      <c r="G3052" s="159"/>
      <c r="H3052" s="161"/>
      <c r="I3052" s="159"/>
      <c r="J3052" s="159"/>
      <c r="K3052" s="159"/>
      <c r="L3052" s="159"/>
      <c r="M3052" s="159"/>
      <c r="N3052" s="159"/>
      <c r="O3052" s="159"/>
      <c r="P3052" s="159"/>
      <c r="Q3052" s="159"/>
      <c r="R3052" s="159"/>
      <c r="S3052" s="159"/>
      <c r="T3052" s="159"/>
      <c r="U3052" s="159"/>
      <c r="V3052" s="159"/>
      <c r="W3052" s="159"/>
      <c r="X3052" s="159"/>
      <c r="Y3052" s="159"/>
      <c r="Z3052" s="159"/>
      <c r="AA3052" s="159"/>
      <c r="AB3052" s="162"/>
    </row>
    <row r="3053" spans="1:28" x14ac:dyDescent="0.25">
      <c r="A3053" s="159"/>
      <c r="B3053" s="160"/>
      <c r="C3053" s="159"/>
      <c r="D3053" s="159"/>
      <c r="E3053" s="159"/>
      <c r="F3053" s="159"/>
      <c r="G3053" s="159"/>
      <c r="H3053" s="161"/>
      <c r="I3053" s="159"/>
      <c r="J3053" s="159"/>
      <c r="K3053" s="159"/>
      <c r="L3053" s="159"/>
      <c r="M3053" s="159"/>
      <c r="N3053" s="159"/>
      <c r="O3053" s="159"/>
      <c r="P3053" s="159"/>
      <c r="Q3053" s="159"/>
      <c r="R3053" s="159"/>
      <c r="S3053" s="159"/>
      <c r="T3053" s="159"/>
      <c r="U3053" s="159"/>
      <c r="V3053" s="159"/>
      <c r="W3053" s="159"/>
      <c r="X3053" s="159"/>
      <c r="Y3053" s="159"/>
      <c r="Z3053" s="159"/>
      <c r="AA3053" s="159"/>
      <c r="AB3053" s="162"/>
    </row>
    <row r="3054" spans="1:28" x14ac:dyDescent="0.25">
      <c r="A3054" s="159"/>
      <c r="B3054" s="160"/>
      <c r="C3054" s="159"/>
      <c r="D3054" s="159"/>
      <c r="E3054" s="159"/>
      <c r="F3054" s="159"/>
      <c r="G3054" s="159"/>
      <c r="H3054" s="161"/>
      <c r="I3054" s="159"/>
      <c r="J3054" s="159"/>
      <c r="K3054" s="159"/>
      <c r="L3054" s="159"/>
      <c r="M3054" s="159"/>
      <c r="N3054" s="159"/>
      <c r="O3054" s="159"/>
      <c r="P3054" s="159"/>
      <c r="Q3054" s="159"/>
      <c r="R3054" s="159"/>
      <c r="S3054" s="159"/>
      <c r="T3054" s="159"/>
      <c r="U3054" s="159"/>
      <c r="V3054" s="159"/>
      <c r="W3054" s="159"/>
      <c r="X3054" s="159"/>
      <c r="Y3054" s="159"/>
      <c r="Z3054" s="159"/>
      <c r="AA3054" s="159"/>
      <c r="AB3054" s="162"/>
    </row>
    <row r="3055" spans="1:28" x14ac:dyDescent="0.25">
      <c r="A3055" s="159"/>
      <c r="B3055" s="160"/>
      <c r="C3055" s="159"/>
      <c r="D3055" s="159"/>
      <c r="E3055" s="159"/>
      <c r="F3055" s="159"/>
      <c r="G3055" s="159"/>
      <c r="H3055" s="161"/>
      <c r="I3055" s="159"/>
      <c r="J3055" s="159"/>
      <c r="K3055" s="159"/>
      <c r="L3055" s="159"/>
      <c r="M3055" s="159"/>
      <c r="N3055" s="159"/>
      <c r="O3055" s="159"/>
      <c r="P3055" s="159"/>
      <c r="Q3055" s="159"/>
      <c r="R3055" s="159"/>
      <c r="S3055" s="159"/>
      <c r="T3055" s="159"/>
      <c r="U3055" s="159"/>
      <c r="V3055" s="159"/>
      <c r="W3055" s="159"/>
      <c r="X3055" s="159"/>
      <c r="Y3055" s="159"/>
      <c r="Z3055" s="159"/>
      <c r="AA3055" s="159"/>
      <c r="AB3055" s="162"/>
    </row>
    <row r="3056" spans="1:28" x14ac:dyDescent="0.25">
      <c r="A3056" s="159"/>
      <c r="B3056" s="160"/>
      <c r="C3056" s="159"/>
      <c r="D3056" s="159"/>
      <c r="E3056" s="159"/>
      <c r="F3056" s="159"/>
      <c r="G3056" s="159"/>
      <c r="H3056" s="161"/>
      <c r="I3056" s="159"/>
      <c r="J3056" s="159"/>
      <c r="K3056" s="159"/>
      <c r="L3056" s="159"/>
      <c r="M3056" s="159"/>
      <c r="N3056" s="159"/>
      <c r="O3056" s="159"/>
      <c r="P3056" s="159"/>
      <c r="Q3056" s="159"/>
      <c r="R3056" s="159"/>
      <c r="S3056" s="159"/>
      <c r="T3056" s="159"/>
      <c r="U3056" s="159"/>
      <c r="V3056" s="159"/>
      <c r="W3056" s="159"/>
      <c r="X3056" s="159"/>
      <c r="Y3056" s="159"/>
      <c r="Z3056" s="159"/>
      <c r="AA3056" s="159"/>
      <c r="AB3056" s="162"/>
    </row>
    <row r="3057" spans="1:28" x14ac:dyDescent="0.25">
      <c r="A3057" s="159"/>
      <c r="B3057" s="160"/>
      <c r="C3057" s="159"/>
      <c r="D3057" s="159"/>
      <c r="E3057" s="159"/>
      <c r="F3057" s="159"/>
      <c r="G3057" s="159"/>
      <c r="H3057" s="161"/>
      <c r="I3057" s="159"/>
      <c r="J3057" s="159"/>
      <c r="K3057" s="159"/>
      <c r="L3057" s="159"/>
      <c r="M3057" s="159"/>
      <c r="N3057" s="159"/>
      <c r="O3057" s="159"/>
      <c r="P3057" s="159"/>
      <c r="Q3057" s="159"/>
      <c r="R3057" s="159"/>
      <c r="S3057" s="159"/>
      <c r="T3057" s="159"/>
      <c r="U3057" s="159"/>
      <c r="V3057" s="159"/>
      <c r="W3057" s="159"/>
      <c r="X3057" s="159"/>
      <c r="Y3057" s="159"/>
      <c r="Z3057" s="159"/>
      <c r="AA3057" s="159"/>
      <c r="AB3057" s="162"/>
    </row>
    <row r="3058" spans="1:28" x14ac:dyDescent="0.25">
      <c r="A3058" s="159"/>
      <c r="B3058" s="160"/>
      <c r="C3058" s="159"/>
      <c r="D3058" s="159"/>
      <c r="E3058" s="159"/>
      <c r="F3058" s="159"/>
      <c r="G3058" s="159"/>
      <c r="H3058" s="161"/>
      <c r="I3058" s="159"/>
      <c r="J3058" s="159"/>
      <c r="K3058" s="159"/>
      <c r="L3058" s="159"/>
      <c r="M3058" s="159"/>
      <c r="N3058" s="159"/>
      <c r="O3058" s="159"/>
      <c r="P3058" s="159"/>
      <c r="Q3058" s="159"/>
      <c r="R3058" s="159"/>
      <c r="S3058" s="159"/>
      <c r="T3058" s="159"/>
      <c r="U3058" s="159"/>
      <c r="V3058" s="159"/>
      <c r="W3058" s="159"/>
      <c r="X3058" s="159"/>
      <c r="Y3058" s="159"/>
      <c r="Z3058" s="159"/>
      <c r="AA3058" s="159"/>
      <c r="AB3058" s="162"/>
    </row>
    <row r="3059" spans="1:28" x14ac:dyDescent="0.25">
      <c r="A3059" s="159"/>
      <c r="B3059" s="160"/>
      <c r="C3059" s="159"/>
      <c r="D3059" s="159"/>
      <c r="E3059" s="159"/>
      <c r="F3059" s="159"/>
      <c r="G3059" s="159"/>
      <c r="H3059" s="161"/>
      <c r="I3059" s="159"/>
      <c r="J3059" s="159"/>
      <c r="K3059" s="159"/>
      <c r="L3059" s="159"/>
      <c r="M3059" s="159"/>
      <c r="N3059" s="159"/>
      <c r="O3059" s="159"/>
      <c r="P3059" s="159"/>
      <c r="Q3059" s="159"/>
      <c r="R3059" s="159"/>
      <c r="S3059" s="159"/>
      <c r="T3059" s="159"/>
      <c r="U3059" s="159"/>
      <c r="V3059" s="159"/>
      <c r="W3059" s="159"/>
      <c r="X3059" s="159"/>
      <c r="Y3059" s="159"/>
      <c r="Z3059" s="159"/>
      <c r="AA3059" s="159"/>
      <c r="AB3059" s="162"/>
    </row>
    <row r="3060" spans="1:28" x14ac:dyDescent="0.25">
      <c r="A3060" s="159"/>
      <c r="B3060" s="160"/>
      <c r="C3060" s="159"/>
      <c r="D3060" s="159"/>
      <c r="E3060" s="159"/>
      <c r="F3060" s="159"/>
      <c r="G3060" s="159"/>
      <c r="H3060" s="161"/>
      <c r="I3060" s="159"/>
      <c r="J3060" s="159"/>
      <c r="K3060" s="159"/>
      <c r="L3060" s="159"/>
      <c r="M3060" s="159"/>
      <c r="N3060" s="159"/>
      <c r="O3060" s="159"/>
      <c r="P3060" s="159"/>
      <c r="Q3060" s="159"/>
      <c r="R3060" s="159"/>
      <c r="S3060" s="159"/>
      <c r="T3060" s="159"/>
      <c r="U3060" s="159"/>
      <c r="V3060" s="159"/>
      <c r="W3060" s="159"/>
      <c r="X3060" s="159"/>
      <c r="Y3060" s="159"/>
      <c r="Z3060" s="159"/>
      <c r="AA3060" s="159"/>
      <c r="AB3060" s="162"/>
    </row>
    <row r="3061" spans="1:28" x14ac:dyDescent="0.25">
      <c r="A3061" s="159"/>
      <c r="B3061" s="160"/>
      <c r="C3061" s="159"/>
      <c r="D3061" s="159"/>
      <c r="E3061" s="159"/>
      <c r="F3061" s="159"/>
      <c r="G3061" s="159"/>
      <c r="H3061" s="161"/>
      <c r="I3061" s="159"/>
      <c r="J3061" s="159"/>
      <c r="K3061" s="159"/>
      <c r="L3061" s="159"/>
      <c r="M3061" s="159"/>
      <c r="N3061" s="159"/>
      <c r="O3061" s="159"/>
      <c r="P3061" s="159"/>
      <c r="Q3061" s="159"/>
      <c r="R3061" s="159"/>
      <c r="S3061" s="159"/>
      <c r="T3061" s="159"/>
      <c r="U3061" s="159"/>
      <c r="V3061" s="159"/>
      <c r="W3061" s="159"/>
      <c r="X3061" s="159"/>
      <c r="Y3061" s="159"/>
      <c r="Z3061" s="159"/>
      <c r="AA3061" s="159"/>
      <c r="AB3061" s="162"/>
    </row>
    <row r="3062" spans="1:28" x14ac:dyDescent="0.25">
      <c r="A3062" s="159"/>
      <c r="B3062" s="160"/>
      <c r="C3062" s="159"/>
      <c r="D3062" s="159"/>
      <c r="E3062" s="159"/>
      <c r="F3062" s="159"/>
      <c r="G3062" s="159"/>
      <c r="H3062" s="161"/>
      <c r="I3062" s="159"/>
      <c r="J3062" s="159"/>
      <c r="K3062" s="159"/>
      <c r="L3062" s="159"/>
      <c r="M3062" s="159"/>
      <c r="N3062" s="159"/>
      <c r="O3062" s="159"/>
      <c r="P3062" s="159"/>
      <c r="Q3062" s="159"/>
      <c r="R3062" s="159"/>
      <c r="S3062" s="159"/>
      <c r="T3062" s="159"/>
      <c r="U3062" s="159"/>
      <c r="V3062" s="159"/>
      <c r="W3062" s="159"/>
      <c r="X3062" s="159"/>
      <c r="Y3062" s="159"/>
      <c r="Z3062" s="159"/>
      <c r="AA3062" s="159"/>
      <c r="AB3062" s="162"/>
    </row>
    <row r="3063" spans="1:28" x14ac:dyDescent="0.25">
      <c r="A3063" s="159"/>
      <c r="B3063" s="160"/>
      <c r="C3063" s="159"/>
      <c r="D3063" s="159"/>
      <c r="E3063" s="159"/>
      <c r="F3063" s="159"/>
      <c r="G3063" s="159"/>
      <c r="H3063" s="161"/>
      <c r="I3063" s="159"/>
      <c r="J3063" s="159"/>
      <c r="K3063" s="159"/>
      <c r="L3063" s="159"/>
      <c r="M3063" s="159"/>
      <c r="N3063" s="159"/>
      <c r="O3063" s="159"/>
      <c r="P3063" s="159"/>
      <c r="Q3063" s="159"/>
      <c r="R3063" s="159"/>
      <c r="S3063" s="159"/>
      <c r="T3063" s="159"/>
      <c r="U3063" s="159"/>
      <c r="V3063" s="159"/>
      <c r="W3063" s="159"/>
      <c r="X3063" s="159"/>
      <c r="Y3063" s="159"/>
      <c r="Z3063" s="159"/>
      <c r="AA3063" s="159"/>
      <c r="AB3063" s="162"/>
    </row>
    <row r="3064" spans="1:28" x14ac:dyDescent="0.25">
      <c r="A3064" s="159"/>
      <c r="B3064" s="160"/>
      <c r="C3064" s="159"/>
      <c r="D3064" s="159"/>
      <c r="E3064" s="159"/>
      <c r="F3064" s="159"/>
      <c r="G3064" s="159"/>
      <c r="H3064" s="161"/>
      <c r="I3064" s="159"/>
      <c r="J3064" s="159"/>
      <c r="K3064" s="159"/>
      <c r="L3064" s="159"/>
      <c r="M3064" s="159"/>
      <c r="N3064" s="159"/>
      <c r="O3064" s="159"/>
      <c r="P3064" s="159"/>
      <c r="Q3064" s="159"/>
      <c r="R3064" s="159"/>
      <c r="S3064" s="159"/>
      <c r="T3064" s="159"/>
      <c r="U3064" s="159"/>
      <c r="V3064" s="159"/>
      <c r="W3064" s="159"/>
      <c r="X3064" s="159"/>
      <c r="Y3064" s="159"/>
      <c r="Z3064" s="159"/>
      <c r="AA3064" s="159"/>
      <c r="AB3064" s="162"/>
    </row>
    <row r="3065" spans="1:28" x14ac:dyDescent="0.25">
      <c r="A3065" s="159"/>
      <c r="B3065" s="160"/>
      <c r="C3065" s="159"/>
      <c r="D3065" s="159"/>
      <c r="E3065" s="159"/>
      <c r="F3065" s="159"/>
      <c r="G3065" s="159"/>
      <c r="H3065" s="161"/>
      <c r="I3065" s="159"/>
      <c r="J3065" s="159"/>
      <c r="K3065" s="159"/>
      <c r="L3065" s="159"/>
      <c r="M3065" s="159"/>
      <c r="N3065" s="159"/>
      <c r="O3065" s="159"/>
      <c r="P3065" s="159"/>
      <c r="Q3065" s="159"/>
      <c r="R3065" s="159"/>
      <c r="S3065" s="159"/>
      <c r="T3065" s="159"/>
      <c r="U3065" s="159"/>
      <c r="V3065" s="159"/>
      <c r="W3065" s="159"/>
      <c r="X3065" s="159"/>
      <c r="Y3065" s="159"/>
      <c r="Z3065" s="159"/>
      <c r="AA3065" s="159"/>
      <c r="AB3065" s="162"/>
    </row>
    <row r="3066" spans="1:28" x14ac:dyDescent="0.25">
      <c r="A3066" s="159"/>
      <c r="B3066" s="160"/>
      <c r="C3066" s="159"/>
      <c r="D3066" s="159"/>
      <c r="E3066" s="159"/>
      <c r="F3066" s="159"/>
      <c r="G3066" s="159"/>
      <c r="H3066" s="161"/>
      <c r="I3066" s="159"/>
      <c r="J3066" s="159"/>
      <c r="K3066" s="159"/>
      <c r="L3066" s="159"/>
      <c r="M3066" s="159"/>
      <c r="N3066" s="159"/>
      <c r="O3066" s="159"/>
      <c r="P3066" s="159"/>
      <c r="Q3066" s="159"/>
      <c r="R3066" s="159"/>
      <c r="S3066" s="159"/>
      <c r="T3066" s="159"/>
      <c r="U3066" s="159"/>
      <c r="V3066" s="159"/>
      <c r="W3066" s="159"/>
      <c r="X3066" s="159"/>
      <c r="Y3066" s="159"/>
      <c r="Z3066" s="159"/>
      <c r="AA3066" s="159"/>
      <c r="AB3066" s="162"/>
    </row>
    <row r="3067" spans="1:28" x14ac:dyDescent="0.25">
      <c r="A3067" s="159"/>
      <c r="B3067" s="160"/>
      <c r="C3067" s="159"/>
      <c r="D3067" s="159"/>
      <c r="E3067" s="159"/>
      <c r="F3067" s="159"/>
      <c r="G3067" s="159"/>
      <c r="H3067" s="161"/>
      <c r="I3067" s="159"/>
      <c r="J3067" s="159"/>
      <c r="K3067" s="159"/>
      <c r="L3067" s="159"/>
      <c r="M3067" s="159"/>
      <c r="N3067" s="159"/>
      <c r="O3067" s="159"/>
      <c r="P3067" s="159"/>
      <c r="Q3067" s="159"/>
      <c r="R3067" s="159"/>
      <c r="S3067" s="159"/>
      <c r="T3067" s="159"/>
      <c r="U3067" s="159"/>
      <c r="V3067" s="159"/>
      <c r="W3067" s="159"/>
      <c r="X3067" s="159"/>
      <c r="Y3067" s="159"/>
      <c r="Z3067" s="159"/>
      <c r="AA3067" s="159"/>
      <c r="AB3067" s="162"/>
    </row>
    <row r="3068" spans="1:28" x14ac:dyDescent="0.25">
      <c r="A3068" s="159"/>
      <c r="B3068" s="160"/>
      <c r="C3068" s="159"/>
      <c r="D3068" s="159"/>
      <c r="E3068" s="159"/>
      <c r="F3068" s="159"/>
      <c r="G3068" s="159"/>
      <c r="H3068" s="161"/>
      <c r="I3068" s="159"/>
      <c r="J3068" s="159"/>
      <c r="K3068" s="159"/>
      <c r="L3068" s="159"/>
      <c r="M3068" s="159"/>
      <c r="N3068" s="159"/>
      <c r="O3068" s="159"/>
      <c r="P3068" s="159"/>
      <c r="Q3068" s="159"/>
      <c r="R3068" s="159"/>
      <c r="S3068" s="159"/>
      <c r="T3068" s="159"/>
      <c r="U3068" s="159"/>
      <c r="V3068" s="159"/>
      <c r="W3068" s="159"/>
      <c r="X3068" s="159"/>
      <c r="Y3068" s="159"/>
      <c r="Z3068" s="159"/>
      <c r="AA3068" s="159"/>
      <c r="AB3068" s="162"/>
    </row>
    <row r="3069" spans="1:28" x14ac:dyDescent="0.25">
      <c r="A3069" s="159"/>
      <c r="B3069" s="160"/>
      <c r="C3069" s="159"/>
      <c r="D3069" s="159"/>
      <c r="E3069" s="159"/>
      <c r="F3069" s="159"/>
      <c r="G3069" s="159"/>
      <c r="H3069" s="161"/>
      <c r="I3069" s="159"/>
      <c r="J3069" s="159"/>
      <c r="K3069" s="159"/>
      <c r="L3069" s="159"/>
      <c r="M3069" s="159"/>
      <c r="N3069" s="159"/>
      <c r="O3069" s="159"/>
      <c r="P3069" s="159"/>
      <c r="Q3069" s="159"/>
      <c r="R3069" s="159"/>
      <c r="S3069" s="159"/>
      <c r="T3069" s="159"/>
      <c r="U3069" s="159"/>
      <c r="V3069" s="159"/>
      <c r="W3069" s="159"/>
      <c r="X3069" s="159"/>
      <c r="Y3069" s="159"/>
      <c r="Z3069" s="159"/>
      <c r="AA3069" s="159"/>
      <c r="AB3069" s="162"/>
    </row>
    <row r="3070" spans="1:28" x14ac:dyDescent="0.25">
      <c r="A3070" s="159"/>
      <c r="B3070" s="160"/>
      <c r="C3070" s="159"/>
      <c r="D3070" s="159"/>
      <c r="E3070" s="159"/>
      <c r="F3070" s="159"/>
      <c r="G3070" s="159"/>
      <c r="H3070" s="161"/>
      <c r="I3070" s="159"/>
      <c r="J3070" s="159"/>
      <c r="K3070" s="159"/>
      <c r="L3070" s="159"/>
      <c r="M3070" s="159"/>
      <c r="N3070" s="159"/>
      <c r="O3070" s="159"/>
      <c r="P3070" s="159"/>
      <c r="Q3070" s="159"/>
      <c r="R3070" s="159"/>
      <c r="S3070" s="159"/>
      <c r="T3070" s="159"/>
      <c r="U3070" s="159"/>
      <c r="V3070" s="159"/>
      <c r="W3070" s="159"/>
      <c r="X3070" s="159"/>
      <c r="Y3070" s="159"/>
      <c r="Z3070" s="159"/>
      <c r="AA3070" s="159"/>
      <c r="AB3070" s="162"/>
    </row>
    <row r="3071" spans="1:28" x14ac:dyDescent="0.25">
      <c r="A3071" s="159"/>
      <c r="B3071" s="160"/>
      <c r="C3071" s="159"/>
      <c r="D3071" s="159"/>
      <c r="E3071" s="159"/>
      <c r="F3071" s="159"/>
      <c r="G3071" s="159"/>
      <c r="H3071" s="161"/>
      <c r="I3071" s="159"/>
      <c r="J3071" s="159"/>
      <c r="K3071" s="159"/>
      <c r="L3071" s="159"/>
      <c r="M3071" s="159"/>
      <c r="N3071" s="159"/>
      <c r="O3071" s="159"/>
      <c r="P3071" s="159"/>
      <c r="Q3071" s="159"/>
      <c r="R3071" s="159"/>
      <c r="S3071" s="159"/>
      <c r="T3071" s="159"/>
      <c r="U3071" s="159"/>
      <c r="V3071" s="159"/>
      <c r="W3071" s="159"/>
      <c r="X3071" s="159"/>
      <c r="Y3071" s="159"/>
      <c r="Z3071" s="159"/>
      <c r="AA3071" s="159"/>
      <c r="AB3071" s="162"/>
    </row>
    <row r="3072" spans="1:28" x14ac:dyDescent="0.25">
      <c r="A3072" s="159"/>
      <c r="B3072" s="160"/>
      <c r="C3072" s="159"/>
      <c r="D3072" s="159"/>
      <c r="E3072" s="159"/>
      <c r="F3072" s="159"/>
      <c r="G3072" s="159"/>
      <c r="H3072" s="161"/>
      <c r="I3072" s="159"/>
      <c r="J3072" s="159"/>
      <c r="K3072" s="159"/>
      <c r="L3072" s="159"/>
      <c r="M3072" s="159"/>
      <c r="N3072" s="159"/>
      <c r="O3072" s="159"/>
      <c r="P3072" s="159"/>
      <c r="Q3072" s="159"/>
      <c r="R3072" s="159"/>
      <c r="S3072" s="159"/>
      <c r="T3072" s="159"/>
      <c r="U3072" s="159"/>
      <c r="V3072" s="159"/>
      <c r="W3072" s="159"/>
      <c r="X3072" s="159"/>
      <c r="Y3072" s="159"/>
      <c r="Z3072" s="159"/>
      <c r="AA3072" s="159"/>
      <c r="AB3072" s="162"/>
    </row>
    <row r="3073" spans="1:28" x14ac:dyDescent="0.25">
      <c r="A3073" s="159"/>
      <c r="B3073" s="160"/>
      <c r="C3073" s="159"/>
      <c r="D3073" s="159"/>
      <c r="E3073" s="159"/>
      <c r="F3073" s="159"/>
      <c r="G3073" s="159"/>
      <c r="H3073" s="161"/>
      <c r="I3073" s="159"/>
      <c r="J3073" s="159"/>
      <c r="K3073" s="159"/>
      <c r="L3073" s="159"/>
      <c r="M3073" s="159"/>
      <c r="N3073" s="159"/>
      <c r="O3073" s="159"/>
      <c r="P3073" s="159"/>
      <c r="Q3073" s="159"/>
      <c r="R3073" s="159"/>
      <c r="S3073" s="159"/>
      <c r="T3073" s="159"/>
      <c r="U3073" s="159"/>
      <c r="V3073" s="159"/>
      <c r="W3073" s="159"/>
      <c r="X3073" s="159"/>
      <c r="Y3073" s="159"/>
      <c r="Z3073" s="159"/>
      <c r="AA3073" s="159"/>
      <c r="AB3073" s="162"/>
    </row>
    <row r="3074" spans="1:28" x14ac:dyDescent="0.25">
      <c r="A3074" s="159"/>
      <c r="B3074" s="160"/>
      <c r="C3074" s="159"/>
      <c r="D3074" s="159"/>
      <c r="E3074" s="159"/>
      <c r="F3074" s="159"/>
      <c r="G3074" s="159"/>
      <c r="H3074" s="161"/>
      <c r="I3074" s="159"/>
      <c r="J3074" s="159"/>
      <c r="K3074" s="159"/>
      <c r="L3074" s="159"/>
      <c r="M3074" s="159"/>
      <c r="N3074" s="159"/>
      <c r="O3074" s="159"/>
      <c r="P3074" s="159"/>
      <c r="Q3074" s="159"/>
      <c r="R3074" s="159"/>
      <c r="S3074" s="159"/>
      <c r="T3074" s="159"/>
      <c r="U3074" s="159"/>
      <c r="V3074" s="159"/>
      <c r="W3074" s="159"/>
      <c r="X3074" s="159"/>
      <c r="Y3074" s="159"/>
      <c r="Z3074" s="159"/>
      <c r="AA3074" s="159"/>
      <c r="AB3074" s="162"/>
    </row>
    <row r="3075" spans="1:28" x14ac:dyDescent="0.25">
      <c r="A3075" s="159"/>
      <c r="B3075" s="160"/>
      <c r="C3075" s="159"/>
      <c r="D3075" s="159"/>
      <c r="E3075" s="159"/>
      <c r="F3075" s="159"/>
      <c r="G3075" s="159"/>
      <c r="H3075" s="161"/>
      <c r="I3075" s="159"/>
      <c r="J3075" s="159"/>
      <c r="K3075" s="159"/>
      <c r="L3075" s="159"/>
      <c r="M3075" s="159"/>
      <c r="N3075" s="159"/>
      <c r="O3075" s="159"/>
      <c r="P3075" s="159"/>
      <c r="Q3075" s="159"/>
      <c r="R3075" s="159"/>
      <c r="S3075" s="159"/>
      <c r="T3075" s="159"/>
      <c r="U3075" s="159"/>
      <c r="V3075" s="159"/>
      <c r="W3075" s="159"/>
      <c r="X3075" s="159"/>
      <c r="Y3075" s="159"/>
      <c r="Z3075" s="159"/>
      <c r="AA3075" s="159"/>
      <c r="AB3075" s="162"/>
    </row>
    <row r="3076" spans="1:28" x14ac:dyDescent="0.25">
      <c r="A3076" s="159"/>
      <c r="B3076" s="160"/>
      <c r="C3076" s="159"/>
      <c r="D3076" s="159"/>
      <c r="E3076" s="159"/>
      <c r="F3076" s="159"/>
      <c r="G3076" s="159"/>
      <c r="H3076" s="161"/>
      <c r="I3076" s="159"/>
      <c r="J3076" s="159"/>
      <c r="K3076" s="159"/>
      <c r="L3076" s="159"/>
      <c r="M3076" s="159"/>
      <c r="N3076" s="159"/>
      <c r="O3076" s="159"/>
      <c r="P3076" s="159"/>
      <c r="Q3076" s="159"/>
      <c r="R3076" s="159"/>
      <c r="S3076" s="159"/>
      <c r="T3076" s="159"/>
      <c r="U3076" s="159"/>
      <c r="V3076" s="159"/>
      <c r="W3076" s="159"/>
      <c r="X3076" s="159"/>
      <c r="Y3076" s="159"/>
      <c r="Z3076" s="159"/>
      <c r="AA3076" s="159"/>
      <c r="AB3076" s="162"/>
    </row>
    <row r="3077" spans="1:28" x14ac:dyDescent="0.25">
      <c r="A3077" s="159"/>
      <c r="B3077" s="160"/>
      <c r="C3077" s="159"/>
      <c r="D3077" s="159"/>
      <c r="E3077" s="159"/>
      <c r="F3077" s="159"/>
      <c r="G3077" s="159"/>
      <c r="H3077" s="161"/>
      <c r="I3077" s="159"/>
      <c r="J3077" s="159"/>
      <c r="K3077" s="159"/>
      <c r="L3077" s="159"/>
      <c r="M3077" s="159"/>
      <c r="N3077" s="159"/>
      <c r="O3077" s="159"/>
      <c r="P3077" s="159"/>
      <c r="Q3077" s="159"/>
      <c r="R3077" s="159"/>
      <c r="S3077" s="159"/>
      <c r="T3077" s="159"/>
      <c r="U3077" s="159"/>
      <c r="V3077" s="159"/>
      <c r="W3077" s="159"/>
      <c r="X3077" s="159"/>
      <c r="Y3077" s="159"/>
      <c r="Z3077" s="159"/>
      <c r="AA3077" s="159"/>
      <c r="AB3077" s="162"/>
    </row>
    <row r="3078" spans="1:28" x14ac:dyDescent="0.25">
      <c r="A3078" s="159"/>
      <c r="B3078" s="160"/>
      <c r="C3078" s="159"/>
      <c r="D3078" s="159"/>
      <c r="E3078" s="159"/>
      <c r="F3078" s="159"/>
      <c r="G3078" s="159"/>
      <c r="H3078" s="161"/>
      <c r="I3078" s="159"/>
      <c r="J3078" s="159"/>
      <c r="K3078" s="159"/>
      <c r="L3078" s="159"/>
      <c r="M3078" s="159"/>
      <c r="N3078" s="159"/>
      <c r="O3078" s="159"/>
      <c r="P3078" s="159"/>
      <c r="Q3078" s="159"/>
      <c r="R3078" s="159"/>
      <c r="S3078" s="159"/>
      <c r="T3078" s="159"/>
      <c r="U3078" s="159"/>
      <c r="V3078" s="159"/>
      <c r="W3078" s="159"/>
      <c r="X3078" s="159"/>
      <c r="Y3078" s="159"/>
      <c r="Z3078" s="159"/>
      <c r="AA3078" s="159"/>
      <c r="AB3078" s="162"/>
    </row>
    <row r="3079" spans="1:28" x14ac:dyDescent="0.25">
      <c r="A3079" s="159"/>
      <c r="B3079" s="160"/>
      <c r="C3079" s="159"/>
      <c r="D3079" s="159"/>
      <c r="E3079" s="159"/>
      <c r="F3079" s="159"/>
      <c r="G3079" s="159"/>
      <c r="H3079" s="161"/>
      <c r="I3079" s="159"/>
      <c r="J3079" s="159"/>
      <c r="K3079" s="159"/>
      <c r="L3079" s="159"/>
      <c r="M3079" s="159"/>
      <c r="N3079" s="159"/>
      <c r="O3079" s="159"/>
      <c r="P3079" s="159"/>
      <c r="Q3079" s="159"/>
      <c r="R3079" s="159"/>
      <c r="S3079" s="159"/>
      <c r="T3079" s="159"/>
      <c r="U3079" s="159"/>
      <c r="V3079" s="159"/>
      <c r="W3079" s="159"/>
      <c r="X3079" s="159"/>
      <c r="Y3079" s="159"/>
      <c r="Z3079" s="159"/>
      <c r="AA3079" s="159"/>
      <c r="AB3079" s="162"/>
    </row>
    <row r="3080" spans="1:28" x14ac:dyDescent="0.25">
      <c r="A3080" s="159"/>
      <c r="B3080" s="160"/>
      <c r="C3080" s="159"/>
      <c r="D3080" s="159"/>
      <c r="E3080" s="159"/>
      <c r="F3080" s="159"/>
      <c r="G3080" s="159"/>
      <c r="H3080" s="161"/>
      <c r="I3080" s="159"/>
      <c r="J3080" s="159"/>
      <c r="K3080" s="159"/>
      <c r="L3080" s="159"/>
      <c r="M3080" s="159"/>
      <c r="N3080" s="159"/>
      <c r="O3080" s="159"/>
      <c r="P3080" s="159"/>
      <c r="Q3080" s="159"/>
      <c r="R3080" s="159"/>
      <c r="S3080" s="159"/>
      <c r="T3080" s="159"/>
      <c r="U3080" s="159"/>
      <c r="V3080" s="159"/>
      <c r="W3080" s="159"/>
      <c r="X3080" s="159"/>
      <c r="Y3080" s="159"/>
      <c r="Z3080" s="159"/>
      <c r="AA3080" s="159"/>
      <c r="AB3080" s="162"/>
    </row>
    <row r="3081" spans="1:28" x14ac:dyDescent="0.25">
      <c r="A3081" s="159"/>
      <c r="B3081" s="160"/>
      <c r="C3081" s="159"/>
      <c r="D3081" s="159"/>
      <c r="E3081" s="159"/>
      <c r="F3081" s="159"/>
      <c r="G3081" s="159"/>
      <c r="H3081" s="161"/>
      <c r="I3081" s="159"/>
      <c r="J3081" s="159"/>
      <c r="K3081" s="159"/>
      <c r="L3081" s="159"/>
      <c r="M3081" s="159"/>
      <c r="N3081" s="159"/>
      <c r="O3081" s="159"/>
      <c r="P3081" s="159"/>
      <c r="Q3081" s="159"/>
      <c r="R3081" s="159"/>
      <c r="S3081" s="159"/>
      <c r="T3081" s="159"/>
      <c r="U3081" s="159"/>
      <c r="V3081" s="159"/>
      <c r="W3081" s="159"/>
      <c r="X3081" s="159"/>
      <c r="Y3081" s="159"/>
      <c r="Z3081" s="159"/>
      <c r="AA3081" s="159"/>
      <c r="AB3081" s="162"/>
    </row>
    <row r="3082" spans="1:28" x14ac:dyDescent="0.25">
      <c r="A3082" s="159"/>
      <c r="B3082" s="160"/>
      <c r="C3082" s="159"/>
      <c r="D3082" s="159"/>
      <c r="E3082" s="159"/>
      <c r="F3082" s="159"/>
      <c r="G3082" s="159"/>
      <c r="H3082" s="161"/>
      <c r="I3082" s="159"/>
      <c r="J3082" s="159"/>
      <c r="K3082" s="159"/>
      <c r="L3082" s="159"/>
      <c r="M3082" s="159"/>
      <c r="N3082" s="159"/>
      <c r="O3082" s="159"/>
      <c r="P3082" s="159"/>
      <c r="Q3082" s="159"/>
      <c r="R3082" s="159"/>
      <c r="S3082" s="159"/>
      <c r="T3082" s="159"/>
      <c r="U3082" s="159"/>
      <c r="V3082" s="159"/>
      <c r="W3082" s="159"/>
      <c r="X3082" s="159"/>
      <c r="Y3082" s="159"/>
      <c r="Z3082" s="159"/>
      <c r="AA3082" s="159"/>
      <c r="AB3082" s="162"/>
    </row>
    <row r="3083" spans="1:28" x14ac:dyDescent="0.25">
      <c r="A3083" s="159"/>
      <c r="B3083" s="160"/>
      <c r="C3083" s="159"/>
      <c r="D3083" s="159"/>
      <c r="E3083" s="159"/>
      <c r="F3083" s="159"/>
      <c r="G3083" s="159"/>
      <c r="H3083" s="161"/>
      <c r="I3083" s="159"/>
      <c r="J3083" s="159"/>
      <c r="K3083" s="159"/>
      <c r="L3083" s="159"/>
      <c r="M3083" s="159"/>
      <c r="N3083" s="159"/>
      <c r="O3083" s="159"/>
      <c r="P3083" s="159"/>
      <c r="Q3083" s="159"/>
      <c r="R3083" s="159"/>
      <c r="S3083" s="159"/>
      <c r="T3083" s="159"/>
      <c r="U3083" s="159"/>
      <c r="V3083" s="159"/>
      <c r="W3083" s="159"/>
      <c r="X3083" s="159"/>
      <c r="Y3083" s="159"/>
      <c r="Z3083" s="159"/>
      <c r="AA3083" s="159"/>
      <c r="AB3083" s="162"/>
    </row>
    <row r="3084" spans="1:28" x14ac:dyDescent="0.25">
      <c r="A3084" s="159"/>
      <c r="B3084" s="160"/>
      <c r="C3084" s="159"/>
      <c r="D3084" s="159"/>
      <c r="E3084" s="159"/>
      <c r="F3084" s="159"/>
      <c r="G3084" s="159"/>
      <c r="H3084" s="161"/>
      <c r="I3084" s="159"/>
      <c r="J3084" s="159"/>
      <c r="K3084" s="159"/>
      <c r="L3084" s="159"/>
      <c r="M3084" s="159"/>
      <c r="N3084" s="159"/>
      <c r="O3084" s="159"/>
      <c r="P3084" s="159"/>
      <c r="Q3084" s="159"/>
      <c r="R3084" s="159"/>
      <c r="S3084" s="159"/>
      <c r="T3084" s="159"/>
      <c r="U3084" s="159"/>
      <c r="V3084" s="159"/>
      <c r="W3084" s="159"/>
      <c r="X3084" s="159"/>
      <c r="Y3084" s="159"/>
      <c r="Z3084" s="159"/>
      <c r="AA3084" s="159"/>
      <c r="AB3084" s="162"/>
    </row>
    <row r="3085" spans="1:28" x14ac:dyDescent="0.25">
      <c r="A3085" s="159"/>
      <c r="B3085" s="160"/>
      <c r="C3085" s="159"/>
      <c r="D3085" s="159"/>
      <c r="E3085" s="159"/>
      <c r="F3085" s="159"/>
      <c r="G3085" s="159"/>
      <c r="H3085" s="161"/>
      <c r="I3085" s="159"/>
      <c r="J3085" s="159"/>
      <c r="K3085" s="159"/>
      <c r="L3085" s="159"/>
      <c r="M3085" s="159"/>
      <c r="N3085" s="159"/>
      <c r="O3085" s="159"/>
      <c r="P3085" s="159"/>
      <c r="Q3085" s="159"/>
      <c r="R3085" s="159"/>
      <c r="S3085" s="159"/>
      <c r="T3085" s="159"/>
      <c r="U3085" s="159"/>
      <c r="V3085" s="159"/>
      <c r="W3085" s="159"/>
      <c r="X3085" s="159"/>
      <c r="Y3085" s="159"/>
      <c r="Z3085" s="159"/>
      <c r="AA3085" s="159"/>
      <c r="AB3085" s="162"/>
    </row>
    <row r="3086" spans="1:28" x14ac:dyDescent="0.25">
      <c r="A3086" s="159"/>
      <c r="B3086" s="160"/>
      <c r="C3086" s="159"/>
      <c r="D3086" s="159"/>
      <c r="E3086" s="159"/>
      <c r="F3086" s="159"/>
      <c r="G3086" s="159"/>
      <c r="H3086" s="161"/>
      <c r="I3086" s="159"/>
      <c r="J3086" s="159"/>
      <c r="K3086" s="159"/>
      <c r="L3086" s="159"/>
      <c r="M3086" s="159"/>
      <c r="N3086" s="159"/>
      <c r="O3086" s="159"/>
      <c r="P3086" s="159"/>
      <c r="Q3086" s="159"/>
      <c r="R3086" s="159"/>
      <c r="S3086" s="159"/>
      <c r="T3086" s="159"/>
      <c r="U3086" s="159"/>
      <c r="V3086" s="159"/>
      <c r="W3086" s="159"/>
      <c r="X3086" s="159"/>
      <c r="Y3086" s="159"/>
      <c r="Z3086" s="159"/>
      <c r="AA3086" s="159"/>
      <c r="AB3086" s="162"/>
    </row>
    <row r="3087" spans="1:28" x14ac:dyDescent="0.25">
      <c r="A3087" s="159"/>
      <c r="B3087" s="160"/>
      <c r="C3087" s="159"/>
      <c r="D3087" s="159"/>
      <c r="E3087" s="159"/>
      <c r="F3087" s="159"/>
      <c r="G3087" s="159"/>
      <c r="H3087" s="161"/>
      <c r="I3087" s="159"/>
      <c r="J3087" s="159"/>
      <c r="K3087" s="159"/>
      <c r="L3087" s="159"/>
      <c r="M3087" s="159"/>
      <c r="N3087" s="159"/>
      <c r="O3087" s="159"/>
      <c r="P3087" s="159"/>
      <c r="Q3087" s="159"/>
      <c r="R3087" s="159"/>
      <c r="S3087" s="159"/>
      <c r="T3087" s="159"/>
      <c r="U3087" s="159"/>
      <c r="V3087" s="159"/>
      <c r="W3087" s="159"/>
      <c r="X3087" s="159"/>
      <c r="Y3087" s="159"/>
      <c r="Z3087" s="159"/>
      <c r="AA3087" s="159"/>
      <c r="AB3087" s="162"/>
    </row>
    <row r="3088" spans="1:28" x14ac:dyDescent="0.25">
      <c r="A3088" s="159"/>
      <c r="B3088" s="160"/>
      <c r="C3088" s="159"/>
      <c r="D3088" s="159"/>
      <c r="E3088" s="159"/>
      <c r="F3088" s="159"/>
      <c r="G3088" s="159"/>
      <c r="H3088" s="161"/>
      <c r="I3088" s="159"/>
      <c r="J3088" s="159"/>
      <c r="K3088" s="159"/>
      <c r="L3088" s="159"/>
      <c r="M3088" s="159"/>
      <c r="N3088" s="159"/>
      <c r="O3088" s="159"/>
      <c r="P3088" s="159"/>
      <c r="Q3088" s="159"/>
      <c r="R3088" s="159"/>
      <c r="S3088" s="159"/>
      <c r="T3088" s="159"/>
      <c r="U3088" s="159"/>
      <c r="V3088" s="159"/>
      <c r="W3088" s="159"/>
      <c r="X3088" s="159"/>
      <c r="Y3088" s="159"/>
      <c r="Z3088" s="159"/>
      <c r="AA3088" s="159"/>
      <c r="AB3088" s="162"/>
    </row>
    <row r="3089" spans="1:28" x14ac:dyDescent="0.25">
      <c r="A3089" s="159"/>
      <c r="B3089" s="160"/>
      <c r="C3089" s="159"/>
      <c r="D3089" s="159"/>
      <c r="E3089" s="159"/>
      <c r="F3089" s="159"/>
      <c r="G3089" s="159"/>
      <c r="H3089" s="161"/>
      <c r="I3089" s="159"/>
      <c r="J3089" s="159"/>
      <c r="K3089" s="159"/>
      <c r="L3089" s="159"/>
      <c r="M3089" s="159"/>
      <c r="N3089" s="159"/>
      <c r="O3089" s="159"/>
      <c r="P3089" s="159"/>
      <c r="Q3089" s="159"/>
      <c r="R3089" s="159"/>
      <c r="S3089" s="159"/>
      <c r="T3089" s="159"/>
      <c r="U3089" s="159"/>
      <c r="V3089" s="159"/>
      <c r="W3089" s="159"/>
      <c r="X3089" s="159"/>
      <c r="Y3089" s="159"/>
      <c r="Z3089" s="159"/>
      <c r="AA3089" s="159"/>
      <c r="AB3089" s="162"/>
    </row>
    <row r="3090" spans="1:28" x14ac:dyDescent="0.25">
      <c r="A3090" s="159"/>
      <c r="B3090" s="160"/>
      <c r="C3090" s="159"/>
      <c r="D3090" s="159"/>
      <c r="E3090" s="159"/>
      <c r="F3090" s="159"/>
      <c r="G3090" s="159"/>
      <c r="H3090" s="161"/>
      <c r="I3090" s="159"/>
      <c r="J3090" s="159"/>
      <c r="K3090" s="159"/>
      <c r="L3090" s="159"/>
      <c r="M3090" s="159"/>
      <c r="N3090" s="159"/>
      <c r="O3090" s="159"/>
      <c r="P3090" s="159"/>
      <c r="Q3090" s="159"/>
      <c r="R3090" s="159"/>
      <c r="S3090" s="159"/>
      <c r="T3090" s="159"/>
      <c r="U3090" s="159"/>
      <c r="V3090" s="159"/>
      <c r="W3090" s="159"/>
      <c r="X3090" s="159"/>
      <c r="Y3090" s="159"/>
      <c r="Z3090" s="159"/>
      <c r="AA3090" s="159"/>
      <c r="AB3090" s="162"/>
    </row>
    <row r="3091" spans="1:28" x14ac:dyDescent="0.25">
      <c r="A3091" s="159"/>
      <c r="B3091" s="160"/>
      <c r="C3091" s="159"/>
      <c r="D3091" s="159"/>
      <c r="E3091" s="159"/>
      <c r="F3091" s="159"/>
      <c r="G3091" s="159"/>
      <c r="H3091" s="161"/>
      <c r="I3091" s="159"/>
      <c r="J3091" s="159"/>
      <c r="K3091" s="159"/>
      <c r="L3091" s="159"/>
      <c r="M3091" s="159"/>
      <c r="N3091" s="159"/>
      <c r="O3091" s="159"/>
      <c r="P3091" s="159"/>
      <c r="Q3091" s="159"/>
      <c r="R3091" s="159"/>
      <c r="S3091" s="159"/>
      <c r="T3091" s="159"/>
      <c r="U3091" s="159"/>
      <c r="V3091" s="159"/>
      <c r="W3091" s="159"/>
      <c r="X3091" s="159"/>
      <c r="Y3091" s="159"/>
      <c r="Z3091" s="159"/>
      <c r="AA3091" s="159"/>
      <c r="AB3091" s="162"/>
    </row>
    <row r="3092" spans="1:28" x14ac:dyDescent="0.25">
      <c r="A3092" s="159"/>
      <c r="B3092" s="160"/>
      <c r="C3092" s="159"/>
      <c r="D3092" s="159"/>
      <c r="E3092" s="159"/>
      <c r="F3092" s="159"/>
      <c r="G3092" s="159"/>
      <c r="H3092" s="161"/>
      <c r="I3092" s="159"/>
      <c r="J3092" s="159"/>
      <c r="K3092" s="159"/>
      <c r="L3092" s="159"/>
      <c r="M3092" s="159"/>
      <c r="N3092" s="159"/>
      <c r="O3092" s="159"/>
      <c r="P3092" s="159"/>
      <c r="Q3092" s="159"/>
      <c r="R3092" s="159"/>
      <c r="S3092" s="159"/>
      <c r="T3092" s="159"/>
      <c r="U3092" s="159"/>
      <c r="V3092" s="159"/>
      <c r="W3092" s="159"/>
      <c r="X3092" s="159"/>
      <c r="Y3092" s="159"/>
      <c r="Z3092" s="159"/>
      <c r="AA3092" s="159"/>
      <c r="AB3092" s="162"/>
    </row>
    <row r="3093" spans="1:28" x14ac:dyDescent="0.25">
      <c r="A3093" s="159"/>
      <c r="B3093" s="160"/>
      <c r="C3093" s="159"/>
      <c r="D3093" s="159"/>
      <c r="E3093" s="159"/>
      <c r="F3093" s="159"/>
      <c r="G3093" s="159"/>
      <c r="H3093" s="161"/>
      <c r="I3093" s="159"/>
      <c r="J3093" s="159"/>
      <c r="K3093" s="159"/>
      <c r="L3093" s="159"/>
      <c r="M3093" s="159"/>
      <c r="N3093" s="159"/>
      <c r="O3093" s="159"/>
      <c r="P3093" s="159"/>
      <c r="Q3093" s="159"/>
      <c r="R3093" s="159"/>
      <c r="S3093" s="159"/>
      <c r="T3093" s="159"/>
      <c r="U3093" s="159"/>
      <c r="V3093" s="159"/>
      <c r="W3093" s="159"/>
      <c r="X3093" s="159"/>
      <c r="Y3093" s="159"/>
      <c r="Z3093" s="159"/>
      <c r="AA3093" s="159"/>
      <c r="AB3093" s="162"/>
    </row>
    <row r="3094" spans="1:28" x14ac:dyDescent="0.25">
      <c r="A3094" s="159"/>
      <c r="B3094" s="160"/>
      <c r="C3094" s="159"/>
      <c r="D3094" s="159"/>
      <c r="E3094" s="159"/>
      <c r="F3094" s="159"/>
      <c r="G3094" s="159"/>
      <c r="H3094" s="161"/>
      <c r="I3094" s="159"/>
      <c r="J3094" s="159"/>
      <c r="K3094" s="159"/>
      <c r="L3094" s="159"/>
      <c r="M3094" s="159"/>
      <c r="N3094" s="159"/>
      <c r="O3094" s="159"/>
      <c r="P3094" s="159"/>
      <c r="Q3094" s="159"/>
      <c r="R3094" s="159"/>
      <c r="S3094" s="159"/>
      <c r="T3094" s="159"/>
      <c r="U3094" s="159"/>
      <c r="V3094" s="159"/>
      <c r="W3094" s="159"/>
      <c r="X3094" s="159"/>
      <c r="Y3094" s="159"/>
      <c r="Z3094" s="159"/>
      <c r="AA3094" s="159"/>
      <c r="AB3094" s="162"/>
    </row>
    <row r="3095" spans="1:28" x14ac:dyDescent="0.25">
      <c r="A3095" s="159"/>
      <c r="B3095" s="160"/>
      <c r="C3095" s="159"/>
      <c r="D3095" s="159"/>
      <c r="E3095" s="159"/>
      <c r="F3095" s="159"/>
      <c r="G3095" s="159"/>
      <c r="H3095" s="161"/>
      <c r="I3095" s="159"/>
      <c r="J3095" s="159"/>
      <c r="K3095" s="159"/>
      <c r="L3095" s="159"/>
      <c r="M3095" s="159"/>
      <c r="N3095" s="159"/>
      <c r="O3095" s="159"/>
      <c r="P3095" s="159"/>
      <c r="Q3095" s="159"/>
      <c r="R3095" s="159"/>
      <c r="S3095" s="159"/>
      <c r="T3095" s="159"/>
      <c r="U3095" s="159"/>
      <c r="V3095" s="159"/>
      <c r="W3095" s="159"/>
      <c r="X3095" s="159"/>
      <c r="Y3095" s="159"/>
      <c r="Z3095" s="159"/>
      <c r="AA3095" s="159"/>
      <c r="AB3095" s="162"/>
    </row>
    <row r="3096" spans="1:28" x14ac:dyDescent="0.25">
      <c r="A3096" s="159"/>
      <c r="B3096" s="160"/>
      <c r="C3096" s="159"/>
      <c r="D3096" s="159"/>
      <c r="E3096" s="159"/>
      <c r="F3096" s="159"/>
      <c r="G3096" s="159"/>
      <c r="H3096" s="161"/>
      <c r="I3096" s="159"/>
      <c r="J3096" s="159"/>
      <c r="K3096" s="159"/>
      <c r="L3096" s="159"/>
      <c r="M3096" s="159"/>
      <c r="N3096" s="159"/>
      <c r="O3096" s="159"/>
      <c r="P3096" s="159"/>
      <c r="Q3096" s="159"/>
      <c r="R3096" s="159"/>
      <c r="S3096" s="159"/>
      <c r="T3096" s="159"/>
      <c r="U3096" s="159"/>
      <c r="V3096" s="159"/>
      <c r="W3096" s="159"/>
      <c r="X3096" s="159"/>
      <c r="Y3096" s="159"/>
      <c r="Z3096" s="159"/>
      <c r="AA3096" s="159"/>
      <c r="AB3096" s="162"/>
    </row>
    <row r="3097" spans="1:28" x14ac:dyDescent="0.25">
      <c r="A3097" s="159"/>
      <c r="B3097" s="160"/>
      <c r="C3097" s="159"/>
      <c r="D3097" s="159"/>
      <c r="E3097" s="159"/>
      <c r="F3097" s="159"/>
      <c r="G3097" s="159"/>
      <c r="H3097" s="161"/>
      <c r="I3097" s="159"/>
      <c r="J3097" s="159"/>
      <c r="K3097" s="159"/>
      <c r="L3097" s="159"/>
      <c r="M3097" s="159"/>
      <c r="N3097" s="159"/>
      <c r="O3097" s="159"/>
      <c r="P3097" s="159"/>
      <c r="Q3097" s="159"/>
      <c r="R3097" s="159"/>
      <c r="S3097" s="159"/>
      <c r="T3097" s="159"/>
      <c r="U3097" s="159"/>
      <c r="V3097" s="159"/>
      <c r="W3097" s="159"/>
      <c r="X3097" s="159"/>
      <c r="Y3097" s="159"/>
      <c r="Z3097" s="159"/>
      <c r="AA3097" s="159"/>
      <c r="AB3097" s="162"/>
    </row>
    <row r="3098" spans="1:28" x14ac:dyDescent="0.25">
      <c r="A3098" s="159"/>
      <c r="B3098" s="160"/>
      <c r="C3098" s="159"/>
      <c r="D3098" s="159"/>
      <c r="E3098" s="159"/>
      <c r="F3098" s="159"/>
      <c r="G3098" s="159"/>
      <c r="H3098" s="161"/>
      <c r="I3098" s="159"/>
      <c r="J3098" s="159"/>
      <c r="K3098" s="159"/>
      <c r="L3098" s="159"/>
      <c r="M3098" s="159"/>
      <c r="N3098" s="159"/>
      <c r="O3098" s="159"/>
      <c r="P3098" s="159"/>
      <c r="Q3098" s="159"/>
      <c r="R3098" s="159"/>
      <c r="S3098" s="159"/>
      <c r="T3098" s="159"/>
      <c r="U3098" s="159"/>
      <c r="V3098" s="159"/>
      <c r="W3098" s="159"/>
      <c r="X3098" s="159"/>
      <c r="Y3098" s="159"/>
      <c r="Z3098" s="159"/>
      <c r="AA3098" s="159"/>
      <c r="AB3098" s="162"/>
    </row>
    <row r="3099" spans="1:28" x14ac:dyDescent="0.25">
      <c r="A3099" s="159"/>
      <c r="B3099" s="160"/>
      <c r="C3099" s="159"/>
      <c r="D3099" s="159"/>
      <c r="E3099" s="159"/>
      <c r="F3099" s="159"/>
      <c r="G3099" s="159"/>
      <c r="H3099" s="161"/>
      <c r="I3099" s="159"/>
      <c r="J3099" s="159"/>
      <c r="K3099" s="159"/>
      <c r="L3099" s="159"/>
      <c r="M3099" s="159"/>
      <c r="N3099" s="159"/>
      <c r="O3099" s="159"/>
      <c r="P3099" s="159"/>
      <c r="Q3099" s="159"/>
      <c r="R3099" s="159"/>
      <c r="S3099" s="159"/>
      <c r="T3099" s="159"/>
      <c r="U3099" s="159"/>
      <c r="V3099" s="159"/>
      <c r="W3099" s="159"/>
      <c r="X3099" s="159"/>
      <c r="Y3099" s="159"/>
      <c r="Z3099" s="159"/>
      <c r="AA3099" s="159"/>
      <c r="AB3099" s="162"/>
    </row>
    <row r="3100" spans="1:28" x14ac:dyDescent="0.25">
      <c r="A3100" s="159"/>
      <c r="B3100" s="160"/>
      <c r="C3100" s="159"/>
      <c r="D3100" s="159"/>
      <c r="E3100" s="159"/>
      <c r="F3100" s="159"/>
      <c r="G3100" s="159"/>
      <c r="H3100" s="161"/>
      <c r="I3100" s="159"/>
      <c r="J3100" s="159"/>
      <c r="K3100" s="159"/>
      <c r="L3100" s="159"/>
      <c r="M3100" s="159"/>
      <c r="N3100" s="159"/>
      <c r="O3100" s="159"/>
      <c r="P3100" s="159"/>
      <c r="Q3100" s="159"/>
      <c r="R3100" s="159"/>
      <c r="S3100" s="159"/>
      <c r="T3100" s="159"/>
      <c r="U3100" s="159"/>
      <c r="V3100" s="159"/>
      <c r="W3100" s="159"/>
      <c r="X3100" s="159"/>
      <c r="Y3100" s="159"/>
      <c r="Z3100" s="159"/>
      <c r="AA3100" s="159"/>
      <c r="AB3100" s="162"/>
    </row>
    <row r="3101" spans="1:28" x14ac:dyDescent="0.25">
      <c r="A3101" s="159"/>
      <c r="B3101" s="160"/>
      <c r="C3101" s="159"/>
      <c r="D3101" s="159"/>
      <c r="E3101" s="159"/>
      <c r="F3101" s="159"/>
      <c r="G3101" s="159"/>
      <c r="H3101" s="161"/>
      <c r="I3101" s="159"/>
      <c r="J3101" s="159"/>
      <c r="K3101" s="159"/>
      <c r="L3101" s="159"/>
      <c r="M3101" s="159"/>
      <c r="N3101" s="159"/>
      <c r="O3101" s="159"/>
      <c r="P3101" s="159"/>
      <c r="Q3101" s="159"/>
      <c r="R3101" s="159"/>
      <c r="S3101" s="159"/>
      <c r="T3101" s="159"/>
      <c r="U3101" s="159"/>
      <c r="V3101" s="159"/>
      <c r="W3101" s="159"/>
      <c r="X3101" s="159"/>
      <c r="Y3101" s="159"/>
      <c r="Z3101" s="159"/>
      <c r="AA3101" s="159"/>
      <c r="AB3101" s="162"/>
    </row>
    <row r="3102" spans="1:28" x14ac:dyDescent="0.25">
      <c r="A3102" s="159"/>
      <c r="B3102" s="160"/>
      <c r="C3102" s="159"/>
      <c r="D3102" s="159"/>
      <c r="E3102" s="159"/>
      <c r="F3102" s="159"/>
      <c r="G3102" s="159"/>
      <c r="H3102" s="161"/>
      <c r="I3102" s="159"/>
      <c r="J3102" s="159"/>
      <c r="K3102" s="159"/>
      <c r="L3102" s="159"/>
      <c r="M3102" s="159"/>
      <c r="N3102" s="159"/>
      <c r="O3102" s="159"/>
      <c r="P3102" s="159"/>
      <c r="Q3102" s="159"/>
      <c r="R3102" s="159"/>
      <c r="S3102" s="159"/>
      <c r="T3102" s="159"/>
      <c r="U3102" s="159"/>
      <c r="V3102" s="159"/>
      <c r="W3102" s="159"/>
      <c r="X3102" s="159"/>
      <c r="Y3102" s="159"/>
      <c r="Z3102" s="159"/>
      <c r="AA3102" s="159"/>
      <c r="AB3102" s="162"/>
    </row>
    <row r="3103" spans="1:28" x14ac:dyDescent="0.25">
      <c r="A3103" s="159"/>
      <c r="B3103" s="160"/>
      <c r="C3103" s="159"/>
      <c r="D3103" s="159"/>
      <c r="E3103" s="159"/>
      <c r="F3103" s="159"/>
      <c r="G3103" s="159"/>
      <c r="H3103" s="161"/>
      <c r="I3103" s="159"/>
      <c r="J3103" s="159"/>
      <c r="K3103" s="159"/>
      <c r="L3103" s="159"/>
      <c r="M3103" s="159"/>
      <c r="N3103" s="159"/>
      <c r="O3103" s="159"/>
      <c r="P3103" s="159"/>
      <c r="Q3103" s="159"/>
      <c r="R3103" s="159"/>
      <c r="S3103" s="159"/>
      <c r="T3103" s="159"/>
      <c r="U3103" s="159"/>
      <c r="V3103" s="159"/>
      <c r="W3103" s="159"/>
      <c r="X3103" s="159"/>
      <c r="Y3103" s="159"/>
      <c r="Z3103" s="159"/>
      <c r="AA3103" s="159"/>
      <c r="AB3103" s="162"/>
    </row>
    <row r="3104" spans="1:28" x14ac:dyDescent="0.25">
      <c r="A3104" s="159"/>
      <c r="B3104" s="160"/>
      <c r="C3104" s="159"/>
      <c r="D3104" s="159"/>
      <c r="E3104" s="159"/>
      <c r="F3104" s="159"/>
      <c r="G3104" s="159"/>
      <c r="H3104" s="161"/>
      <c r="I3104" s="159"/>
      <c r="J3104" s="159"/>
      <c r="K3104" s="159"/>
      <c r="L3104" s="159"/>
      <c r="M3104" s="159"/>
      <c r="N3104" s="159"/>
      <c r="O3104" s="159"/>
      <c r="P3104" s="159"/>
      <c r="Q3104" s="159"/>
      <c r="R3104" s="159"/>
      <c r="S3104" s="159"/>
      <c r="T3104" s="159"/>
      <c r="U3104" s="159"/>
      <c r="V3104" s="159"/>
      <c r="W3104" s="159"/>
      <c r="X3104" s="159"/>
      <c r="Y3104" s="159"/>
      <c r="Z3104" s="159"/>
      <c r="AA3104" s="159"/>
      <c r="AB3104" s="162"/>
    </row>
    <row r="3105" spans="1:28" x14ac:dyDescent="0.25">
      <c r="A3105" s="159"/>
      <c r="B3105" s="160"/>
      <c r="C3105" s="159"/>
      <c r="D3105" s="159"/>
      <c r="E3105" s="159"/>
      <c r="F3105" s="159"/>
      <c r="G3105" s="159"/>
      <c r="H3105" s="161"/>
      <c r="I3105" s="159"/>
      <c r="J3105" s="159"/>
      <c r="K3105" s="159"/>
      <c r="L3105" s="159"/>
      <c r="M3105" s="159"/>
      <c r="N3105" s="159"/>
      <c r="O3105" s="159"/>
      <c r="P3105" s="159"/>
      <c r="Q3105" s="159"/>
      <c r="R3105" s="159"/>
      <c r="S3105" s="159"/>
      <c r="T3105" s="159"/>
      <c r="U3105" s="159"/>
      <c r="V3105" s="159"/>
      <c r="W3105" s="159"/>
      <c r="X3105" s="159"/>
      <c r="Y3105" s="159"/>
      <c r="Z3105" s="159"/>
      <c r="AA3105" s="159"/>
      <c r="AB3105" s="162"/>
    </row>
    <row r="3106" spans="1:28" x14ac:dyDescent="0.25">
      <c r="A3106" s="159"/>
      <c r="B3106" s="160"/>
      <c r="C3106" s="159"/>
      <c r="D3106" s="159"/>
      <c r="E3106" s="159"/>
      <c r="F3106" s="159"/>
      <c r="G3106" s="159"/>
      <c r="H3106" s="161"/>
      <c r="I3106" s="159"/>
      <c r="J3106" s="159"/>
      <c r="K3106" s="159"/>
      <c r="L3106" s="159"/>
      <c r="M3106" s="159"/>
      <c r="N3106" s="159"/>
      <c r="O3106" s="159"/>
      <c r="P3106" s="159"/>
      <c r="Q3106" s="159"/>
      <c r="R3106" s="159"/>
      <c r="S3106" s="159"/>
      <c r="T3106" s="159"/>
      <c r="U3106" s="159"/>
      <c r="V3106" s="159"/>
      <c r="W3106" s="159"/>
      <c r="X3106" s="159"/>
      <c r="Y3106" s="159"/>
      <c r="Z3106" s="159"/>
      <c r="AA3106" s="159"/>
      <c r="AB3106" s="162"/>
    </row>
    <row r="3107" spans="1:28" x14ac:dyDescent="0.25">
      <c r="A3107" s="159"/>
      <c r="B3107" s="160"/>
      <c r="C3107" s="159"/>
      <c r="D3107" s="159"/>
      <c r="E3107" s="159"/>
      <c r="F3107" s="159"/>
      <c r="G3107" s="159"/>
      <c r="H3107" s="161"/>
      <c r="I3107" s="159"/>
      <c r="J3107" s="159"/>
      <c r="K3107" s="159"/>
      <c r="L3107" s="159"/>
      <c r="M3107" s="159"/>
      <c r="N3107" s="159"/>
      <c r="O3107" s="159"/>
      <c r="P3107" s="159"/>
      <c r="Q3107" s="159"/>
      <c r="R3107" s="159"/>
      <c r="S3107" s="159"/>
      <c r="T3107" s="159"/>
      <c r="U3107" s="159"/>
      <c r="V3107" s="159"/>
      <c r="W3107" s="159"/>
      <c r="X3107" s="159"/>
      <c r="Y3107" s="159"/>
      <c r="Z3107" s="159"/>
      <c r="AA3107" s="159"/>
      <c r="AB3107" s="162"/>
    </row>
    <row r="3108" spans="1:28" x14ac:dyDescent="0.25">
      <c r="A3108" s="159"/>
      <c r="B3108" s="160"/>
      <c r="C3108" s="159"/>
      <c r="D3108" s="159"/>
      <c r="E3108" s="159"/>
      <c r="F3108" s="159"/>
      <c r="G3108" s="159"/>
      <c r="H3108" s="161"/>
      <c r="I3108" s="159"/>
      <c r="J3108" s="159"/>
      <c r="K3108" s="159"/>
      <c r="L3108" s="159"/>
      <c r="M3108" s="159"/>
      <c r="N3108" s="159"/>
      <c r="O3108" s="159"/>
      <c r="P3108" s="159"/>
      <c r="Q3108" s="159"/>
      <c r="R3108" s="159"/>
      <c r="S3108" s="159"/>
      <c r="T3108" s="159"/>
      <c r="U3108" s="159"/>
      <c r="V3108" s="159"/>
      <c r="W3108" s="159"/>
      <c r="X3108" s="159"/>
      <c r="Y3108" s="159"/>
      <c r="Z3108" s="159"/>
      <c r="AA3108" s="159"/>
      <c r="AB3108" s="162"/>
    </row>
    <row r="3109" spans="1:28" x14ac:dyDescent="0.25">
      <c r="A3109" s="159"/>
      <c r="B3109" s="160"/>
      <c r="C3109" s="159"/>
      <c r="D3109" s="159"/>
      <c r="E3109" s="159"/>
      <c r="F3109" s="159"/>
      <c r="G3109" s="159"/>
      <c r="H3109" s="161"/>
      <c r="I3109" s="159"/>
      <c r="J3109" s="159"/>
      <c r="K3109" s="159"/>
      <c r="L3109" s="159"/>
      <c r="M3109" s="159"/>
      <c r="N3109" s="159"/>
      <c r="O3109" s="159"/>
      <c r="P3109" s="159"/>
      <c r="Q3109" s="159"/>
      <c r="R3109" s="159"/>
      <c r="S3109" s="159"/>
      <c r="T3109" s="159"/>
      <c r="U3109" s="159"/>
      <c r="V3109" s="159"/>
      <c r="W3109" s="159"/>
      <c r="X3109" s="159"/>
      <c r="Y3109" s="159"/>
      <c r="Z3109" s="159"/>
      <c r="AA3109" s="159"/>
      <c r="AB3109" s="162"/>
    </row>
    <row r="3110" spans="1:28" x14ac:dyDescent="0.25">
      <c r="A3110" s="159"/>
      <c r="B3110" s="160"/>
      <c r="C3110" s="159"/>
      <c r="D3110" s="159"/>
      <c r="E3110" s="159"/>
      <c r="F3110" s="159"/>
      <c r="G3110" s="159"/>
      <c r="H3110" s="161"/>
      <c r="I3110" s="159"/>
      <c r="J3110" s="159"/>
      <c r="K3110" s="159"/>
      <c r="L3110" s="159"/>
      <c r="M3110" s="159"/>
      <c r="N3110" s="159"/>
      <c r="O3110" s="159"/>
      <c r="P3110" s="159"/>
      <c r="Q3110" s="159"/>
      <c r="R3110" s="159"/>
      <c r="S3110" s="159"/>
      <c r="T3110" s="159"/>
      <c r="U3110" s="159"/>
      <c r="V3110" s="159"/>
      <c r="W3110" s="159"/>
      <c r="X3110" s="159"/>
      <c r="Y3110" s="159"/>
      <c r="Z3110" s="159"/>
      <c r="AA3110" s="159"/>
      <c r="AB3110" s="162"/>
    </row>
    <row r="3111" spans="1:28" x14ac:dyDescent="0.25">
      <c r="A3111" s="159"/>
      <c r="B3111" s="160"/>
      <c r="C3111" s="159"/>
      <c r="D3111" s="159"/>
      <c r="E3111" s="159"/>
      <c r="F3111" s="159"/>
      <c r="G3111" s="159"/>
      <c r="H3111" s="161"/>
      <c r="I3111" s="159"/>
      <c r="J3111" s="159"/>
      <c r="K3111" s="159"/>
      <c r="L3111" s="159"/>
      <c r="M3111" s="159"/>
      <c r="N3111" s="159"/>
      <c r="O3111" s="159"/>
      <c r="P3111" s="159"/>
      <c r="Q3111" s="159"/>
      <c r="R3111" s="159"/>
      <c r="S3111" s="159"/>
      <c r="T3111" s="159"/>
      <c r="U3111" s="159"/>
      <c r="V3111" s="159"/>
      <c r="W3111" s="159"/>
      <c r="X3111" s="159"/>
      <c r="Y3111" s="159"/>
      <c r="Z3111" s="159"/>
      <c r="AA3111" s="159"/>
      <c r="AB3111" s="162"/>
    </row>
    <row r="3112" spans="1:28" x14ac:dyDescent="0.25">
      <c r="A3112" s="159"/>
      <c r="B3112" s="160"/>
      <c r="C3112" s="159"/>
      <c r="D3112" s="159"/>
      <c r="E3112" s="159"/>
      <c r="F3112" s="159"/>
      <c r="G3112" s="159"/>
      <c r="H3112" s="161"/>
      <c r="I3112" s="159"/>
      <c r="J3112" s="159"/>
      <c r="K3112" s="159"/>
      <c r="L3112" s="159"/>
      <c r="M3112" s="159"/>
      <c r="N3112" s="159"/>
      <c r="O3112" s="159"/>
      <c r="P3112" s="159"/>
      <c r="Q3112" s="159"/>
      <c r="R3112" s="159"/>
      <c r="S3112" s="159"/>
      <c r="T3112" s="159"/>
      <c r="U3112" s="159"/>
      <c r="V3112" s="159"/>
      <c r="W3112" s="159"/>
      <c r="X3112" s="159"/>
      <c r="Y3112" s="159"/>
      <c r="Z3112" s="159"/>
      <c r="AA3112" s="159"/>
      <c r="AB3112" s="162"/>
    </row>
    <row r="3113" spans="1:28" x14ac:dyDescent="0.25">
      <c r="A3113" s="159"/>
      <c r="B3113" s="160"/>
      <c r="C3113" s="159"/>
      <c r="D3113" s="159"/>
      <c r="E3113" s="159"/>
      <c r="F3113" s="159"/>
      <c r="G3113" s="159"/>
      <c r="H3113" s="161"/>
      <c r="I3113" s="159"/>
      <c r="J3113" s="159"/>
      <c r="K3113" s="159"/>
      <c r="L3113" s="159"/>
      <c r="M3113" s="159"/>
      <c r="N3113" s="159"/>
      <c r="O3113" s="159"/>
      <c r="P3113" s="159"/>
      <c r="Q3113" s="159"/>
      <c r="R3113" s="159"/>
      <c r="S3113" s="159"/>
      <c r="T3113" s="159"/>
      <c r="U3113" s="159"/>
      <c r="V3113" s="159"/>
      <c r="W3113" s="159"/>
      <c r="X3113" s="159"/>
      <c r="Y3113" s="159"/>
      <c r="Z3113" s="159"/>
      <c r="AA3113" s="159"/>
      <c r="AB3113" s="162"/>
    </row>
    <row r="3114" spans="1:28" x14ac:dyDescent="0.25">
      <c r="A3114" s="159"/>
      <c r="B3114" s="160"/>
      <c r="C3114" s="159"/>
      <c r="D3114" s="159"/>
      <c r="E3114" s="159"/>
      <c r="F3114" s="159"/>
      <c r="G3114" s="159"/>
      <c r="H3114" s="161"/>
      <c r="I3114" s="159"/>
      <c r="J3114" s="159"/>
      <c r="K3114" s="159"/>
      <c r="L3114" s="159"/>
      <c r="M3114" s="159"/>
      <c r="N3114" s="159"/>
      <c r="O3114" s="159"/>
      <c r="P3114" s="159"/>
      <c r="Q3114" s="159"/>
      <c r="R3114" s="159"/>
      <c r="S3114" s="159"/>
      <c r="T3114" s="159"/>
      <c r="U3114" s="159"/>
      <c r="V3114" s="159"/>
      <c r="W3114" s="159"/>
      <c r="X3114" s="159"/>
      <c r="Y3114" s="159"/>
      <c r="Z3114" s="159"/>
      <c r="AA3114" s="159"/>
      <c r="AB3114" s="162"/>
    </row>
    <row r="3115" spans="1:28" x14ac:dyDescent="0.25">
      <c r="A3115" s="159"/>
      <c r="B3115" s="160"/>
      <c r="C3115" s="159"/>
      <c r="D3115" s="159"/>
      <c r="E3115" s="159"/>
      <c r="F3115" s="159"/>
      <c r="G3115" s="159"/>
      <c r="H3115" s="161"/>
      <c r="I3115" s="159"/>
      <c r="J3115" s="159"/>
      <c r="K3115" s="159"/>
      <c r="L3115" s="159"/>
      <c r="M3115" s="159"/>
      <c r="N3115" s="159"/>
      <c r="O3115" s="159"/>
      <c r="P3115" s="159"/>
      <c r="Q3115" s="159"/>
      <c r="R3115" s="159"/>
      <c r="S3115" s="159"/>
      <c r="T3115" s="159"/>
      <c r="U3115" s="159"/>
      <c r="V3115" s="159"/>
      <c r="W3115" s="159"/>
      <c r="X3115" s="159"/>
      <c r="Y3115" s="159"/>
      <c r="Z3115" s="159"/>
      <c r="AA3115" s="159"/>
      <c r="AB3115" s="162"/>
    </row>
    <row r="3116" spans="1:28" x14ac:dyDescent="0.25">
      <c r="A3116" s="159"/>
      <c r="B3116" s="160"/>
      <c r="C3116" s="159"/>
      <c r="D3116" s="159"/>
      <c r="E3116" s="159"/>
      <c r="F3116" s="159"/>
      <c r="G3116" s="159"/>
      <c r="H3116" s="161"/>
      <c r="I3116" s="159"/>
      <c r="J3116" s="159"/>
      <c r="K3116" s="159"/>
      <c r="L3116" s="159"/>
      <c r="M3116" s="159"/>
      <c r="N3116" s="159"/>
      <c r="O3116" s="159"/>
      <c r="P3116" s="159"/>
      <c r="Q3116" s="159"/>
      <c r="R3116" s="159"/>
      <c r="S3116" s="159"/>
      <c r="T3116" s="159"/>
      <c r="U3116" s="159"/>
      <c r="V3116" s="159"/>
      <c r="W3116" s="159"/>
      <c r="X3116" s="159"/>
      <c r="Y3116" s="159"/>
      <c r="Z3116" s="159"/>
      <c r="AA3116" s="159"/>
      <c r="AB3116" s="162"/>
    </row>
    <row r="3117" spans="1:28" x14ac:dyDescent="0.25">
      <c r="A3117" s="159"/>
      <c r="B3117" s="160"/>
      <c r="C3117" s="159"/>
      <c r="D3117" s="159"/>
      <c r="E3117" s="159"/>
      <c r="F3117" s="159"/>
      <c r="G3117" s="159"/>
      <c r="H3117" s="161"/>
      <c r="I3117" s="159"/>
      <c r="J3117" s="159"/>
      <c r="K3117" s="159"/>
      <c r="L3117" s="159"/>
      <c r="M3117" s="159"/>
      <c r="N3117" s="159"/>
      <c r="O3117" s="159"/>
      <c r="P3117" s="159"/>
      <c r="Q3117" s="159"/>
      <c r="R3117" s="159"/>
      <c r="S3117" s="159"/>
      <c r="T3117" s="159"/>
      <c r="U3117" s="159"/>
      <c r="V3117" s="159"/>
      <c r="W3117" s="159"/>
      <c r="X3117" s="159"/>
      <c r="Y3117" s="159"/>
      <c r="Z3117" s="159"/>
      <c r="AA3117" s="159"/>
      <c r="AB3117" s="162"/>
    </row>
    <row r="3118" spans="1:28" x14ac:dyDescent="0.25">
      <c r="A3118" s="159"/>
      <c r="B3118" s="160"/>
      <c r="C3118" s="159"/>
      <c r="D3118" s="159"/>
      <c r="E3118" s="159"/>
      <c r="F3118" s="159"/>
      <c r="G3118" s="159"/>
      <c r="H3118" s="161"/>
      <c r="I3118" s="159"/>
      <c r="J3118" s="159"/>
      <c r="K3118" s="159"/>
      <c r="L3118" s="159"/>
      <c r="M3118" s="159"/>
      <c r="N3118" s="159"/>
      <c r="O3118" s="159"/>
      <c r="P3118" s="159"/>
      <c r="Q3118" s="159"/>
      <c r="R3118" s="159"/>
      <c r="S3118" s="159"/>
      <c r="T3118" s="159"/>
      <c r="U3118" s="159"/>
      <c r="V3118" s="159"/>
      <c r="W3118" s="159"/>
      <c r="X3118" s="159"/>
      <c r="Y3118" s="159"/>
      <c r="Z3118" s="159"/>
      <c r="AA3118" s="159"/>
      <c r="AB3118" s="162"/>
    </row>
    <row r="3119" spans="1:28" x14ac:dyDescent="0.25">
      <c r="A3119" s="159"/>
      <c r="B3119" s="160"/>
      <c r="C3119" s="159"/>
      <c r="D3119" s="159"/>
      <c r="E3119" s="159"/>
      <c r="F3119" s="159"/>
      <c r="G3119" s="159"/>
      <c r="H3119" s="161"/>
      <c r="I3119" s="159"/>
      <c r="J3119" s="159"/>
      <c r="K3119" s="159"/>
      <c r="L3119" s="159"/>
      <c r="M3119" s="159"/>
      <c r="N3119" s="159"/>
      <c r="O3119" s="159"/>
      <c r="P3119" s="159"/>
      <c r="Q3119" s="159"/>
      <c r="R3119" s="159"/>
      <c r="S3119" s="159"/>
      <c r="T3119" s="159"/>
      <c r="U3119" s="159"/>
      <c r="V3119" s="159"/>
      <c r="W3119" s="159"/>
      <c r="X3119" s="159"/>
      <c r="Y3119" s="159"/>
      <c r="Z3119" s="159"/>
      <c r="AA3119" s="159"/>
      <c r="AB3119" s="162"/>
    </row>
    <row r="3120" spans="1:28" x14ac:dyDescent="0.25">
      <c r="A3120" s="159"/>
      <c r="B3120" s="160"/>
      <c r="C3120" s="159"/>
      <c r="D3120" s="159"/>
      <c r="E3120" s="159"/>
      <c r="F3120" s="159"/>
      <c r="G3120" s="159"/>
      <c r="H3120" s="161"/>
      <c r="I3120" s="159"/>
      <c r="J3120" s="159"/>
      <c r="K3120" s="159"/>
      <c r="L3120" s="159"/>
      <c r="M3120" s="159"/>
      <c r="N3120" s="159"/>
      <c r="O3120" s="159"/>
      <c r="P3120" s="159"/>
      <c r="Q3120" s="159"/>
      <c r="R3120" s="159"/>
      <c r="S3120" s="159"/>
      <c r="T3120" s="159"/>
      <c r="U3120" s="159"/>
      <c r="V3120" s="159"/>
      <c r="W3120" s="159"/>
      <c r="X3120" s="159"/>
      <c r="Y3120" s="159"/>
      <c r="Z3120" s="159"/>
      <c r="AA3120" s="159"/>
      <c r="AB3120" s="162"/>
    </row>
    <row r="3121" spans="1:28" x14ac:dyDescent="0.25">
      <c r="A3121" s="159"/>
      <c r="B3121" s="160"/>
      <c r="C3121" s="159"/>
      <c r="D3121" s="159"/>
      <c r="E3121" s="159"/>
      <c r="F3121" s="159"/>
      <c r="G3121" s="159"/>
      <c r="H3121" s="161"/>
      <c r="I3121" s="159"/>
      <c r="J3121" s="159"/>
      <c r="K3121" s="159"/>
      <c r="L3121" s="159"/>
      <c r="M3121" s="159"/>
      <c r="N3121" s="159"/>
      <c r="O3121" s="159"/>
      <c r="P3121" s="159"/>
      <c r="Q3121" s="159"/>
      <c r="R3121" s="159"/>
      <c r="S3121" s="159"/>
      <c r="T3121" s="159"/>
      <c r="U3121" s="159"/>
      <c r="V3121" s="159"/>
      <c r="W3121" s="159"/>
      <c r="X3121" s="159"/>
      <c r="Y3121" s="159"/>
      <c r="Z3121" s="159"/>
      <c r="AA3121" s="159"/>
      <c r="AB3121" s="162"/>
    </row>
    <row r="3122" spans="1:28" x14ac:dyDescent="0.25">
      <c r="A3122" s="159"/>
      <c r="B3122" s="160"/>
      <c r="C3122" s="159"/>
      <c r="D3122" s="159"/>
      <c r="E3122" s="159"/>
      <c r="F3122" s="159"/>
      <c r="G3122" s="159"/>
      <c r="H3122" s="161"/>
      <c r="I3122" s="159"/>
      <c r="J3122" s="159"/>
      <c r="K3122" s="159"/>
      <c r="L3122" s="159"/>
      <c r="M3122" s="159"/>
      <c r="N3122" s="159"/>
      <c r="O3122" s="159"/>
      <c r="P3122" s="159"/>
      <c r="Q3122" s="159"/>
      <c r="R3122" s="159"/>
      <c r="S3122" s="159"/>
      <c r="T3122" s="159"/>
      <c r="U3122" s="159"/>
      <c r="V3122" s="159"/>
      <c r="W3122" s="159"/>
      <c r="X3122" s="159"/>
      <c r="Y3122" s="159"/>
      <c r="Z3122" s="159"/>
      <c r="AA3122" s="159"/>
      <c r="AB3122" s="162"/>
    </row>
    <row r="3123" spans="1:28" x14ac:dyDescent="0.25">
      <c r="A3123" s="159"/>
      <c r="B3123" s="160"/>
      <c r="C3123" s="159"/>
      <c r="D3123" s="159"/>
      <c r="E3123" s="159"/>
      <c r="F3123" s="159"/>
      <c r="G3123" s="159"/>
      <c r="H3123" s="161"/>
      <c r="I3123" s="159"/>
      <c r="J3123" s="159"/>
      <c r="K3123" s="159"/>
      <c r="L3123" s="159"/>
      <c r="M3123" s="159"/>
      <c r="N3123" s="159"/>
      <c r="O3123" s="159"/>
      <c r="P3123" s="159"/>
      <c r="Q3123" s="159"/>
      <c r="R3123" s="159"/>
      <c r="S3123" s="159"/>
      <c r="T3123" s="159"/>
      <c r="U3123" s="159"/>
      <c r="V3123" s="159"/>
      <c r="W3123" s="159"/>
      <c r="X3123" s="159"/>
      <c r="Y3123" s="159"/>
      <c r="Z3123" s="159"/>
      <c r="AA3123" s="159"/>
      <c r="AB3123" s="162"/>
    </row>
    <row r="3124" spans="1:28" x14ac:dyDescent="0.25">
      <c r="A3124" s="159"/>
      <c r="B3124" s="160"/>
      <c r="C3124" s="159"/>
      <c r="D3124" s="159"/>
      <c r="E3124" s="159"/>
      <c r="F3124" s="159"/>
      <c r="G3124" s="159"/>
      <c r="H3124" s="161"/>
      <c r="I3124" s="159"/>
      <c r="J3124" s="159"/>
      <c r="K3124" s="159"/>
      <c r="L3124" s="159"/>
      <c r="M3124" s="159"/>
      <c r="N3124" s="159"/>
      <c r="O3124" s="159"/>
      <c r="P3124" s="159"/>
      <c r="Q3124" s="159"/>
      <c r="R3124" s="159"/>
      <c r="S3124" s="159"/>
      <c r="T3124" s="159"/>
      <c r="U3124" s="159"/>
      <c r="V3124" s="159"/>
      <c r="W3124" s="159"/>
      <c r="X3124" s="159"/>
      <c r="Y3124" s="159"/>
      <c r="Z3124" s="159"/>
      <c r="AA3124" s="159"/>
      <c r="AB3124" s="162"/>
    </row>
    <row r="3125" spans="1:28" x14ac:dyDescent="0.25">
      <c r="A3125" s="159"/>
      <c r="B3125" s="160"/>
      <c r="C3125" s="159"/>
      <c r="D3125" s="159"/>
      <c r="E3125" s="159"/>
      <c r="F3125" s="159"/>
      <c r="G3125" s="159"/>
      <c r="H3125" s="161"/>
      <c r="I3125" s="159"/>
      <c r="J3125" s="159"/>
      <c r="K3125" s="159"/>
      <c r="L3125" s="159"/>
      <c r="M3125" s="159"/>
      <c r="N3125" s="159"/>
      <c r="O3125" s="159"/>
      <c r="P3125" s="159"/>
      <c r="Q3125" s="159"/>
      <c r="R3125" s="159"/>
      <c r="S3125" s="159"/>
      <c r="T3125" s="159"/>
      <c r="U3125" s="159"/>
      <c r="V3125" s="159"/>
      <c r="W3125" s="159"/>
      <c r="X3125" s="159"/>
      <c r="Y3125" s="159"/>
      <c r="Z3125" s="159"/>
      <c r="AA3125" s="159"/>
      <c r="AB3125" s="162"/>
    </row>
    <row r="3126" spans="1:28" x14ac:dyDescent="0.25">
      <c r="A3126" s="159"/>
      <c r="B3126" s="160"/>
      <c r="C3126" s="159"/>
      <c r="D3126" s="159"/>
      <c r="E3126" s="159"/>
      <c r="F3126" s="159"/>
      <c r="G3126" s="159"/>
      <c r="H3126" s="161"/>
      <c r="I3126" s="159"/>
      <c r="J3126" s="159"/>
      <c r="K3126" s="159"/>
      <c r="L3126" s="159"/>
      <c r="M3126" s="159"/>
      <c r="N3126" s="159"/>
      <c r="O3126" s="159"/>
      <c r="P3126" s="159"/>
      <c r="Q3126" s="159"/>
      <c r="R3126" s="159"/>
      <c r="S3126" s="159"/>
      <c r="T3126" s="159"/>
      <c r="U3126" s="159"/>
      <c r="V3126" s="159"/>
      <c r="W3126" s="159"/>
      <c r="X3126" s="159"/>
      <c r="Y3126" s="159"/>
      <c r="Z3126" s="159"/>
      <c r="AA3126" s="159"/>
      <c r="AB3126" s="162"/>
    </row>
    <row r="3127" spans="1:28" x14ac:dyDescent="0.25">
      <c r="A3127" s="159"/>
      <c r="B3127" s="160"/>
      <c r="C3127" s="159"/>
      <c r="D3127" s="159"/>
      <c r="E3127" s="159"/>
      <c r="F3127" s="159"/>
      <c r="G3127" s="159"/>
      <c r="H3127" s="161"/>
      <c r="I3127" s="159"/>
      <c r="J3127" s="159"/>
      <c r="K3127" s="159"/>
      <c r="L3127" s="159"/>
      <c r="M3127" s="159"/>
      <c r="N3127" s="159"/>
      <c r="O3127" s="159"/>
      <c r="P3127" s="159"/>
      <c r="Q3127" s="159"/>
      <c r="R3127" s="159"/>
      <c r="S3127" s="159"/>
      <c r="T3127" s="159"/>
      <c r="U3127" s="159"/>
      <c r="V3127" s="159"/>
      <c r="W3127" s="159"/>
      <c r="X3127" s="159"/>
      <c r="Y3127" s="159"/>
      <c r="Z3127" s="159"/>
      <c r="AA3127" s="159"/>
      <c r="AB3127" s="162"/>
    </row>
    <row r="3128" spans="1:28" x14ac:dyDescent="0.25">
      <c r="A3128" s="159"/>
      <c r="B3128" s="160"/>
      <c r="C3128" s="159"/>
      <c r="D3128" s="159"/>
      <c r="E3128" s="159"/>
      <c r="F3128" s="159"/>
      <c r="G3128" s="159"/>
      <c r="H3128" s="161"/>
      <c r="I3128" s="159"/>
      <c r="J3128" s="159"/>
      <c r="K3128" s="159"/>
      <c r="L3128" s="159"/>
      <c r="M3128" s="159"/>
      <c r="N3128" s="159"/>
      <c r="O3128" s="159"/>
      <c r="P3128" s="159"/>
      <c r="Q3128" s="159"/>
      <c r="R3128" s="159"/>
      <c r="S3128" s="159"/>
      <c r="T3128" s="159"/>
      <c r="U3128" s="159"/>
      <c r="V3128" s="159"/>
      <c r="W3128" s="159"/>
      <c r="X3128" s="159"/>
      <c r="Y3128" s="159"/>
      <c r="Z3128" s="159"/>
      <c r="AA3128" s="159"/>
      <c r="AB3128" s="162"/>
    </row>
    <row r="3129" spans="1:28" x14ac:dyDescent="0.25">
      <c r="A3129" s="159"/>
      <c r="B3129" s="160"/>
      <c r="C3129" s="159"/>
      <c r="D3129" s="159"/>
      <c r="E3129" s="159"/>
      <c r="F3129" s="159"/>
      <c r="G3129" s="159"/>
      <c r="H3129" s="161"/>
      <c r="I3129" s="159"/>
      <c r="J3129" s="159"/>
      <c r="K3129" s="159"/>
      <c r="L3129" s="159"/>
      <c r="M3129" s="159"/>
      <c r="N3129" s="159"/>
      <c r="O3129" s="159"/>
      <c r="P3129" s="159"/>
      <c r="Q3129" s="159"/>
      <c r="R3129" s="159"/>
      <c r="S3129" s="159"/>
      <c r="T3129" s="159"/>
      <c r="U3129" s="159"/>
      <c r="V3129" s="159"/>
      <c r="W3129" s="159"/>
      <c r="X3129" s="159"/>
      <c r="Y3129" s="159"/>
      <c r="Z3129" s="159"/>
      <c r="AA3129" s="159"/>
      <c r="AB3129" s="162"/>
    </row>
    <row r="3130" spans="1:28" x14ac:dyDescent="0.25">
      <c r="A3130" s="159"/>
      <c r="B3130" s="160"/>
      <c r="C3130" s="159"/>
      <c r="D3130" s="159"/>
      <c r="E3130" s="159"/>
      <c r="F3130" s="159"/>
      <c r="G3130" s="159"/>
      <c r="H3130" s="161"/>
      <c r="I3130" s="159"/>
      <c r="J3130" s="159"/>
      <c r="K3130" s="159"/>
      <c r="L3130" s="159"/>
      <c r="M3130" s="159"/>
      <c r="N3130" s="159"/>
      <c r="O3130" s="159"/>
      <c r="P3130" s="159"/>
      <c r="Q3130" s="159"/>
      <c r="R3130" s="159"/>
      <c r="S3130" s="159"/>
      <c r="T3130" s="159"/>
      <c r="U3130" s="159"/>
      <c r="V3130" s="159"/>
      <c r="W3130" s="159"/>
      <c r="X3130" s="159"/>
      <c r="Y3130" s="159"/>
      <c r="Z3130" s="159"/>
      <c r="AA3130" s="159"/>
      <c r="AB3130" s="162"/>
    </row>
    <row r="3131" spans="1:28" x14ac:dyDescent="0.25">
      <c r="A3131" s="159"/>
      <c r="B3131" s="160"/>
      <c r="C3131" s="159"/>
      <c r="D3131" s="159"/>
      <c r="E3131" s="159"/>
      <c r="F3131" s="159"/>
      <c r="G3131" s="159"/>
      <c r="H3131" s="161"/>
      <c r="I3131" s="159"/>
      <c r="J3131" s="159"/>
      <c r="K3131" s="159"/>
      <c r="L3131" s="159"/>
      <c r="M3131" s="159"/>
      <c r="N3131" s="159"/>
      <c r="O3131" s="159"/>
      <c r="P3131" s="159"/>
      <c r="Q3131" s="159"/>
      <c r="R3131" s="159"/>
      <c r="S3131" s="159"/>
      <c r="T3131" s="159"/>
      <c r="U3131" s="159"/>
      <c r="V3131" s="159"/>
      <c r="W3131" s="159"/>
      <c r="X3131" s="159"/>
      <c r="Y3131" s="159"/>
      <c r="Z3131" s="159"/>
      <c r="AA3131" s="159"/>
      <c r="AB3131" s="162"/>
    </row>
    <row r="3132" spans="1:28" x14ac:dyDescent="0.25">
      <c r="A3132" s="159"/>
      <c r="B3132" s="160"/>
      <c r="C3132" s="159"/>
      <c r="D3132" s="159"/>
      <c r="E3132" s="159"/>
      <c r="F3132" s="159"/>
      <c r="G3132" s="159"/>
      <c r="H3132" s="161"/>
      <c r="I3132" s="159"/>
      <c r="J3132" s="159"/>
      <c r="K3132" s="159"/>
      <c r="L3132" s="159"/>
      <c r="M3132" s="159"/>
      <c r="N3132" s="159"/>
      <c r="O3132" s="159"/>
      <c r="P3132" s="159"/>
      <c r="Q3132" s="159"/>
      <c r="R3132" s="159"/>
      <c r="S3132" s="159"/>
      <c r="T3132" s="159"/>
      <c r="U3132" s="159"/>
      <c r="V3132" s="159"/>
      <c r="W3132" s="159"/>
      <c r="X3132" s="159"/>
      <c r="Y3132" s="159"/>
      <c r="Z3132" s="159"/>
      <c r="AA3132" s="159"/>
      <c r="AB3132" s="162"/>
    </row>
  </sheetData>
  <sheetProtection algorithmName="SHA-512" hashValue="TxmozH78s/lEjLjW2hXI7rNOYQ9euBRulPTqlssqBiH2CPhmC6C3awQcGXYq7a9GL9HCw9lM1MIOuBFm891GsA==" saltValue="ihhaADIx+CNv7Kl6qzWb5Q==" spinCount="100000" sheet="1" selectLockedCells="1" sort="0" autoFilter="0" pivotTables="0"/>
  <mergeCells count="7">
    <mergeCell ref="K9:L9"/>
    <mergeCell ref="J3:J4"/>
    <mergeCell ref="O2:U2"/>
    <mergeCell ref="A1:E1"/>
    <mergeCell ref="F1:G1"/>
    <mergeCell ref="H1:I1"/>
    <mergeCell ref="O1:U1"/>
  </mergeCells>
  <conditionalFormatting sqref="A4:A3003">
    <cfRule type="cellIs" dxfId="10" priority="1" stopIfTrue="1" operator="greaterThan">
      <formula>ReportDate</formula>
    </cfRule>
  </conditionalFormatting>
  <conditionalFormatting sqref="B4:B3003">
    <cfRule type="cellIs" dxfId="9" priority="3" stopIfTrue="1" operator="equal">
      <formula>#N/A</formula>
    </cfRule>
  </conditionalFormatting>
  <dataValidations count="4">
    <dataValidation type="list" operator="equal" showInputMessage="1" showErrorMessage="1" errorTitle="Invalid Nominal Account" error="You can only enter into this cell one of the pre-set nominal accounts from the drop-down list._x000a_Please try again." promptTitle="Category" prompt="Select the appropriate category from the drop-down list." sqref="C4" xr:uid="{DD948038-9077-4A69-9E59-A3B51D1A48D0}">
      <formula1>Categories</formula1>
    </dataValidation>
    <dataValidation type="list" operator="equal" allowBlank="1" showErrorMessage="1" sqref="C6" xr:uid="{87429505-C805-445D-8404-1FE0BC3C1157}">
      <formula1>Categories</formula1>
      <formula2>0</formula2>
    </dataValidation>
    <dataValidation type="list" operator="equal" showInputMessage="1" showErrorMessage="1" errorTitle="Invalid Nominal Account" error="You can only enter into this cell one of the pre-set nominal accounts from the drop-down list._x000a_Please try again." promptTitle="Nominal Account" prompt="Select the appropriate nominal account from the drop-down list." sqref="C5 C7:C3003" xr:uid="{57CE5A3F-BAC2-4027-ABC5-BF63B621D35E}">
      <formula1>Categories</formula1>
    </dataValidation>
    <dataValidation type="list" operator="equal" showInputMessage="1" showErrorMessage="1" errorTitle="Invalid Nominal Account" error="You can only enter into this cell one of the pre-set nominal accounts from the drop-down list._x000a_Please try again." promptTitle="Select Fund" prompt="Select the appropriate RESTRICTED fund for this transaction from the drop-down list, or leave blank for the General or Designated fund." sqref="D4:D3003" xr:uid="{682E0870-5129-4EFF-9065-E71F66CB7049}">
      <formula1>FundName</formula1>
    </dataValidation>
  </dataValidations>
  <pageMargins left="0.7" right="0.7" top="0.75" bottom="0.75" header="0.3" footer="0.3"/>
  <ignoredErrors>
    <ignoredError sqref="H4:I1997 H3000:H3003 H1998:H199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005"/>
  <sheetViews>
    <sheetView zoomScaleNormal="100" workbookViewId="0">
      <selection activeCell="A4" sqref="A4"/>
    </sheetView>
  </sheetViews>
  <sheetFormatPr defaultColWidth="9.6640625" defaultRowHeight="13.2" x14ac:dyDescent="0.25"/>
  <cols>
    <col min="1" max="1" width="12.6640625" style="129" customWidth="1"/>
    <col min="2" max="2" width="10.6640625" style="130" customWidth="1"/>
    <col min="3" max="3" width="25.6640625" style="7" customWidth="1"/>
    <col min="4" max="4" width="15.6640625" style="7" customWidth="1"/>
    <col min="5" max="5" width="13.5546875" style="7" customWidth="1"/>
    <col min="6" max="6" width="30.6640625" style="7" customWidth="1"/>
    <col min="7" max="7" width="11.6640625" style="7" customWidth="1"/>
    <col min="8" max="8" width="4.6640625" style="7" customWidth="1"/>
    <col min="9" max="12" width="11.6640625" style="7" customWidth="1"/>
    <col min="13" max="16384" width="9.6640625" style="7"/>
  </cols>
  <sheetData>
    <row r="1" spans="1:21" s="87" customFormat="1" ht="27.75" customHeight="1" thickTop="1" x14ac:dyDescent="0.25">
      <c r="A1" s="1300" t="str">
        <f>CharityName</f>
        <v>Name of Charity</v>
      </c>
      <c r="B1" s="1300"/>
      <c r="C1" s="1300"/>
      <c r="D1" s="1300"/>
      <c r="E1" s="84"/>
      <c r="F1" s="1309" t="s">
        <v>88</v>
      </c>
      <c r="G1" s="1309"/>
      <c r="H1" s="1310">
        <f>FYEDate</f>
        <v>45291</v>
      </c>
      <c r="I1" s="1310"/>
      <c r="J1" s="131" t="str">
        <f>"Balance at 
"&amp;TEXT(MAX(Acc4Date,A3),"dd-mmm-yy")</f>
        <v>Balance at 
31-Dec-22</v>
      </c>
      <c r="K1" s="132" t="s">
        <v>16</v>
      </c>
      <c r="L1" s="133" t="s">
        <v>17</v>
      </c>
      <c r="M1" s="166" t="s">
        <v>18</v>
      </c>
      <c r="N1" s="135"/>
      <c r="O1" s="1307" t="s">
        <v>19</v>
      </c>
      <c r="P1" s="1307"/>
      <c r="Q1" s="1307"/>
      <c r="R1" s="1307"/>
      <c r="S1" s="1307"/>
      <c r="T1" s="1307"/>
      <c r="U1" s="1307"/>
    </row>
    <row r="2" spans="1:21" s="99" customFormat="1" ht="16.350000000000001" customHeight="1" thickBot="1" x14ac:dyDescent="0.3">
      <c r="A2" s="92" t="s">
        <v>357</v>
      </c>
      <c r="B2" s="93" t="s">
        <v>23</v>
      </c>
      <c r="C2" s="8" t="s">
        <v>24</v>
      </c>
      <c r="D2" s="8" t="s">
        <v>74</v>
      </c>
      <c r="E2" s="8" t="s">
        <v>175</v>
      </c>
      <c r="F2" s="8" t="s">
        <v>26</v>
      </c>
      <c r="G2" s="94" t="s">
        <v>27</v>
      </c>
      <c r="H2" s="167" t="s">
        <v>358</v>
      </c>
      <c r="I2" s="168" t="s">
        <v>33</v>
      </c>
      <c r="J2" s="169">
        <f>SUMIFS(Acc4Amnt,Acc4Rcd,"&lt;&gt;")+I3</f>
        <v>0</v>
      </c>
      <c r="K2" s="139">
        <f>SUMIFS(Acc4Amnt,Acc4Rcd,"&lt;&gt;")+I3</f>
        <v>0</v>
      </c>
      <c r="L2" s="140">
        <f>SUMIFS(Acc4Amnt,Acc4Rcd,"")</f>
        <v>0</v>
      </c>
      <c r="M2" s="170"/>
      <c r="N2" s="142"/>
      <c r="O2" s="1308" t="s">
        <v>89</v>
      </c>
      <c r="P2" s="1308"/>
      <c r="Q2" s="1308"/>
      <c r="R2" s="1308"/>
      <c r="S2" s="1308"/>
      <c r="T2" s="1308"/>
      <c r="U2" s="1308"/>
    </row>
    <row r="3" spans="1:21" s="109" customFormat="1" ht="14.1" customHeight="1" thickTop="1" x14ac:dyDescent="0.25">
      <c r="A3" s="102">
        <f>DATE(YEAR(FYEDate)-1,MONTH(FYEDate),DAY(FYEDate))</f>
        <v>44926</v>
      </c>
      <c r="B3" s="103"/>
      <c r="C3" s="104"/>
      <c r="D3" s="104"/>
      <c r="E3" s="104"/>
      <c r="F3" s="105"/>
      <c r="G3" s="104"/>
      <c r="H3" s="105" t="s">
        <v>28</v>
      </c>
      <c r="I3" s="171"/>
      <c r="J3" s="1305" t="s">
        <v>244</v>
      </c>
      <c r="K3" s="107" t="s">
        <v>75</v>
      </c>
      <c r="L3" s="108">
        <f>SUMIFS(Acc4Amnt,Acc4Rcd,"&gt;0",Acc4Amnt,"&gt;0")</f>
        <v>0</v>
      </c>
    </row>
    <row r="4" spans="1:21" ht="14.1" customHeight="1" thickBot="1" x14ac:dyDescent="0.3">
      <c r="A4" s="9"/>
      <c r="B4" s="10"/>
      <c r="C4" s="28"/>
      <c r="D4" s="12"/>
      <c r="E4" s="12"/>
      <c r="F4" s="12"/>
      <c r="G4" s="13"/>
      <c r="H4" s="10"/>
      <c r="I4" s="14" t="str">
        <f>IF(G4="","",I3+G4)</f>
        <v/>
      </c>
      <c r="J4" s="1306"/>
      <c r="K4" s="116" t="s">
        <v>76</v>
      </c>
      <c r="L4" s="98">
        <f>SUMIFS(Acc4Amnt,Acc4Rcd,"&gt;0",Acc4Amnt,"&lt;0")</f>
        <v>0</v>
      </c>
    </row>
    <row r="5" spans="1:21" ht="14.1" customHeight="1" thickTop="1" x14ac:dyDescent="0.25">
      <c r="A5" s="9"/>
      <c r="B5" s="10"/>
      <c r="C5" s="28"/>
      <c r="D5" s="12"/>
      <c r="E5" s="12"/>
      <c r="F5" s="12"/>
      <c r="G5" s="13"/>
      <c r="H5" s="10"/>
      <c r="I5" s="14" t="str">
        <f t="shared" ref="I5:I68" si="0">IF(G5="","",I4+G5)</f>
        <v/>
      </c>
      <c r="J5" s="113"/>
      <c r="K5" s="107" t="s">
        <v>30</v>
      </c>
      <c r="L5" s="108">
        <f>SUMIFS(Acc4Amnt,Acc4Rcd,"",Acc4Amnt,"&gt;0")</f>
        <v>0</v>
      </c>
    </row>
    <row r="6" spans="1:21" ht="14.1" customHeight="1" thickBot="1" x14ac:dyDescent="0.3">
      <c r="A6" s="9"/>
      <c r="B6" s="10"/>
      <c r="C6" s="28"/>
      <c r="D6" s="12"/>
      <c r="E6" s="12"/>
      <c r="F6" s="12"/>
      <c r="G6" s="13"/>
      <c r="H6" s="10"/>
      <c r="I6" s="14" t="str">
        <f t="shared" si="0"/>
        <v/>
      </c>
      <c r="J6" s="113"/>
      <c r="K6" s="116" t="s">
        <v>29</v>
      </c>
      <c r="L6" s="98">
        <f>SUMIFS(Acc4Amnt,Acc4Rcd,"",Acc4Amnt,"&lt;0")</f>
        <v>0</v>
      </c>
    </row>
    <row r="7" spans="1:21" ht="14.1" customHeight="1" thickTop="1" x14ac:dyDescent="0.25">
      <c r="A7" s="9"/>
      <c r="B7" s="10"/>
      <c r="C7" s="28"/>
      <c r="D7" s="12"/>
      <c r="E7" s="12"/>
      <c r="F7" s="12"/>
      <c r="G7" s="13"/>
      <c r="H7" s="10"/>
      <c r="I7" s="14" t="str">
        <f t="shared" si="0"/>
        <v/>
      </c>
      <c r="J7" s="113"/>
      <c r="K7" s="107" t="s">
        <v>136</v>
      </c>
      <c r="L7" s="108">
        <f>SUMIFS(Acc4Amnt,Acc4Rcd,"T",Acc4Amnt,"&gt;0")</f>
        <v>0</v>
      </c>
    </row>
    <row r="8" spans="1:21" ht="14.1" customHeight="1" thickBot="1" x14ac:dyDescent="0.3">
      <c r="A8" s="9"/>
      <c r="B8" s="10"/>
      <c r="C8" s="28"/>
      <c r="D8" s="12"/>
      <c r="E8" s="12"/>
      <c r="F8" s="12"/>
      <c r="G8" s="13"/>
      <c r="H8" s="10"/>
      <c r="I8" s="14" t="str">
        <f t="shared" si="0"/>
        <v/>
      </c>
      <c r="J8" s="113"/>
      <c r="K8" s="116" t="s">
        <v>135</v>
      </c>
      <c r="L8" s="98">
        <f>SUMIFS(Acc4Amnt,Acc4Rcd,"T",Acc4Amnt,"&lt;0")</f>
        <v>0</v>
      </c>
    </row>
    <row r="9" spans="1:21" ht="14.1" customHeight="1" thickTop="1" x14ac:dyDescent="0.25">
      <c r="A9" s="9"/>
      <c r="B9" s="10"/>
      <c r="C9" s="28"/>
      <c r="D9" s="12"/>
      <c r="E9" s="12"/>
      <c r="F9" s="12"/>
      <c r="G9" s="13"/>
      <c r="H9" s="10"/>
      <c r="I9" s="14" t="str">
        <f t="shared" si="0"/>
        <v/>
      </c>
      <c r="J9" s="113"/>
      <c r="K9" s="1289" t="s">
        <v>28</v>
      </c>
      <c r="L9" s="1290"/>
    </row>
    <row r="10" spans="1:21" ht="14.1" customHeight="1" x14ac:dyDescent="0.25">
      <c r="A10" s="9"/>
      <c r="B10" s="10"/>
      <c r="C10" s="28"/>
      <c r="D10" s="12"/>
      <c r="E10" s="12"/>
      <c r="F10" s="12"/>
      <c r="G10" s="13"/>
      <c r="H10" s="10"/>
      <c r="I10" s="14" t="str">
        <f t="shared" si="0"/>
        <v/>
      </c>
      <c r="J10" s="113"/>
      <c r="K10" s="117" t="s">
        <v>30</v>
      </c>
      <c r="L10" s="118">
        <f>SUMIFS(Acc4Amnt,Acc4Date,"&lt;"&amp;FYSDate,Acc4Amnt,"&gt;0")</f>
        <v>0</v>
      </c>
    </row>
    <row r="11" spans="1:21" ht="14.1" customHeight="1" thickBot="1" x14ac:dyDescent="0.3">
      <c r="A11" s="9"/>
      <c r="B11" s="10"/>
      <c r="C11" s="28"/>
      <c r="D11" s="12"/>
      <c r="E11" s="12"/>
      <c r="F11" s="12"/>
      <c r="G11" s="13"/>
      <c r="H11" s="10"/>
      <c r="I11" s="14" t="str">
        <f t="shared" si="0"/>
        <v/>
      </c>
      <c r="J11" s="113"/>
      <c r="K11" s="119" t="s">
        <v>29</v>
      </c>
      <c r="L11" s="120">
        <f>SUMIFS(Acc4Amnt,Acc4Date,"&lt;"&amp;FYSDate,Acc4Amnt,"&lt;0")</f>
        <v>0</v>
      </c>
    </row>
    <row r="12" spans="1:21" ht="14.1" customHeight="1" thickTop="1" x14ac:dyDescent="0.25">
      <c r="A12" s="9"/>
      <c r="B12" s="10"/>
      <c r="C12" s="28"/>
      <c r="D12" s="12"/>
      <c r="E12" s="12"/>
      <c r="F12" s="12"/>
      <c r="G12" s="13"/>
      <c r="H12" s="10"/>
      <c r="I12" s="14" t="str">
        <f t="shared" si="0"/>
        <v/>
      </c>
      <c r="J12" s="113"/>
      <c r="K12" s="172"/>
    </row>
    <row r="13" spans="1:21" ht="14.1" customHeight="1" x14ac:dyDescent="0.25">
      <c r="A13" s="9"/>
      <c r="B13" s="10"/>
      <c r="C13" s="28"/>
      <c r="D13" s="12"/>
      <c r="E13" s="12"/>
      <c r="F13" s="12"/>
      <c r="G13" s="13"/>
      <c r="H13" s="10"/>
      <c r="I13" s="14" t="str">
        <f t="shared" si="0"/>
        <v/>
      </c>
      <c r="J13" s="113"/>
      <c r="K13" s="172"/>
    </row>
    <row r="14" spans="1:21" ht="14.1" customHeight="1" x14ac:dyDescent="0.25">
      <c r="A14" s="9"/>
      <c r="B14" s="10"/>
      <c r="C14" s="28"/>
      <c r="D14" s="12"/>
      <c r="E14" s="12"/>
      <c r="F14" s="12"/>
      <c r="G14" s="13"/>
      <c r="H14" s="10"/>
      <c r="I14" s="14" t="str">
        <f t="shared" si="0"/>
        <v/>
      </c>
      <c r="J14" s="113"/>
      <c r="K14" s="172"/>
    </row>
    <row r="15" spans="1:21" ht="14.1" customHeight="1" x14ac:dyDescent="0.25">
      <c r="A15" s="9"/>
      <c r="B15" s="10"/>
      <c r="C15" s="28"/>
      <c r="D15" s="12"/>
      <c r="E15" s="12"/>
      <c r="F15" s="12"/>
      <c r="G15" s="13"/>
      <c r="H15" s="10"/>
      <c r="I15" s="14" t="str">
        <f t="shared" si="0"/>
        <v/>
      </c>
      <c r="J15" s="113"/>
      <c r="K15" s="172"/>
    </row>
    <row r="16" spans="1:21" ht="14.1" customHeight="1" x14ac:dyDescent="0.25">
      <c r="A16" s="9"/>
      <c r="B16" s="10"/>
      <c r="C16" s="28"/>
      <c r="D16" s="12"/>
      <c r="E16" s="12"/>
      <c r="F16" s="12"/>
      <c r="G16" s="13"/>
      <c r="H16" s="10"/>
      <c r="I16" s="14" t="str">
        <f t="shared" si="0"/>
        <v/>
      </c>
      <c r="J16" s="113"/>
      <c r="K16" s="172"/>
    </row>
    <row r="17" spans="1:11" ht="14.1" customHeight="1" x14ac:dyDescent="0.25">
      <c r="A17" s="9"/>
      <c r="B17" s="10"/>
      <c r="C17" s="28"/>
      <c r="D17" s="12"/>
      <c r="E17" s="12"/>
      <c r="F17" s="12"/>
      <c r="G17" s="13"/>
      <c r="H17" s="10"/>
      <c r="I17" s="14" t="str">
        <f t="shared" si="0"/>
        <v/>
      </c>
      <c r="J17" s="113"/>
      <c r="K17" s="172"/>
    </row>
    <row r="18" spans="1:11" ht="14.1" customHeight="1" x14ac:dyDescent="0.25">
      <c r="A18" s="9"/>
      <c r="B18" s="10"/>
      <c r="C18" s="28"/>
      <c r="D18" s="12"/>
      <c r="E18" s="12"/>
      <c r="F18" s="12"/>
      <c r="G18" s="13"/>
      <c r="H18" s="10"/>
      <c r="I18" s="14" t="str">
        <f t="shared" si="0"/>
        <v/>
      </c>
      <c r="J18" s="113"/>
      <c r="K18" s="172"/>
    </row>
    <row r="19" spans="1:11" ht="14.1" customHeight="1" x14ac:dyDescent="0.25">
      <c r="A19" s="9"/>
      <c r="B19" s="10"/>
      <c r="C19" s="28"/>
      <c r="D19" s="12"/>
      <c r="E19" s="12"/>
      <c r="F19" s="12"/>
      <c r="G19" s="13"/>
      <c r="H19" s="10"/>
      <c r="I19" s="14" t="str">
        <f t="shared" si="0"/>
        <v/>
      </c>
      <c r="J19" s="113"/>
      <c r="K19" s="172"/>
    </row>
    <row r="20" spans="1:11" ht="14.1" customHeight="1" x14ac:dyDescent="0.25">
      <c r="A20" s="9"/>
      <c r="B20" s="10"/>
      <c r="C20" s="28"/>
      <c r="D20" s="12"/>
      <c r="E20" s="12"/>
      <c r="F20" s="12"/>
      <c r="G20" s="13"/>
      <c r="H20" s="10"/>
      <c r="I20" s="14" t="str">
        <f t="shared" si="0"/>
        <v/>
      </c>
      <c r="J20" s="113"/>
      <c r="K20" s="172"/>
    </row>
    <row r="21" spans="1:11" ht="14.1" customHeight="1" x14ac:dyDescent="0.25">
      <c r="A21" s="9"/>
      <c r="B21" s="10"/>
      <c r="C21" s="28"/>
      <c r="D21" s="12"/>
      <c r="E21" s="12"/>
      <c r="F21" s="12"/>
      <c r="G21" s="13"/>
      <c r="H21" s="10"/>
      <c r="I21" s="14" t="str">
        <f t="shared" si="0"/>
        <v/>
      </c>
      <c r="J21" s="113"/>
      <c r="K21" s="172"/>
    </row>
    <row r="22" spans="1:11" ht="14.1" customHeight="1" x14ac:dyDescent="0.25">
      <c r="A22" s="9"/>
      <c r="B22" s="10"/>
      <c r="C22" s="28"/>
      <c r="D22" s="12"/>
      <c r="E22" s="12"/>
      <c r="F22" s="12"/>
      <c r="G22" s="13"/>
      <c r="H22" s="10"/>
      <c r="I22" s="14" t="str">
        <f t="shared" si="0"/>
        <v/>
      </c>
      <c r="J22" s="113"/>
      <c r="K22" s="172"/>
    </row>
    <row r="23" spans="1:11" ht="14.1" customHeight="1" x14ac:dyDescent="0.25">
      <c r="A23" s="9"/>
      <c r="B23" s="10"/>
      <c r="C23" s="28"/>
      <c r="D23" s="12"/>
      <c r="E23" s="12"/>
      <c r="F23" s="12"/>
      <c r="G23" s="13"/>
      <c r="H23" s="10"/>
      <c r="I23" s="14" t="str">
        <f t="shared" si="0"/>
        <v/>
      </c>
      <c r="J23" s="113"/>
      <c r="K23" s="172"/>
    </row>
    <row r="24" spans="1:11" ht="14.1" customHeight="1" x14ac:dyDescent="0.25">
      <c r="A24" s="9"/>
      <c r="B24" s="10"/>
      <c r="C24" s="28"/>
      <c r="D24" s="12"/>
      <c r="E24" s="12"/>
      <c r="F24" s="12"/>
      <c r="G24" s="13"/>
      <c r="H24" s="10"/>
      <c r="I24" s="14" t="str">
        <f t="shared" si="0"/>
        <v/>
      </c>
      <c r="J24" s="113"/>
      <c r="K24" s="172"/>
    </row>
    <row r="25" spans="1:11" ht="14.1" customHeight="1" x14ac:dyDescent="0.25">
      <c r="A25" s="9"/>
      <c r="B25" s="10"/>
      <c r="C25" s="28"/>
      <c r="D25" s="12"/>
      <c r="E25" s="12"/>
      <c r="F25" s="12"/>
      <c r="G25" s="13"/>
      <c r="H25" s="10"/>
      <c r="I25" s="14" t="str">
        <f t="shared" si="0"/>
        <v/>
      </c>
      <c r="J25" s="113"/>
      <c r="K25" s="172"/>
    </row>
    <row r="26" spans="1:11" ht="14.1" customHeight="1" x14ac:dyDescent="0.25">
      <c r="A26" s="9"/>
      <c r="B26" s="10"/>
      <c r="C26" s="28"/>
      <c r="D26" s="12"/>
      <c r="E26" s="12"/>
      <c r="F26" s="12"/>
      <c r="G26" s="13"/>
      <c r="H26" s="10"/>
      <c r="I26" s="14" t="str">
        <f t="shared" si="0"/>
        <v/>
      </c>
      <c r="J26" s="113"/>
      <c r="K26" s="172"/>
    </row>
    <row r="27" spans="1:11" ht="14.1" customHeight="1" x14ac:dyDescent="0.25">
      <c r="A27" s="9"/>
      <c r="B27" s="10"/>
      <c r="C27" s="28"/>
      <c r="D27" s="12"/>
      <c r="E27" s="12"/>
      <c r="F27" s="12"/>
      <c r="G27" s="13"/>
      <c r="H27" s="10"/>
      <c r="I27" s="14" t="str">
        <f t="shared" si="0"/>
        <v/>
      </c>
      <c r="J27" s="113"/>
      <c r="K27" s="172"/>
    </row>
    <row r="28" spans="1:11" ht="14.1" customHeight="1" x14ac:dyDescent="0.25">
      <c r="A28" s="9"/>
      <c r="B28" s="10"/>
      <c r="C28" s="28"/>
      <c r="D28" s="12"/>
      <c r="E28" s="12"/>
      <c r="F28" s="12"/>
      <c r="G28" s="13"/>
      <c r="H28" s="10"/>
      <c r="I28" s="14" t="str">
        <f t="shared" si="0"/>
        <v/>
      </c>
      <c r="J28" s="113"/>
      <c r="K28" s="172"/>
    </row>
    <row r="29" spans="1:11" ht="14.1" customHeight="1" x14ac:dyDescent="0.25">
      <c r="A29" s="9"/>
      <c r="B29" s="10"/>
      <c r="C29" s="28"/>
      <c r="D29" s="12"/>
      <c r="E29" s="12"/>
      <c r="F29" s="12"/>
      <c r="G29" s="13"/>
      <c r="H29" s="10"/>
      <c r="I29" s="14" t="str">
        <f t="shared" si="0"/>
        <v/>
      </c>
      <c r="J29" s="113"/>
      <c r="K29" s="172"/>
    </row>
    <row r="30" spans="1:11" ht="14.1" customHeight="1" x14ac:dyDescent="0.25">
      <c r="A30" s="9"/>
      <c r="B30" s="10"/>
      <c r="C30" s="28"/>
      <c r="D30" s="12"/>
      <c r="E30" s="12"/>
      <c r="F30" s="12"/>
      <c r="G30" s="13"/>
      <c r="H30" s="10"/>
      <c r="I30" s="14" t="str">
        <f t="shared" si="0"/>
        <v/>
      </c>
      <c r="J30" s="113"/>
      <c r="K30" s="172"/>
    </row>
    <row r="31" spans="1:11" ht="14.1" customHeight="1" x14ac:dyDescent="0.25">
      <c r="A31" s="9"/>
      <c r="B31" s="10"/>
      <c r="C31" s="28"/>
      <c r="D31" s="12"/>
      <c r="E31" s="12"/>
      <c r="F31" s="12"/>
      <c r="G31" s="13"/>
      <c r="H31" s="10"/>
      <c r="I31" s="14" t="str">
        <f t="shared" si="0"/>
        <v/>
      </c>
      <c r="J31" s="113"/>
      <c r="K31" s="172"/>
    </row>
    <row r="32" spans="1:11" ht="14.1" customHeight="1" x14ac:dyDescent="0.25">
      <c r="A32" s="9"/>
      <c r="B32" s="10"/>
      <c r="C32" s="28"/>
      <c r="D32" s="12"/>
      <c r="E32" s="12"/>
      <c r="F32" s="12"/>
      <c r="G32" s="13"/>
      <c r="H32" s="10"/>
      <c r="I32" s="14" t="str">
        <f t="shared" si="0"/>
        <v/>
      </c>
      <c r="J32" s="113"/>
      <c r="K32" s="172"/>
    </row>
    <row r="33" spans="1:11" ht="14.1" customHeight="1" x14ac:dyDescent="0.25">
      <c r="A33" s="9"/>
      <c r="B33" s="10"/>
      <c r="C33" s="28"/>
      <c r="D33" s="12"/>
      <c r="E33" s="12"/>
      <c r="F33" s="12"/>
      <c r="G33" s="13"/>
      <c r="H33" s="10"/>
      <c r="I33" s="14" t="str">
        <f t="shared" si="0"/>
        <v/>
      </c>
      <c r="J33" s="113"/>
      <c r="K33" s="172"/>
    </row>
    <row r="34" spans="1:11" ht="14.1" customHeight="1" x14ac:dyDescent="0.25">
      <c r="A34" s="9"/>
      <c r="B34" s="10"/>
      <c r="C34" s="28"/>
      <c r="D34" s="12"/>
      <c r="E34" s="12"/>
      <c r="F34" s="12"/>
      <c r="G34" s="13"/>
      <c r="H34" s="10"/>
      <c r="I34" s="14" t="str">
        <f t="shared" si="0"/>
        <v/>
      </c>
      <c r="J34" s="113"/>
      <c r="K34" s="172"/>
    </row>
    <row r="35" spans="1:11" ht="14.1" customHeight="1" x14ac:dyDescent="0.25">
      <c r="A35" s="9"/>
      <c r="B35" s="10"/>
      <c r="C35" s="28"/>
      <c r="D35" s="12"/>
      <c r="E35" s="12"/>
      <c r="F35" s="12"/>
      <c r="G35" s="13"/>
      <c r="H35" s="10"/>
      <c r="I35" s="14" t="str">
        <f t="shared" si="0"/>
        <v/>
      </c>
      <c r="J35" s="113"/>
      <c r="K35" s="172"/>
    </row>
    <row r="36" spans="1:11" ht="14.1" customHeight="1" x14ac:dyDescent="0.25">
      <c r="A36" s="9"/>
      <c r="B36" s="10"/>
      <c r="C36" s="28"/>
      <c r="D36" s="12"/>
      <c r="E36" s="12"/>
      <c r="F36" s="12"/>
      <c r="G36" s="13"/>
      <c r="H36" s="10"/>
      <c r="I36" s="14" t="str">
        <f t="shared" si="0"/>
        <v/>
      </c>
      <c r="J36" s="113"/>
      <c r="K36" s="172"/>
    </row>
    <row r="37" spans="1:11" ht="14.1" customHeight="1" x14ac:dyDescent="0.25">
      <c r="A37" s="9"/>
      <c r="B37" s="10"/>
      <c r="C37" s="28"/>
      <c r="D37" s="12"/>
      <c r="E37" s="12"/>
      <c r="F37" s="12"/>
      <c r="G37" s="13"/>
      <c r="H37" s="10"/>
      <c r="I37" s="14" t="str">
        <f t="shared" si="0"/>
        <v/>
      </c>
      <c r="J37" s="113"/>
      <c r="K37" s="172"/>
    </row>
    <row r="38" spans="1:11" ht="14.1" customHeight="1" x14ac:dyDescent="0.25">
      <c r="A38" s="9"/>
      <c r="B38" s="10"/>
      <c r="C38" s="28"/>
      <c r="D38" s="12"/>
      <c r="E38" s="12"/>
      <c r="F38" s="12"/>
      <c r="G38" s="13"/>
      <c r="H38" s="10"/>
      <c r="I38" s="14" t="str">
        <f t="shared" si="0"/>
        <v/>
      </c>
      <c r="J38" s="113"/>
      <c r="K38" s="172"/>
    </row>
    <row r="39" spans="1:11" ht="14.1" customHeight="1" x14ac:dyDescent="0.25">
      <c r="A39" s="9"/>
      <c r="B39" s="10"/>
      <c r="C39" s="28"/>
      <c r="D39" s="12"/>
      <c r="E39" s="12"/>
      <c r="F39" s="12"/>
      <c r="G39" s="13"/>
      <c r="H39" s="10"/>
      <c r="I39" s="14" t="str">
        <f t="shared" si="0"/>
        <v/>
      </c>
      <c r="J39" s="113"/>
      <c r="K39" s="172"/>
    </row>
    <row r="40" spans="1:11" ht="14.1" customHeight="1" x14ac:dyDescent="0.25">
      <c r="A40" s="9"/>
      <c r="B40" s="10"/>
      <c r="C40" s="28"/>
      <c r="D40" s="12"/>
      <c r="E40" s="12"/>
      <c r="F40" s="12"/>
      <c r="G40" s="13"/>
      <c r="H40" s="10"/>
      <c r="I40" s="14" t="str">
        <f t="shared" si="0"/>
        <v/>
      </c>
      <c r="J40" s="113"/>
      <c r="K40" s="172"/>
    </row>
    <row r="41" spans="1:11" ht="14.1" customHeight="1" x14ac:dyDescent="0.25">
      <c r="A41" s="9"/>
      <c r="B41" s="10"/>
      <c r="C41" s="28"/>
      <c r="D41" s="12"/>
      <c r="E41" s="12"/>
      <c r="F41" s="12"/>
      <c r="G41" s="13"/>
      <c r="H41" s="10"/>
      <c r="I41" s="14" t="str">
        <f t="shared" si="0"/>
        <v/>
      </c>
      <c r="J41" s="113"/>
      <c r="K41" s="172"/>
    </row>
    <row r="42" spans="1:11" ht="14.1" customHeight="1" x14ac:dyDescent="0.25">
      <c r="A42" s="9"/>
      <c r="B42" s="10"/>
      <c r="C42" s="28"/>
      <c r="D42" s="12"/>
      <c r="E42" s="12"/>
      <c r="F42" s="12"/>
      <c r="G42" s="13"/>
      <c r="H42" s="10"/>
      <c r="I42" s="14" t="str">
        <f t="shared" si="0"/>
        <v/>
      </c>
      <c r="J42" s="113"/>
      <c r="K42" s="172"/>
    </row>
    <row r="43" spans="1:11" ht="14.1" customHeight="1" x14ac:dyDescent="0.25">
      <c r="A43" s="9"/>
      <c r="B43" s="10"/>
      <c r="C43" s="28"/>
      <c r="D43" s="12"/>
      <c r="E43" s="12"/>
      <c r="F43" s="12"/>
      <c r="G43" s="13"/>
      <c r="H43" s="10"/>
      <c r="I43" s="14" t="str">
        <f t="shared" si="0"/>
        <v/>
      </c>
      <c r="J43" s="113"/>
      <c r="K43" s="172"/>
    </row>
    <row r="44" spans="1:11" ht="14.1" customHeight="1" x14ac:dyDescent="0.25">
      <c r="A44" s="9"/>
      <c r="B44" s="10"/>
      <c r="C44" s="28"/>
      <c r="D44" s="12"/>
      <c r="E44" s="12"/>
      <c r="F44" s="12"/>
      <c r="G44" s="13"/>
      <c r="H44" s="10"/>
      <c r="I44" s="14" t="str">
        <f t="shared" si="0"/>
        <v/>
      </c>
      <c r="J44" s="113"/>
      <c r="K44" s="172"/>
    </row>
    <row r="45" spans="1:11" ht="14.1" customHeight="1" x14ac:dyDescent="0.25">
      <c r="A45" s="9"/>
      <c r="B45" s="10"/>
      <c r="C45" s="28"/>
      <c r="D45" s="12"/>
      <c r="E45" s="12"/>
      <c r="F45" s="12"/>
      <c r="G45" s="13"/>
      <c r="H45" s="10"/>
      <c r="I45" s="14" t="str">
        <f t="shared" si="0"/>
        <v/>
      </c>
      <c r="J45" s="113"/>
      <c r="K45" s="172"/>
    </row>
    <row r="46" spans="1:11" ht="14.1" customHeight="1" x14ac:dyDescent="0.25">
      <c r="A46" s="9"/>
      <c r="B46" s="10"/>
      <c r="C46" s="28"/>
      <c r="D46" s="12"/>
      <c r="E46" s="12"/>
      <c r="F46" s="12"/>
      <c r="G46" s="13"/>
      <c r="H46" s="10"/>
      <c r="I46" s="14" t="str">
        <f t="shared" si="0"/>
        <v/>
      </c>
      <c r="J46" s="113"/>
      <c r="K46" s="172"/>
    </row>
    <row r="47" spans="1:11" ht="14.1" customHeight="1" x14ac:dyDescent="0.25">
      <c r="A47" s="9"/>
      <c r="B47" s="10"/>
      <c r="C47" s="28"/>
      <c r="D47" s="12"/>
      <c r="E47" s="12"/>
      <c r="F47" s="12"/>
      <c r="G47" s="13"/>
      <c r="H47" s="10"/>
      <c r="I47" s="14" t="str">
        <f t="shared" si="0"/>
        <v/>
      </c>
      <c r="J47" s="113"/>
      <c r="K47" s="172"/>
    </row>
    <row r="48" spans="1:11" ht="14.1" customHeight="1" x14ac:dyDescent="0.25">
      <c r="A48" s="9"/>
      <c r="B48" s="10"/>
      <c r="C48" s="28"/>
      <c r="D48" s="12"/>
      <c r="E48" s="12"/>
      <c r="F48" s="12"/>
      <c r="G48" s="13"/>
      <c r="H48" s="10"/>
      <c r="I48" s="14" t="str">
        <f t="shared" si="0"/>
        <v/>
      </c>
      <c r="J48" s="113"/>
      <c r="K48" s="172"/>
    </row>
    <row r="49" spans="1:11" ht="14.1" customHeight="1" x14ac:dyDescent="0.25">
      <c r="A49" s="9"/>
      <c r="B49" s="10"/>
      <c r="C49" s="28"/>
      <c r="D49" s="12"/>
      <c r="E49" s="12"/>
      <c r="F49" s="12"/>
      <c r="G49" s="13"/>
      <c r="H49" s="10"/>
      <c r="I49" s="14" t="str">
        <f t="shared" si="0"/>
        <v/>
      </c>
      <c r="J49" s="113"/>
      <c r="K49" s="172"/>
    </row>
    <row r="50" spans="1:11" ht="14.1" customHeight="1" x14ac:dyDescent="0.25">
      <c r="A50" s="9"/>
      <c r="B50" s="10"/>
      <c r="C50" s="28"/>
      <c r="D50" s="12"/>
      <c r="E50" s="12"/>
      <c r="F50" s="12"/>
      <c r="G50" s="13"/>
      <c r="H50" s="10"/>
      <c r="I50" s="14" t="str">
        <f t="shared" si="0"/>
        <v/>
      </c>
      <c r="J50" s="113"/>
      <c r="K50" s="172"/>
    </row>
    <row r="51" spans="1:11" ht="14.1" customHeight="1" x14ac:dyDescent="0.25">
      <c r="A51" s="9"/>
      <c r="B51" s="10"/>
      <c r="C51" s="28"/>
      <c r="D51" s="12"/>
      <c r="E51" s="12"/>
      <c r="F51" s="12"/>
      <c r="G51" s="13"/>
      <c r="H51" s="10"/>
      <c r="I51" s="14" t="str">
        <f t="shared" si="0"/>
        <v/>
      </c>
      <c r="J51" s="113"/>
      <c r="K51" s="172"/>
    </row>
    <row r="52" spans="1:11" ht="14.1" customHeight="1" x14ac:dyDescent="0.25">
      <c r="A52" s="9"/>
      <c r="B52" s="10"/>
      <c r="C52" s="28"/>
      <c r="D52" s="12"/>
      <c r="E52" s="12"/>
      <c r="F52" s="12"/>
      <c r="G52" s="13"/>
      <c r="H52" s="10"/>
      <c r="I52" s="14" t="str">
        <f t="shared" si="0"/>
        <v/>
      </c>
      <c r="J52" s="113"/>
      <c r="K52" s="172"/>
    </row>
    <row r="53" spans="1:11" ht="14.1" customHeight="1" x14ac:dyDescent="0.25">
      <c r="A53" s="9"/>
      <c r="B53" s="10"/>
      <c r="C53" s="28"/>
      <c r="D53" s="12"/>
      <c r="E53" s="12"/>
      <c r="F53" s="12"/>
      <c r="G53" s="13"/>
      <c r="H53" s="10"/>
      <c r="I53" s="14" t="str">
        <f t="shared" si="0"/>
        <v/>
      </c>
      <c r="J53" s="113"/>
      <c r="K53" s="172"/>
    </row>
    <row r="54" spans="1:11" ht="14.1" customHeight="1" x14ac:dyDescent="0.25">
      <c r="A54" s="9"/>
      <c r="B54" s="10"/>
      <c r="C54" s="28"/>
      <c r="D54" s="12"/>
      <c r="E54" s="12"/>
      <c r="F54" s="12"/>
      <c r="G54" s="13"/>
      <c r="H54" s="10"/>
      <c r="I54" s="14" t="str">
        <f t="shared" si="0"/>
        <v/>
      </c>
      <c r="J54" s="113"/>
      <c r="K54" s="172"/>
    </row>
    <row r="55" spans="1:11" ht="14.1" customHeight="1" x14ac:dyDescent="0.25">
      <c r="A55" s="9"/>
      <c r="B55" s="10"/>
      <c r="C55" s="28"/>
      <c r="D55" s="12"/>
      <c r="E55" s="12"/>
      <c r="F55" s="12"/>
      <c r="G55" s="13"/>
      <c r="H55" s="10"/>
      <c r="I55" s="14" t="str">
        <f t="shared" si="0"/>
        <v/>
      </c>
      <c r="J55" s="113"/>
      <c r="K55" s="172"/>
    </row>
    <row r="56" spans="1:11" ht="14.1" customHeight="1" x14ac:dyDescent="0.25">
      <c r="A56" s="9"/>
      <c r="B56" s="10"/>
      <c r="C56" s="28"/>
      <c r="D56" s="12"/>
      <c r="E56" s="12"/>
      <c r="F56" s="12"/>
      <c r="G56" s="13"/>
      <c r="H56" s="10"/>
      <c r="I56" s="14" t="str">
        <f t="shared" si="0"/>
        <v/>
      </c>
      <c r="J56" s="113"/>
      <c r="K56" s="172"/>
    </row>
    <row r="57" spans="1:11" ht="14.1" customHeight="1" x14ac:dyDescent="0.25">
      <c r="A57" s="9"/>
      <c r="B57" s="10"/>
      <c r="C57" s="28"/>
      <c r="D57" s="12"/>
      <c r="E57" s="12"/>
      <c r="F57" s="12"/>
      <c r="G57" s="13"/>
      <c r="H57" s="10"/>
      <c r="I57" s="14" t="str">
        <f t="shared" si="0"/>
        <v/>
      </c>
      <c r="J57" s="113"/>
      <c r="K57" s="172"/>
    </row>
    <row r="58" spans="1:11" ht="14.1" customHeight="1" x14ac:dyDescent="0.25">
      <c r="A58" s="9"/>
      <c r="B58" s="10"/>
      <c r="C58" s="28"/>
      <c r="D58" s="12"/>
      <c r="E58" s="12"/>
      <c r="F58" s="12"/>
      <c r="G58" s="13"/>
      <c r="H58" s="10"/>
      <c r="I58" s="14" t="str">
        <f t="shared" si="0"/>
        <v/>
      </c>
      <c r="J58" s="113"/>
      <c r="K58" s="172"/>
    </row>
    <row r="59" spans="1:11" ht="14.1" customHeight="1" x14ac:dyDescent="0.25">
      <c r="A59" s="9"/>
      <c r="B59" s="10"/>
      <c r="C59" s="28"/>
      <c r="D59" s="12"/>
      <c r="E59" s="12"/>
      <c r="F59" s="12"/>
      <c r="G59" s="13"/>
      <c r="H59" s="10"/>
      <c r="I59" s="14" t="str">
        <f t="shared" si="0"/>
        <v/>
      </c>
      <c r="J59" s="113"/>
      <c r="K59" s="172"/>
    </row>
    <row r="60" spans="1:11" ht="14.1" customHeight="1" x14ac:dyDescent="0.25">
      <c r="A60" s="9"/>
      <c r="B60" s="10"/>
      <c r="C60" s="28"/>
      <c r="D60" s="12"/>
      <c r="E60" s="12"/>
      <c r="F60" s="12"/>
      <c r="G60" s="13"/>
      <c r="H60" s="10"/>
      <c r="I60" s="14" t="str">
        <f t="shared" si="0"/>
        <v/>
      </c>
      <c r="J60" s="113"/>
      <c r="K60" s="172"/>
    </row>
    <row r="61" spans="1:11" ht="14.1" customHeight="1" x14ac:dyDescent="0.25">
      <c r="A61" s="9"/>
      <c r="B61" s="10"/>
      <c r="C61" s="28"/>
      <c r="D61" s="12"/>
      <c r="E61" s="12"/>
      <c r="F61" s="12"/>
      <c r="G61" s="13"/>
      <c r="H61" s="10"/>
      <c r="I61" s="14" t="str">
        <f t="shared" si="0"/>
        <v/>
      </c>
      <c r="J61" s="113"/>
      <c r="K61" s="172"/>
    </row>
    <row r="62" spans="1:11" ht="14.1" customHeight="1" x14ac:dyDescent="0.25">
      <c r="A62" s="9"/>
      <c r="B62" s="10"/>
      <c r="C62" s="28"/>
      <c r="D62" s="12"/>
      <c r="E62" s="12"/>
      <c r="F62" s="12"/>
      <c r="G62" s="13"/>
      <c r="H62" s="10"/>
      <c r="I62" s="14" t="str">
        <f t="shared" si="0"/>
        <v/>
      </c>
      <c r="J62" s="113"/>
      <c r="K62" s="172"/>
    </row>
    <row r="63" spans="1:11" ht="14.1" customHeight="1" x14ac:dyDescent="0.25">
      <c r="A63" s="9"/>
      <c r="B63" s="10"/>
      <c r="C63" s="28"/>
      <c r="D63" s="12"/>
      <c r="E63" s="12"/>
      <c r="F63" s="12"/>
      <c r="G63" s="13"/>
      <c r="H63" s="10"/>
      <c r="I63" s="14" t="str">
        <f t="shared" si="0"/>
        <v/>
      </c>
      <c r="J63" s="113"/>
      <c r="K63" s="172"/>
    </row>
    <row r="64" spans="1:11" ht="14.1" customHeight="1" x14ac:dyDescent="0.25">
      <c r="A64" s="9"/>
      <c r="B64" s="10"/>
      <c r="C64" s="28"/>
      <c r="D64" s="12"/>
      <c r="E64" s="12"/>
      <c r="F64" s="12"/>
      <c r="G64" s="13"/>
      <c r="H64" s="10"/>
      <c r="I64" s="14" t="str">
        <f t="shared" si="0"/>
        <v/>
      </c>
      <c r="J64" s="113"/>
      <c r="K64" s="172"/>
    </row>
    <row r="65" spans="1:11" ht="14.1" customHeight="1" x14ac:dyDescent="0.25">
      <c r="A65" s="9"/>
      <c r="B65" s="10"/>
      <c r="C65" s="28"/>
      <c r="D65" s="12"/>
      <c r="E65" s="12"/>
      <c r="F65" s="12"/>
      <c r="G65" s="13"/>
      <c r="H65" s="10"/>
      <c r="I65" s="14" t="str">
        <f t="shared" si="0"/>
        <v/>
      </c>
      <c r="J65" s="113"/>
      <c r="K65" s="172"/>
    </row>
    <row r="66" spans="1:11" ht="14.1" customHeight="1" x14ac:dyDescent="0.25">
      <c r="A66" s="9"/>
      <c r="B66" s="10"/>
      <c r="C66" s="28"/>
      <c r="D66" s="12"/>
      <c r="E66" s="12"/>
      <c r="F66" s="12"/>
      <c r="G66" s="13"/>
      <c r="H66" s="10"/>
      <c r="I66" s="14" t="str">
        <f t="shared" si="0"/>
        <v/>
      </c>
      <c r="J66" s="113"/>
      <c r="K66" s="172"/>
    </row>
    <row r="67" spans="1:11" ht="14.1" customHeight="1" x14ac:dyDescent="0.25">
      <c r="A67" s="9"/>
      <c r="B67" s="10"/>
      <c r="C67" s="28"/>
      <c r="D67" s="12"/>
      <c r="E67" s="12"/>
      <c r="F67" s="12"/>
      <c r="G67" s="13"/>
      <c r="H67" s="10"/>
      <c r="I67" s="14" t="str">
        <f t="shared" si="0"/>
        <v/>
      </c>
      <c r="J67" s="113"/>
      <c r="K67" s="172"/>
    </row>
    <row r="68" spans="1:11" ht="14.1" customHeight="1" x14ac:dyDescent="0.25">
      <c r="A68" s="9"/>
      <c r="B68" s="10"/>
      <c r="C68" s="28"/>
      <c r="D68" s="12"/>
      <c r="E68" s="12"/>
      <c r="F68" s="12"/>
      <c r="G68" s="13"/>
      <c r="H68" s="10"/>
      <c r="I68" s="14" t="str">
        <f t="shared" si="0"/>
        <v/>
      </c>
      <c r="J68" s="113"/>
      <c r="K68" s="172"/>
    </row>
    <row r="69" spans="1:11" ht="14.1" customHeight="1" x14ac:dyDescent="0.25">
      <c r="A69" s="9"/>
      <c r="B69" s="10"/>
      <c r="C69" s="28"/>
      <c r="D69" s="12"/>
      <c r="E69" s="12"/>
      <c r="F69" s="12"/>
      <c r="G69" s="13"/>
      <c r="H69" s="10"/>
      <c r="I69" s="14" t="str">
        <f t="shared" ref="I69:I132" si="1">IF(G69="","",I68+G69)</f>
        <v/>
      </c>
      <c r="J69" s="113"/>
      <c r="K69" s="172"/>
    </row>
    <row r="70" spans="1:11" ht="14.1" customHeight="1" x14ac:dyDescent="0.25">
      <c r="A70" s="9"/>
      <c r="B70" s="10"/>
      <c r="C70" s="28"/>
      <c r="D70" s="12"/>
      <c r="E70" s="12"/>
      <c r="F70" s="12"/>
      <c r="G70" s="13"/>
      <c r="H70" s="10"/>
      <c r="I70" s="14" t="str">
        <f t="shared" si="1"/>
        <v/>
      </c>
      <c r="J70" s="113"/>
      <c r="K70" s="172"/>
    </row>
    <row r="71" spans="1:11" ht="14.1" customHeight="1" x14ac:dyDescent="0.25">
      <c r="A71" s="9"/>
      <c r="B71" s="10"/>
      <c r="C71" s="28"/>
      <c r="D71" s="12"/>
      <c r="E71" s="12"/>
      <c r="F71" s="12"/>
      <c r="G71" s="13"/>
      <c r="H71" s="10"/>
      <c r="I71" s="14" t="str">
        <f t="shared" si="1"/>
        <v/>
      </c>
      <c r="J71" s="113"/>
      <c r="K71" s="172"/>
    </row>
    <row r="72" spans="1:11" ht="14.1" customHeight="1" x14ac:dyDescent="0.25">
      <c r="A72" s="9"/>
      <c r="B72" s="10"/>
      <c r="C72" s="28"/>
      <c r="D72" s="12"/>
      <c r="E72" s="12"/>
      <c r="F72" s="12"/>
      <c r="G72" s="13"/>
      <c r="H72" s="10"/>
      <c r="I72" s="14" t="str">
        <f t="shared" si="1"/>
        <v/>
      </c>
      <c r="J72" s="113"/>
      <c r="K72" s="172"/>
    </row>
    <row r="73" spans="1:11" ht="14.1" customHeight="1" x14ac:dyDescent="0.25">
      <c r="A73" s="9"/>
      <c r="B73" s="10"/>
      <c r="C73" s="28"/>
      <c r="D73" s="12"/>
      <c r="E73" s="12"/>
      <c r="F73" s="12"/>
      <c r="G73" s="13"/>
      <c r="H73" s="10"/>
      <c r="I73" s="14" t="str">
        <f t="shared" si="1"/>
        <v/>
      </c>
      <c r="J73" s="113"/>
      <c r="K73" s="172"/>
    </row>
    <row r="74" spans="1:11" ht="14.1" customHeight="1" x14ac:dyDescent="0.25">
      <c r="A74" s="9"/>
      <c r="B74" s="10"/>
      <c r="C74" s="28"/>
      <c r="D74" s="12"/>
      <c r="E74" s="12"/>
      <c r="F74" s="12"/>
      <c r="G74" s="13"/>
      <c r="H74" s="10"/>
      <c r="I74" s="14" t="str">
        <f t="shared" si="1"/>
        <v/>
      </c>
      <c r="J74" s="113"/>
      <c r="K74" s="172"/>
    </row>
    <row r="75" spans="1:11" ht="14.1" customHeight="1" x14ac:dyDescent="0.25">
      <c r="A75" s="9"/>
      <c r="B75" s="10"/>
      <c r="C75" s="28"/>
      <c r="D75" s="12"/>
      <c r="E75" s="12"/>
      <c r="F75" s="12"/>
      <c r="G75" s="13"/>
      <c r="H75" s="10"/>
      <c r="I75" s="14" t="str">
        <f t="shared" si="1"/>
        <v/>
      </c>
      <c r="J75" s="113"/>
      <c r="K75" s="172"/>
    </row>
    <row r="76" spans="1:11" ht="14.1" customHeight="1" x14ac:dyDescent="0.25">
      <c r="A76" s="9"/>
      <c r="B76" s="10"/>
      <c r="C76" s="28"/>
      <c r="D76" s="12"/>
      <c r="E76" s="12"/>
      <c r="F76" s="12"/>
      <c r="G76" s="13"/>
      <c r="H76" s="10"/>
      <c r="I76" s="14" t="str">
        <f t="shared" si="1"/>
        <v/>
      </c>
      <c r="J76" s="113"/>
      <c r="K76" s="172"/>
    </row>
    <row r="77" spans="1:11" ht="14.1" customHeight="1" x14ac:dyDescent="0.25">
      <c r="A77" s="9"/>
      <c r="B77" s="10"/>
      <c r="C77" s="28"/>
      <c r="D77" s="12"/>
      <c r="E77" s="12"/>
      <c r="F77" s="12"/>
      <c r="G77" s="13"/>
      <c r="H77" s="10"/>
      <c r="I77" s="14" t="str">
        <f t="shared" si="1"/>
        <v/>
      </c>
      <c r="J77" s="113"/>
      <c r="K77" s="172"/>
    </row>
    <row r="78" spans="1:11" ht="14.1" customHeight="1" x14ac:dyDescent="0.25">
      <c r="A78" s="9"/>
      <c r="B78" s="10"/>
      <c r="C78" s="28"/>
      <c r="D78" s="12"/>
      <c r="E78" s="12"/>
      <c r="F78" s="12"/>
      <c r="G78" s="13"/>
      <c r="H78" s="10"/>
      <c r="I78" s="14" t="str">
        <f t="shared" si="1"/>
        <v/>
      </c>
      <c r="J78" s="113"/>
      <c r="K78" s="172"/>
    </row>
    <row r="79" spans="1:11" ht="14.1" customHeight="1" x14ac:dyDescent="0.25">
      <c r="A79" s="9"/>
      <c r="B79" s="10"/>
      <c r="C79" s="28"/>
      <c r="D79" s="12"/>
      <c r="E79" s="12"/>
      <c r="F79" s="12"/>
      <c r="G79" s="13"/>
      <c r="H79" s="10"/>
      <c r="I79" s="14" t="str">
        <f t="shared" si="1"/>
        <v/>
      </c>
      <c r="J79" s="113"/>
      <c r="K79" s="172"/>
    </row>
    <row r="80" spans="1:11" ht="14.1" customHeight="1" x14ac:dyDescent="0.25">
      <c r="A80" s="9"/>
      <c r="B80" s="10"/>
      <c r="C80" s="28"/>
      <c r="D80" s="12"/>
      <c r="E80" s="12"/>
      <c r="F80" s="12"/>
      <c r="G80" s="13"/>
      <c r="H80" s="10"/>
      <c r="I80" s="14" t="str">
        <f t="shared" si="1"/>
        <v/>
      </c>
      <c r="J80" s="113"/>
      <c r="K80" s="172"/>
    </row>
    <row r="81" spans="1:11" ht="14.1" customHeight="1" x14ac:dyDescent="0.25">
      <c r="A81" s="9"/>
      <c r="B81" s="10"/>
      <c r="C81" s="28"/>
      <c r="D81" s="12"/>
      <c r="E81" s="12"/>
      <c r="F81" s="12"/>
      <c r="G81" s="13"/>
      <c r="H81" s="10"/>
      <c r="I81" s="14" t="str">
        <f t="shared" si="1"/>
        <v/>
      </c>
      <c r="J81" s="113"/>
      <c r="K81" s="172"/>
    </row>
    <row r="82" spans="1:11" ht="14.1" customHeight="1" x14ac:dyDescent="0.25">
      <c r="A82" s="9"/>
      <c r="B82" s="10"/>
      <c r="C82" s="28"/>
      <c r="D82" s="12"/>
      <c r="E82" s="12"/>
      <c r="F82" s="12"/>
      <c r="G82" s="13"/>
      <c r="H82" s="10"/>
      <c r="I82" s="14" t="str">
        <f t="shared" si="1"/>
        <v/>
      </c>
      <c r="J82" s="113"/>
      <c r="K82" s="172"/>
    </row>
    <row r="83" spans="1:11" ht="14.1" customHeight="1" x14ac:dyDescent="0.25">
      <c r="A83" s="9"/>
      <c r="B83" s="10"/>
      <c r="C83" s="28"/>
      <c r="D83" s="12"/>
      <c r="E83" s="12"/>
      <c r="F83" s="12"/>
      <c r="G83" s="13"/>
      <c r="H83" s="10"/>
      <c r="I83" s="14" t="str">
        <f t="shared" si="1"/>
        <v/>
      </c>
      <c r="J83" s="113"/>
      <c r="K83" s="172"/>
    </row>
    <row r="84" spans="1:11" ht="14.1" customHeight="1" x14ac:dyDescent="0.25">
      <c r="A84" s="9"/>
      <c r="B84" s="10"/>
      <c r="C84" s="28"/>
      <c r="D84" s="12"/>
      <c r="E84" s="12"/>
      <c r="F84" s="12"/>
      <c r="G84" s="13"/>
      <c r="H84" s="10"/>
      <c r="I84" s="14" t="str">
        <f t="shared" si="1"/>
        <v/>
      </c>
      <c r="J84" s="113"/>
      <c r="K84" s="172"/>
    </row>
    <row r="85" spans="1:11" ht="14.1" customHeight="1" x14ac:dyDescent="0.25">
      <c r="A85" s="9"/>
      <c r="B85" s="10"/>
      <c r="C85" s="28"/>
      <c r="D85" s="12"/>
      <c r="E85" s="12"/>
      <c r="F85" s="12"/>
      <c r="G85" s="13"/>
      <c r="H85" s="10"/>
      <c r="I85" s="14" t="str">
        <f t="shared" si="1"/>
        <v/>
      </c>
      <c r="J85" s="113"/>
      <c r="K85" s="172"/>
    </row>
    <row r="86" spans="1:11" ht="14.1" customHeight="1" x14ac:dyDescent="0.25">
      <c r="A86" s="9"/>
      <c r="B86" s="10"/>
      <c r="C86" s="28"/>
      <c r="D86" s="12"/>
      <c r="E86" s="12"/>
      <c r="F86" s="12"/>
      <c r="G86" s="13"/>
      <c r="H86" s="10"/>
      <c r="I86" s="14" t="str">
        <f t="shared" si="1"/>
        <v/>
      </c>
      <c r="J86" s="113"/>
      <c r="K86" s="172"/>
    </row>
    <row r="87" spans="1:11" ht="14.1" customHeight="1" x14ac:dyDescent="0.25">
      <c r="A87" s="9"/>
      <c r="B87" s="10"/>
      <c r="C87" s="28"/>
      <c r="D87" s="12"/>
      <c r="E87" s="12"/>
      <c r="F87" s="12"/>
      <c r="G87" s="13"/>
      <c r="H87" s="10"/>
      <c r="I87" s="14" t="str">
        <f t="shared" si="1"/>
        <v/>
      </c>
      <c r="J87" s="113"/>
      <c r="K87" s="172"/>
    </row>
    <row r="88" spans="1:11" ht="14.1" customHeight="1" x14ac:dyDescent="0.25">
      <c r="A88" s="9"/>
      <c r="B88" s="10"/>
      <c r="C88" s="28"/>
      <c r="D88" s="12"/>
      <c r="E88" s="12"/>
      <c r="F88" s="12"/>
      <c r="G88" s="13"/>
      <c r="H88" s="10"/>
      <c r="I88" s="14" t="str">
        <f t="shared" si="1"/>
        <v/>
      </c>
      <c r="J88" s="113"/>
      <c r="K88" s="172"/>
    </row>
    <row r="89" spans="1:11" ht="14.1" customHeight="1" x14ac:dyDescent="0.25">
      <c r="A89" s="9"/>
      <c r="B89" s="10"/>
      <c r="C89" s="28"/>
      <c r="D89" s="12"/>
      <c r="E89" s="12"/>
      <c r="F89" s="12"/>
      <c r="G89" s="13"/>
      <c r="H89" s="10"/>
      <c r="I89" s="14" t="str">
        <f t="shared" si="1"/>
        <v/>
      </c>
      <c r="J89" s="113"/>
      <c r="K89" s="172"/>
    </row>
    <row r="90" spans="1:11" ht="14.1" customHeight="1" x14ac:dyDescent="0.25">
      <c r="A90" s="9"/>
      <c r="B90" s="10"/>
      <c r="C90" s="28"/>
      <c r="D90" s="12"/>
      <c r="E90" s="12"/>
      <c r="F90" s="12"/>
      <c r="G90" s="13"/>
      <c r="H90" s="10"/>
      <c r="I90" s="14" t="str">
        <f t="shared" si="1"/>
        <v/>
      </c>
      <c r="J90" s="113"/>
      <c r="K90" s="172"/>
    </row>
    <row r="91" spans="1:11" ht="14.1" customHeight="1" x14ac:dyDescent="0.25">
      <c r="A91" s="9"/>
      <c r="B91" s="10"/>
      <c r="C91" s="28"/>
      <c r="D91" s="12"/>
      <c r="E91" s="12"/>
      <c r="F91" s="12"/>
      <c r="G91" s="13"/>
      <c r="H91" s="10"/>
      <c r="I91" s="14" t="str">
        <f t="shared" si="1"/>
        <v/>
      </c>
      <c r="J91" s="113"/>
      <c r="K91" s="172"/>
    </row>
    <row r="92" spans="1:11" ht="14.1" customHeight="1" x14ac:dyDescent="0.25">
      <c r="A92" s="9"/>
      <c r="B92" s="10"/>
      <c r="C92" s="28"/>
      <c r="D92" s="12"/>
      <c r="E92" s="12"/>
      <c r="F92" s="12"/>
      <c r="G92" s="13"/>
      <c r="H92" s="10"/>
      <c r="I92" s="14" t="str">
        <f t="shared" si="1"/>
        <v/>
      </c>
      <c r="J92" s="113"/>
      <c r="K92" s="172"/>
    </row>
    <row r="93" spans="1:11" ht="14.1" customHeight="1" x14ac:dyDescent="0.25">
      <c r="A93" s="9"/>
      <c r="B93" s="10"/>
      <c r="C93" s="28"/>
      <c r="D93" s="12"/>
      <c r="E93" s="12"/>
      <c r="F93" s="12"/>
      <c r="G93" s="13"/>
      <c r="H93" s="10"/>
      <c r="I93" s="14" t="str">
        <f t="shared" si="1"/>
        <v/>
      </c>
      <c r="J93" s="113"/>
      <c r="K93" s="172"/>
    </row>
    <row r="94" spans="1:11" ht="14.1" customHeight="1" x14ac:dyDescent="0.25">
      <c r="A94" s="9"/>
      <c r="B94" s="10"/>
      <c r="C94" s="28"/>
      <c r="D94" s="12"/>
      <c r="E94" s="12"/>
      <c r="F94" s="12"/>
      <c r="G94" s="13"/>
      <c r="H94" s="10"/>
      <c r="I94" s="14" t="str">
        <f t="shared" si="1"/>
        <v/>
      </c>
      <c r="J94" s="113"/>
      <c r="K94" s="172"/>
    </row>
    <row r="95" spans="1:11" ht="14.1" customHeight="1" x14ac:dyDescent="0.25">
      <c r="A95" s="9"/>
      <c r="B95" s="10"/>
      <c r="C95" s="28"/>
      <c r="D95" s="12"/>
      <c r="E95" s="12"/>
      <c r="F95" s="12"/>
      <c r="G95" s="13"/>
      <c r="H95" s="10"/>
      <c r="I95" s="14" t="str">
        <f t="shared" si="1"/>
        <v/>
      </c>
      <c r="J95" s="113"/>
      <c r="K95" s="172"/>
    </row>
    <row r="96" spans="1:11" ht="14.1" customHeight="1" x14ac:dyDescent="0.25">
      <c r="A96" s="9"/>
      <c r="B96" s="10"/>
      <c r="C96" s="28"/>
      <c r="D96" s="12"/>
      <c r="E96" s="12"/>
      <c r="F96" s="12"/>
      <c r="G96" s="13"/>
      <c r="H96" s="10"/>
      <c r="I96" s="14" t="str">
        <f t="shared" si="1"/>
        <v/>
      </c>
      <c r="J96" s="113"/>
      <c r="K96" s="172"/>
    </row>
    <row r="97" spans="1:11" ht="14.1" customHeight="1" x14ac:dyDescent="0.25">
      <c r="A97" s="9"/>
      <c r="B97" s="10"/>
      <c r="C97" s="28"/>
      <c r="D97" s="12"/>
      <c r="E97" s="12"/>
      <c r="F97" s="12"/>
      <c r="G97" s="13"/>
      <c r="H97" s="10"/>
      <c r="I97" s="14" t="str">
        <f t="shared" si="1"/>
        <v/>
      </c>
      <c r="J97" s="113"/>
      <c r="K97" s="172"/>
    </row>
    <row r="98" spans="1:11" ht="14.1" customHeight="1" x14ac:dyDescent="0.25">
      <c r="A98" s="9"/>
      <c r="B98" s="10"/>
      <c r="C98" s="28"/>
      <c r="D98" s="12"/>
      <c r="E98" s="12"/>
      <c r="F98" s="12"/>
      <c r="G98" s="13"/>
      <c r="H98" s="10"/>
      <c r="I98" s="14" t="str">
        <f t="shared" si="1"/>
        <v/>
      </c>
      <c r="J98" s="113"/>
      <c r="K98" s="172"/>
    </row>
    <row r="99" spans="1:11" ht="14.1" customHeight="1" x14ac:dyDescent="0.25">
      <c r="A99" s="9"/>
      <c r="B99" s="10"/>
      <c r="C99" s="28"/>
      <c r="D99" s="12"/>
      <c r="E99" s="12"/>
      <c r="F99" s="12"/>
      <c r="G99" s="13"/>
      <c r="H99" s="10"/>
      <c r="I99" s="14" t="str">
        <f t="shared" si="1"/>
        <v/>
      </c>
      <c r="J99" s="113"/>
      <c r="K99" s="172"/>
    </row>
    <row r="100" spans="1:11" ht="14.1" customHeight="1" x14ac:dyDescent="0.25">
      <c r="A100" s="9"/>
      <c r="B100" s="10"/>
      <c r="C100" s="28"/>
      <c r="D100" s="12"/>
      <c r="E100" s="12"/>
      <c r="F100" s="12"/>
      <c r="G100" s="13"/>
      <c r="H100" s="10"/>
      <c r="I100" s="14" t="str">
        <f t="shared" si="1"/>
        <v/>
      </c>
      <c r="J100" s="113"/>
      <c r="K100" s="172"/>
    </row>
    <row r="101" spans="1:11" ht="14.1" customHeight="1" x14ac:dyDescent="0.25">
      <c r="A101" s="9"/>
      <c r="B101" s="10"/>
      <c r="C101" s="28"/>
      <c r="D101" s="12"/>
      <c r="E101" s="12"/>
      <c r="F101" s="12"/>
      <c r="G101" s="13"/>
      <c r="H101" s="10"/>
      <c r="I101" s="14" t="str">
        <f t="shared" si="1"/>
        <v/>
      </c>
      <c r="J101" s="113"/>
      <c r="K101" s="172"/>
    </row>
    <row r="102" spans="1:11" ht="14.1" customHeight="1" x14ac:dyDescent="0.25">
      <c r="A102" s="9"/>
      <c r="B102" s="10"/>
      <c r="C102" s="28"/>
      <c r="D102" s="12"/>
      <c r="E102" s="12"/>
      <c r="F102" s="12"/>
      <c r="G102" s="13"/>
      <c r="H102" s="10"/>
      <c r="I102" s="14" t="str">
        <f t="shared" si="1"/>
        <v/>
      </c>
      <c r="J102" s="113"/>
      <c r="K102" s="172"/>
    </row>
    <row r="103" spans="1:11" ht="14.1" customHeight="1" x14ac:dyDescent="0.25">
      <c r="A103" s="9"/>
      <c r="B103" s="10"/>
      <c r="C103" s="28"/>
      <c r="D103" s="12"/>
      <c r="E103" s="12"/>
      <c r="F103" s="12"/>
      <c r="G103" s="13"/>
      <c r="H103" s="10"/>
      <c r="I103" s="14" t="str">
        <f t="shared" si="1"/>
        <v/>
      </c>
      <c r="J103" s="113"/>
      <c r="K103" s="172"/>
    </row>
    <row r="104" spans="1:11" ht="14.1" customHeight="1" x14ac:dyDescent="0.25">
      <c r="A104" s="9"/>
      <c r="B104" s="10"/>
      <c r="C104" s="28"/>
      <c r="D104" s="12"/>
      <c r="E104" s="12"/>
      <c r="F104" s="12"/>
      <c r="G104" s="13"/>
      <c r="H104" s="10"/>
      <c r="I104" s="14" t="str">
        <f t="shared" si="1"/>
        <v/>
      </c>
      <c r="J104" s="113"/>
      <c r="K104" s="172"/>
    </row>
    <row r="105" spans="1:11" ht="14.1" customHeight="1" x14ac:dyDescent="0.25">
      <c r="A105" s="9"/>
      <c r="B105" s="10"/>
      <c r="C105" s="28"/>
      <c r="D105" s="12"/>
      <c r="E105" s="12"/>
      <c r="F105" s="12"/>
      <c r="G105" s="13"/>
      <c r="H105" s="10"/>
      <c r="I105" s="14" t="str">
        <f t="shared" si="1"/>
        <v/>
      </c>
      <c r="J105" s="113"/>
      <c r="K105" s="172"/>
    </row>
    <row r="106" spans="1:11" ht="14.1" customHeight="1" x14ac:dyDescent="0.25">
      <c r="A106" s="9"/>
      <c r="B106" s="10"/>
      <c r="C106" s="28"/>
      <c r="D106" s="12"/>
      <c r="E106" s="12"/>
      <c r="F106" s="12"/>
      <c r="G106" s="13"/>
      <c r="H106" s="10"/>
      <c r="I106" s="14" t="str">
        <f t="shared" si="1"/>
        <v/>
      </c>
      <c r="J106" s="113"/>
      <c r="K106" s="172"/>
    </row>
    <row r="107" spans="1:11" ht="14.1" customHeight="1" x14ac:dyDescent="0.25">
      <c r="A107" s="9"/>
      <c r="B107" s="10"/>
      <c r="C107" s="28"/>
      <c r="D107" s="12"/>
      <c r="E107" s="12"/>
      <c r="F107" s="12"/>
      <c r="G107" s="13"/>
      <c r="H107" s="10"/>
      <c r="I107" s="14" t="str">
        <f t="shared" si="1"/>
        <v/>
      </c>
      <c r="J107" s="113"/>
      <c r="K107" s="172"/>
    </row>
    <row r="108" spans="1:11" ht="14.1" customHeight="1" x14ac:dyDescent="0.25">
      <c r="A108" s="9"/>
      <c r="B108" s="10"/>
      <c r="C108" s="28"/>
      <c r="D108" s="12"/>
      <c r="E108" s="12"/>
      <c r="F108" s="12"/>
      <c r="G108" s="13"/>
      <c r="H108" s="10"/>
      <c r="I108" s="14" t="str">
        <f t="shared" si="1"/>
        <v/>
      </c>
      <c r="J108" s="113"/>
      <c r="K108" s="172"/>
    </row>
    <row r="109" spans="1:11" ht="14.1" customHeight="1" x14ac:dyDescent="0.25">
      <c r="A109" s="9"/>
      <c r="B109" s="10"/>
      <c r="C109" s="28"/>
      <c r="D109" s="12"/>
      <c r="E109" s="12"/>
      <c r="F109" s="12"/>
      <c r="G109" s="13"/>
      <c r="H109" s="10"/>
      <c r="I109" s="14" t="str">
        <f t="shared" si="1"/>
        <v/>
      </c>
      <c r="J109" s="113"/>
      <c r="K109" s="172"/>
    </row>
    <row r="110" spans="1:11" ht="14.1" customHeight="1" x14ac:dyDescent="0.25">
      <c r="A110" s="9"/>
      <c r="B110" s="10"/>
      <c r="C110" s="28"/>
      <c r="D110" s="12"/>
      <c r="E110" s="12"/>
      <c r="F110" s="12"/>
      <c r="G110" s="13"/>
      <c r="H110" s="10"/>
      <c r="I110" s="14" t="str">
        <f t="shared" si="1"/>
        <v/>
      </c>
      <c r="J110" s="113"/>
      <c r="K110" s="172"/>
    </row>
    <row r="111" spans="1:11" ht="14.1" customHeight="1" x14ac:dyDescent="0.25">
      <c r="A111" s="9"/>
      <c r="B111" s="10"/>
      <c r="C111" s="28"/>
      <c r="D111" s="12"/>
      <c r="E111" s="12"/>
      <c r="F111" s="12"/>
      <c r="G111" s="13"/>
      <c r="H111" s="10"/>
      <c r="I111" s="14" t="str">
        <f t="shared" si="1"/>
        <v/>
      </c>
      <c r="J111" s="113"/>
      <c r="K111" s="172"/>
    </row>
    <row r="112" spans="1:11" ht="14.1" customHeight="1" x14ac:dyDescent="0.25">
      <c r="A112" s="9"/>
      <c r="B112" s="10"/>
      <c r="C112" s="28"/>
      <c r="D112" s="12"/>
      <c r="E112" s="12"/>
      <c r="F112" s="12"/>
      <c r="G112" s="13"/>
      <c r="H112" s="10"/>
      <c r="I112" s="14" t="str">
        <f t="shared" si="1"/>
        <v/>
      </c>
      <c r="J112" s="113"/>
      <c r="K112" s="172"/>
    </row>
    <row r="113" spans="1:11" ht="14.1" customHeight="1" x14ac:dyDescent="0.25">
      <c r="A113" s="9"/>
      <c r="B113" s="10"/>
      <c r="C113" s="28"/>
      <c r="D113" s="12"/>
      <c r="E113" s="12"/>
      <c r="F113" s="12"/>
      <c r="G113" s="13"/>
      <c r="H113" s="10"/>
      <c r="I113" s="14" t="str">
        <f t="shared" si="1"/>
        <v/>
      </c>
      <c r="J113" s="113"/>
      <c r="K113" s="172"/>
    </row>
    <row r="114" spans="1:11" ht="14.1" customHeight="1" x14ac:dyDescent="0.25">
      <c r="A114" s="9"/>
      <c r="B114" s="10"/>
      <c r="C114" s="28"/>
      <c r="D114" s="12"/>
      <c r="E114" s="12"/>
      <c r="F114" s="12"/>
      <c r="G114" s="13"/>
      <c r="H114" s="10"/>
      <c r="I114" s="14" t="str">
        <f t="shared" si="1"/>
        <v/>
      </c>
      <c r="J114" s="113"/>
      <c r="K114" s="172"/>
    </row>
    <row r="115" spans="1:11" ht="14.1" customHeight="1" x14ac:dyDescent="0.25">
      <c r="A115" s="9"/>
      <c r="B115" s="10"/>
      <c r="C115" s="28"/>
      <c r="D115" s="12"/>
      <c r="E115" s="12"/>
      <c r="F115" s="12"/>
      <c r="G115" s="13"/>
      <c r="H115" s="10"/>
      <c r="I115" s="14" t="str">
        <f t="shared" si="1"/>
        <v/>
      </c>
      <c r="J115" s="113"/>
      <c r="K115" s="172"/>
    </row>
    <row r="116" spans="1:11" ht="14.1" customHeight="1" x14ac:dyDescent="0.25">
      <c r="A116" s="9"/>
      <c r="B116" s="10"/>
      <c r="C116" s="28"/>
      <c r="D116" s="12"/>
      <c r="E116" s="12"/>
      <c r="F116" s="12"/>
      <c r="G116" s="13"/>
      <c r="H116" s="10"/>
      <c r="I116" s="14" t="str">
        <f t="shared" si="1"/>
        <v/>
      </c>
      <c r="J116" s="113"/>
      <c r="K116" s="172"/>
    </row>
    <row r="117" spans="1:11" ht="14.1" customHeight="1" x14ac:dyDescent="0.25">
      <c r="A117" s="9"/>
      <c r="B117" s="10"/>
      <c r="C117" s="28"/>
      <c r="D117" s="12"/>
      <c r="E117" s="12"/>
      <c r="F117" s="12"/>
      <c r="G117" s="13"/>
      <c r="H117" s="10"/>
      <c r="I117" s="14" t="str">
        <f t="shared" si="1"/>
        <v/>
      </c>
      <c r="J117" s="113"/>
      <c r="K117" s="172"/>
    </row>
    <row r="118" spans="1:11" ht="14.1" customHeight="1" x14ac:dyDescent="0.25">
      <c r="A118" s="9"/>
      <c r="B118" s="10"/>
      <c r="C118" s="28"/>
      <c r="D118" s="12"/>
      <c r="E118" s="12"/>
      <c r="F118" s="12"/>
      <c r="G118" s="13"/>
      <c r="H118" s="10"/>
      <c r="I118" s="14" t="str">
        <f t="shared" si="1"/>
        <v/>
      </c>
      <c r="J118" s="113"/>
      <c r="K118" s="172"/>
    </row>
    <row r="119" spans="1:11" ht="14.1" customHeight="1" x14ac:dyDescent="0.25">
      <c r="A119" s="9"/>
      <c r="B119" s="10"/>
      <c r="C119" s="28"/>
      <c r="D119" s="12"/>
      <c r="E119" s="12"/>
      <c r="F119" s="12"/>
      <c r="G119" s="13"/>
      <c r="H119" s="10"/>
      <c r="I119" s="14" t="str">
        <f t="shared" si="1"/>
        <v/>
      </c>
      <c r="J119" s="113"/>
      <c r="K119" s="172"/>
    </row>
    <row r="120" spans="1:11" ht="14.1" customHeight="1" x14ac:dyDescent="0.25">
      <c r="A120" s="9"/>
      <c r="B120" s="10"/>
      <c r="C120" s="28"/>
      <c r="D120" s="12"/>
      <c r="E120" s="12"/>
      <c r="F120" s="12"/>
      <c r="G120" s="13"/>
      <c r="H120" s="10"/>
      <c r="I120" s="14" t="str">
        <f t="shared" si="1"/>
        <v/>
      </c>
      <c r="J120" s="113"/>
      <c r="K120" s="172"/>
    </row>
    <row r="121" spans="1:11" ht="14.1" customHeight="1" x14ac:dyDescent="0.25">
      <c r="A121" s="9"/>
      <c r="B121" s="10"/>
      <c r="C121" s="28"/>
      <c r="D121" s="12"/>
      <c r="E121" s="12"/>
      <c r="F121" s="12"/>
      <c r="G121" s="13"/>
      <c r="H121" s="10"/>
      <c r="I121" s="14" t="str">
        <f t="shared" si="1"/>
        <v/>
      </c>
      <c r="J121" s="113"/>
      <c r="K121" s="172"/>
    </row>
    <row r="122" spans="1:11" ht="14.1" customHeight="1" x14ac:dyDescent="0.25">
      <c r="A122" s="9"/>
      <c r="B122" s="10"/>
      <c r="C122" s="28"/>
      <c r="D122" s="12"/>
      <c r="E122" s="12"/>
      <c r="F122" s="12"/>
      <c r="G122" s="13"/>
      <c r="H122" s="10"/>
      <c r="I122" s="14" t="str">
        <f t="shared" si="1"/>
        <v/>
      </c>
      <c r="J122" s="113"/>
      <c r="K122" s="172"/>
    </row>
    <row r="123" spans="1:11" ht="14.1" customHeight="1" x14ac:dyDescent="0.25">
      <c r="A123" s="9"/>
      <c r="B123" s="10"/>
      <c r="C123" s="28"/>
      <c r="D123" s="12"/>
      <c r="E123" s="12"/>
      <c r="F123" s="12"/>
      <c r="G123" s="13"/>
      <c r="H123" s="10"/>
      <c r="I123" s="14" t="str">
        <f t="shared" si="1"/>
        <v/>
      </c>
      <c r="J123" s="113"/>
      <c r="K123" s="172"/>
    </row>
    <row r="124" spans="1:11" ht="14.1" customHeight="1" x14ac:dyDescent="0.25">
      <c r="A124" s="9"/>
      <c r="B124" s="10"/>
      <c r="C124" s="28"/>
      <c r="D124" s="12"/>
      <c r="E124" s="12"/>
      <c r="F124" s="12"/>
      <c r="G124" s="13"/>
      <c r="H124" s="10"/>
      <c r="I124" s="14" t="str">
        <f t="shared" si="1"/>
        <v/>
      </c>
      <c r="J124" s="113"/>
      <c r="K124" s="172"/>
    </row>
    <row r="125" spans="1:11" ht="14.1" customHeight="1" x14ac:dyDescent="0.25">
      <c r="A125" s="9"/>
      <c r="B125" s="10"/>
      <c r="C125" s="28"/>
      <c r="D125" s="12"/>
      <c r="E125" s="12"/>
      <c r="F125" s="12"/>
      <c r="G125" s="13"/>
      <c r="H125" s="10"/>
      <c r="I125" s="14" t="str">
        <f t="shared" si="1"/>
        <v/>
      </c>
      <c r="J125" s="113"/>
      <c r="K125" s="172"/>
    </row>
    <row r="126" spans="1:11" ht="14.1" customHeight="1" x14ac:dyDescent="0.25">
      <c r="A126" s="9"/>
      <c r="B126" s="10"/>
      <c r="C126" s="28"/>
      <c r="D126" s="12"/>
      <c r="E126" s="12"/>
      <c r="F126" s="12"/>
      <c r="G126" s="13"/>
      <c r="H126" s="10"/>
      <c r="I126" s="14" t="str">
        <f t="shared" si="1"/>
        <v/>
      </c>
      <c r="J126" s="113"/>
      <c r="K126" s="172"/>
    </row>
    <row r="127" spans="1:11" ht="14.1" customHeight="1" x14ac:dyDescent="0.25">
      <c r="A127" s="9"/>
      <c r="B127" s="10"/>
      <c r="C127" s="28"/>
      <c r="D127" s="12"/>
      <c r="E127" s="12"/>
      <c r="F127" s="12"/>
      <c r="G127" s="13"/>
      <c r="H127" s="10"/>
      <c r="I127" s="14" t="str">
        <f t="shared" si="1"/>
        <v/>
      </c>
      <c r="J127" s="113"/>
      <c r="K127" s="172"/>
    </row>
    <row r="128" spans="1:11" ht="14.1" customHeight="1" x14ac:dyDescent="0.25">
      <c r="A128" s="9"/>
      <c r="B128" s="10"/>
      <c r="C128" s="28"/>
      <c r="D128" s="12"/>
      <c r="E128" s="12"/>
      <c r="F128" s="12"/>
      <c r="G128" s="13"/>
      <c r="H128" s="10"/>
      <c r="I128" s="14" t="str">
        <f t="shared" si="1"/>
        <v/>
      </c>
      <c r="J128" s="113"/>
      <c r="K128" s="172"/>
    </row>
    <row r="129" spans="1:11" ht="14.1" customHeight="1" x14ac:dyDescent="0.25">
      <c r="A129" s="9"/>
      <c r="B129" s="10"/>
      <c r="C129" s="28"/>
      <c r="D129" s="12"/>
      <c r="E129" s="12"/>
      <c r="F129" s="12"/>
      <c r="G129" s="13"/>
      <c r="H129" s="10"/>
      <c r="I129" s="14" t="str">
        <f t="shared" si="1"/>
        <v/>
      </c>
      <c r="J129" s="113"/>
      <c r="K129" s="172"/>
    </row>
    <row r="130" spans="1:11" ht="14.1" customHeight="1" x14ac:dyDescent="0.25">
      <c r="A130" s="9"/>
      <c r="B130" s="10"/>
      <c r="C130" s="28"/>
      <c r="D130" s="12"/>
      <c r="E130" s="12"/>
      <c r="F130" s="12"/>
      <c r="G130" s="13"/>
      <c r="H130" s="10"/>
      <c r="I130" s="14" t="str">
        <f t="shared" si="1"/>
        <v/>
      </c>
      <c r="J130" s="113"/>
      <c r="K130" s="172"/>
    </row>
    <row r="131" spans="1:11" ht="14.1" customHeight="1" x14ac:dyDescent="0.25">
      <c r="A131" s="9"/>
      <c r="B131" s="10"/>
      <c r="C131" s="28"/>
      <c r="D131" s="12"/>
      <c r="E131" s="12"/>
      <c r="F131" s="12"/>
      <c r="G131" s="13"/>
      <c r="H131" s="10"/>
      <c r="I131" s="14" t="str">
        <f t="shared" si="1"/>
        <v/>
      </c>
      <c r="J131" s="113"/>
      <c r="K131" s="172"/>
    </row>
    <row r="132" spans="1:11" ht="14.1" customHeight="1" x14ac:dyDescent="0.25">
      <c r="A132" s="9"/>
      <c r="B132" s="10"/>
      <c r="C132" s="28"/>
      <c r="D132" s="12"/>
      <c r="E132" s="12"/>
      <c r="F132" s="12"/>
      <c r="G132" s="13"/>
      <c r="H132" s="10"/>
      <c r="I132" s="14" t="str">
        <f t="shared" si="1"/>
        <v/>
      </c>
      <c r="J132" s="113"/>
      <c r="K132" s="172"/>
    </row>
    <row r="133" spans="1:11" ht="14.1" customHeight="1" x14ac:dyDescent="0.25">
      <c r="A133" s="9"/>
      <c r="B133" s="10"/>
      <c r="C133" s="28"/>
      <c r="D133" s="12"/>
      <c r="E133" s="12"/>
      <c r="F133" s="12"/>
      <c r="G133" s="13"/>
      <c r="H133" s="10"/>
      <c r="I133" s="14" t="str">
        <f t="shared" ref="I133:I196" si="2">IF(G133="","",I132+G133)</f>
        <v/>
      </c>
      <c r="J133" s="113"/>
      <c r="K133" s="172"/>
    </row>
    <row r="134" spans="1:11" ht="14.1" customHeight="1" x14ac:dyDescent="0.25">
      <c r="A134" s="9"/>
      <c r="B134" s="10"/>
      <c r="C134" s="28"/>
      <c r="D134" s="12"/>
      <c r="E134" s="12"/>
      <c r="F134" s="12"/>
      <c r="G134" s="13"/>
      <c r="H134" s="10"/>
      <c r="I134" s="14" t="str">
        <f t="shared" si="2"/>
        <v/>
      </c>
      <c r="J134" s="113"/>
      <c r="K134" s="172"/>
    </row>
    <row r="135" spans="1:11" ht="14.1" customHeight="1" x14ac:dyDescent="0.25">
      <c r="A135" s="9"/>
      <c r="B135" s="10"/>
      <c r="C135" s="28"/>
      <c r="D135" s="12"/>
      <c r="E135" s="12"/>
      <c r="F135" s="12"/>
      <c r="G135" s="13"/>
      <c r="H135" s="10"/>
      <c r="I135" s="14" t="str">
        <f t="shared" si="2"/>
        <v/>
      </c>
      <c r="J135" s="113"/>
      <c r="K135" s="172"/>
    </row>
    <row r="136" spans="1:11" ht="14.1" customHeight="1" x14ac:dyDescent="0.25">
      <c r="A136" s="9"/>
      <c r="B136" s="10"/>
      <c r="C136" s="28"/>
      <c r="D136" s="12"/>
      <c r="E136" s="12"/>
      <c r="F136" s="12"/>
      <c r="G136" s="13"/>
      <c r="H136" s="10"/>
      <c r="I136" s="14" t="str">
        <f t="shared" si="2"/>
        <v/>
      </c>
      <c r="J136" s="113"/>
      <c r="K136" s="172"/>
    </row>
    <row r="137" spans="1:11" ht="14.1" customHeight="1" x14ac:dyDescent="0.25">
      <c r="A137" s="9"/>
      <c r="B137" s="10"/>
      <c r="C137" s="28"/>
      <c r="D137" s="12"/>
      <c r="E137" s="12"/>
      <c r="F137" s="12"/>
      <c r="G137" s="13"/>
      <c r="H137" s="10"/>
      <c r="I137" s="14" t="str">
        <f t="shared" si="2"/>
        <v/>
      </c>
      <c r="J137" s="113"/>
      <c r="K137" s="172"/>
    </row>
    <row r="138" spans="1:11" ht="14.1" customHeight="1" x14ac:dyDescent="0.25">
      <c r="A138" s="9"/>
      <c r="B138" s="10"/>
      <c r="C138" s="28"/>
      <c r="D138" s="12"/>
      <c r="E138" s="12"/>
      <c r="F138" s="12"/>
      <c r="G138" s="13"/>
      <c r="H138" s="10"/>
      <c r="I138" s="14" t="str">
        <f t="shared" si="2"/>
        <v/>
      </c>
      <c r="J138" s="113"/>
      <c r="K138" s="172"/>
    </row>
    <row r="139" spans="1:11" ht="14.1" customHeight="1" x14ac:dyDescent="0.25">
      <c r="A139" s="9"/>
      <c r="B139" s="10"/>
      <c r="C139" s="28"/>
      <c r="D139" s="12"/>
      <c r="E139" s="12"/>
      <c r="F139" s="12"/>
      <c r="G139" s="13"/>
      <c r="H139" s="10"/>
      <c r="I139" s="14" t="str">
        <f t="shared" si="2"/>
        <v/>
      </c>
      <c r="J139" s="113"/>
      <c r="K139" s="172"/>
    </row>
    <row r="140" spans="1:11" ht="14.1" customHeight="1" x14ac:dyDescent="0.25">
      <c r="A140" s="9"/>
      <c r="B140" s="10"/>
      <c r="C140" s="28"/>
      <c r="D140" s="12"/>
      <c r="E140" s="12"/>
      <c r="F140" s="12"/>
      <c r="G140" s="13"/>
      <c r="H140" s="10"/>
      <c r="I140" s="14" t="str">
        <f t="shared" si="2"/>
        <v/>
      </c>
      <c r="J140" s="113"/>
      <c r="K140" s="172"/>
    </row>
    <row r="141" spans="1:11" ht="14.1" customHeight="1" x14ac:dyDescent="0.25">
      <c r="A141" s="9"/>
      <c r="B141" s="10"/>
      <c r="C141" s="28"/>
      <c r="D141" s="12"/>
      <c r="E141" s="12"/>
      <c r="F141" s="12"/>
      <c r="G141" s="13"/>
      <c r="H141" s="10"/>
      <c r="I141" s="14" t="str">
        <f t="shared" si="2"/>
        <v/>
      </c>
      <c r="J141" s="113"/>
      <c r="K141" s="172"/>
    </row>
    <row r="142" spans="1:11" ht="14.1" customHeight="1" x14ac:dyDescent="0.25">
      <c r="A142" s="9"/>
      <c r="B142" s="10"/>
      <c r="C142" s="28"/>
      <c r="D142" s="12"/>
      <c r="E142" s="12"/>
      <c r="F142" s="12"/>
      <c r="G142" s="13"/>
      <c r="H142" s="10"/>
      <c r="I142" s="14" t="str">
        <f t="shared" si="2"/>
        <v/>
      </c>
      <c r="J142" s="113"/>
      <c r="K142" s="172"/>
    </row>
    <row r="143" spans="1:11" ht="14.1" customHeight="1" x14ac:dyDescent="0.25">
      <c r="A143" s="9"/>
      <c r="B143" s="10"/>
      <c r="C143" s="28"/>
      <c r="D143" s="12"/>
      <c r="E143" s="12"/>
      <c r="F143" s="12"/>
      <c r="G143" s="13"/>
      <c r="H143" s="10"/>
      <c r="I143" s="14" t="str">
        <f t="shared" si="2"/>
        <v/>
      </c>
      <c r="J143" s="113"/>
      <c r="K143" s="172"/>
    </row>
    <row r="144" spans="1:11" ht="14.1" customHeight="1" x14ac:dyDescent="0.25">
      <c r="A144" s="9"/>
      <c r="B144" s="10"/>
      <c r="C144" s="28"/>
      <c r="D144" s="12"/>
      <c r="E144" s="12"/>
      <c r="F144" s="12"/>
      <c r="G144" s="13"/>
      <c r="H144" s="10"/>
      <c r="I144" s="14" t="str">
        <f t="shared" si="2"/>
        <v/>
      </c>
      <c r="J144" s="113"/>
      <c r="K144" s="172"/>
    </row>
    <row r="145" spans="1:11" ht="14.1" customHeight="1" x14ac:dyDescent="0.25">
      <c r="A145" s="9"/>
      <c r="B145" s="10"/>
      <c r="C145" s="28"/>
      <c r="D145" s="12"/>
      <c r="E145" s="12"/>
      <c r="F145" s="12"/>
      <c r="G145" s="13"/>
      <c r="H145" s="10"/>
      <c r="I145" s="14" t="str">
        <f t="shared" si="2"/>
        <v/>
      </c>
      <c r="J145" s="113"/>
      <c r="K145" s="172"/>
    </row>
    <row r="146" spans="1:11" ht="14.1" customHeight="1" x14ac:dyDescent="0.25">
      <c r="A146" s="9"/>
      <c r="B146" s="10"/>
      <c r="C146" s="28"/>
      <c r="D146" s="12"/>
      <c r="E146" s="12"/>
      <c r="F146" s="12"/>
      <c r="G146" s="13"/>
      <c r="H146" s="10"/>
      <c r="I146" s="14" t="str">
        <f t="shared" si="2"/>
        <v/>
      </c>
      <c r="J146" s="113"/>
      <c r="K146" s="172"/>
    </row>
    <row r="147" spans="1:11" ht="14.1" customHeight="1" x14ac:dyDescent="0.25">
      <c r="A147" s="9"/>
      <c r="B147" s="10"/>
      <c r="C147" s="28"/>
      <c r="D147" s="12"/>
      <c r="E147" s="12"/>
      <c r="F147" s="12"/>
      <c r="G147" s="13"/>
      <c r="H147" s="10"/>
      <c r="I147" s="14" t="str">
        <f t="shared" si="2"/>
        <v/>
      </c>
      <c r="J147" s="113"/>
      <c r="K147" s="172"/>
    </row>
    <row r="148" spans="1:11" ht="14.1" customHeight="1" x14ac:dyDescent="0.25">
      <c r="A148" s="9"/>
      <c r="B148" s="10"/>
      <c r="C148" s="28"/>
      <c r="D148" s="12"/>
      <c r="E148" s="12"/>
      <c r="F148" s="12"/>
      <c r="G148" s="13"/>
      <c r="H148" s="10"/>
      <c r="I148" s="14" t="str">
        <f t="shared" si="2"/>
        <v/>
      </c>
      <c r="J148" s="113"/>
      <c r="K148" s="172"/>
    </row>
    <row r="149" spans="1:11" ht="14.1" customHeight="1" x14ac:dyDescent="0.25">
      <c r="A149" s="9"/>
      <c r="B149" s="10"/>
      <c r="C149" s="28"/>
      <c r="D149" s="12"/>
      <c r="E149" s="12"/>
      <c r="F149" s="12"/>
      <c r="G149" s="13"/>
      <c r="H149" s="10"/>
      <c r="I149" s="14" t="str">
        <f t="shared" si="2"/>
        <v/>
      </c>
      <c r="J149" s="113"/>
      <c r="K149" s="172"/>
    </row>
    <row r="150" spans="1:11" ht="14.1" customHeight="1" x14ac:dyDescent="0.25">
      <c r="A150" s="9"/>
      <c r="B150" s="10"/>
      <c r="C150" s="28"/>
      <c r="D150" s="12"/>
      <c r="E150" s="12"/>
      <c r="F150" s="12"/>
      <c r="G150" s="13"/>
      <c r="H150" s="10"/>
      <c r="I150" s="14" t="str">
        <f t="shared" si="2"/>
        <v/>
      </c>
      <c r="J150" s="113"/>
      <c r="K150" s="172"/>
    </row>
    <row r="151" spans="1:11" ht="14.1" customHeight="1" x14ac:dyDescent="0.25">
      <c r="A151" s="9"/>
      <c r="B151" s="10"/>
      <c r="C151" s="28"/>
      <c r="D151" s="12"/>
      <c r="E151" s="12"/>
      <c r="F151" s="12"/>
      <c r="G151" s="13"/>
      <c r="H151" s="10"/>
      <c r="I151" s="14" t="str">
        <f t="shared" si="2"/>
        <v/>
      </c>
      <c r="J151" s="113"/>
      <c r="K151" s="172"/>
    </row>
    <row r="152" spans="1:11" ht="14.1" customHeight="1" x14ac:dyDescent="0.25">
      <c r="A152" s="9"/>
      <c r="B152" s="10"/>
      <c r="C152" s="28"/>
      <c r="D152" s="12"/>
      <c r="E152" s="12"/>
      <c r="F152" s="12"/>
      <c r="G152" s="13"/>
      <c r="H152" s="10"/>
      <c r="I152" s="14" t="str">
        <f t="shared" si="2"/>
        <v/>
      </c>
      <c r="J152" s="113"/>
      <c r="K152" s="172"/>
    </row>
    <row r="153" spans="1:11" ht="14.1" customHeight="1" x14ac:dyDescent="0.25">
      <c r="A153" s="9"/>
      <c r="B153" s="10"/>
      <c r="C153" s="28"/>
      <c r="D153" s="12"/>
      <c r="E153" s="12"/>
      <c r="F153" s="12"/>
      <c r="G153" s="13"/>
      <c r="H153" s="10"/>
      <c r="I153" s="14" t="str">
        <f t="shared" si="2"/>
        <v/>
      </c>
      <c r="J153" s="113"/>
      <c r="K153" s="172"/>
    </row>
    <row r="154" spans="1:11" ht="14.1" customHeight="1" x14ac:dyDescent="0.25">
      <c r="A154" s="9"/>
      <c r="B154" s="10"/>
      <c r="C154" s="28"/>
      <c r="D154" s="12"/>
      <c r="E154" s="12"/>
      <c r="F154" s="12"/>
      <c r="G154" s="13"/>
      <c r="H154" s="10"/>
      <c r="I154" s="14" t="str">
        <f t="shared" si="2"/>
        <v/>
      </c>
      <c r="J154" s="113"/>
      <c r="K154" s="172"/>
    </row>
    <row r="155" spans="1:11" ht="14.1" customHeight="1" x14ac:dyDescent="0.25">
      <c r="A155" s="9"/>
      <c r="B155" s="10"/>
      <c r="C155" s="28"/>
      <c r="D155" s="12"/>
      <c r="E155" s="12"/>
      <c r="F155" s="12"/>
      <c r="G155" s="13"/>
      <c r="H155" s="10"/>
      <c r="I155" s="14" t="str">
        <f t="shared" si="2"/>
        <v/>
      </c>
      <c r="J155" s="113"/>
      <c r="K155" s="172"/>
    </row>
    <row r="156" spans="1:11" ht="14.1" customHeight="1" x14ac:dyDescent="0.25">
      <c r="A156" s="9"/>
      <c r="B156" s="10"/>
      <c r="C156" s="28"/>
      <c r="D156" s="12"/>
      <c r="E156" s="12"/>
      <c r="F156" s="12"/>
      <c r="G156" s="13"/>
      <c r="H156" s="10"/>
      <c r="I156" s="14" t="str">
        <f t="shared" si="2"/>
        <v/>
      </c>
      <c r="J156" s="113"/>
      <c r="K156" s="172"/>
    </row>
    <row r="157" spans="1:11" ht="14.1" customHeight="1" x14ac:dyDescent="0.25">
      <c r="A157" s="9"/>
      <c r="B157" s="10"/>
      <c r="C157" s="28"/>
      <c r="D157" s="12"/>
      <c r="E157" s="12"/>
      <c r="F157" s="12"/>
      <c r="G157" s="13"/>
      <c r="H157" s="10"/>
      <c r="I157" s="14" t="str">
        <f t="shared" si="2"/>
        <v/>
      </c>
      <c r="J157" s="113"/>
      <c r="K157" s="172"/>
    </row>
    <row r="158" spans="1:11" ht="14.1" customHeight="1" x14ac:dyDescent="0.25">
      <c r="A158" s="9"/>
      <c r="B158" s="10"/>
      <c r="C158" s="28"/>
      <c r="D158" s="12"/>
      <c r="E158" s="12"/>
      <c r="F158" s="12"/>
      <c r="G158" s="13"/>
      <c r="H158" s="10"/>
      <c r="I158" s="14" t="str">
        <f t="shared" si="2"/>
        <v/>
      </c>
      <c r="J158" s="113"/>
      <c r="K158" s="172"/>
    </row>
    <row r="159" spans="1:11" ht="14.1" customHeight="1" x14ac:dyDescent="0.25">
      <c r="A159" s="9"/>
      <c r="B159" s="10"/>
      <c r="C159" s="28"/>
      <c r="D159" s="12"/>
      <c r="E159" s="12"/>
      <c r="F159" s="12"/>
      <c r="G159" s="13"/>
      <c r="H159" s="10"/>
      <c r="I159" s="14" t="str">
        <f t="shared" si="2"/>
        <v/>
      </c>
      <c r="J159" s="113"/>
      <c r="K159" s="172"/>
    </row>
    <row r="160" spans="1:11" ht="14.1" customHeight="1" x14ac:dyDescent="0.25">
      <c r="A160" s="9"/>
      <c r="B160" s="10"/>
      <c r="C160" s="28"/>
      <c r="D160" s="12"/>
      <c r="E160" s="12"/>
      <c r="F160" s="12"/>
      <c r="G160" s="13"/>
      <c r="H160" s="10"/>
      <c r="I160" s="14" t="str">
        <f t="shared" si="2"/>
        <v/>
      </c>
      <c r="J160" s="113"/>
      <c r="K160" s="172"/>
    </row>
    <row r="161" spans="1:11" ht="14.1" customHeight="1" x14ac:dyDescent="0.25">
      <c r="A161" s="9"/>
      <c r="B161" s="10"/>
      <c r="C161" s="28"/>
      <c r="D161" s="12"/>
      <c r="E161" s="12"/>
      <c r="F161" s="12"/>
      <c r="G161" s="13"/>
      <c r="H161" s="10"/>
      <c r="I161" s="14" t="str">
        <f t="shared" si="2"/>
        <v/>
      </c>
      <c r="J161" s="113"/>
      <c r="K161" s="172"/>
    </row>
    <row r="162" spans="1:11" ht="14.1" customHeight="1" x14ac:dyDescent="0.25">
      <c r="A162" s="9"/>
      <c r="B162" s="10"/>
      <c r="C162" s="28"/>
      <c r="D162" s="12"/>
      <c r="E162" s="12"/>
      <c r="F162" s="12"/>
      <c r="G162" s="13"/>
      <c r="H162" s="10"/>
      <c r="I162" s="14" t="str">
        <f t="shared" si="2"/>
        <v/>
      </c>
      <c r="J162" s="113"/>
      <c r="K162" s="172"/>
    </row>
    <row r="163" spans="1:11" ht="14.1" customHeight="1" x14ac:dyDescent="0.25">
      <c r="A163" s="9"/>
      <c r="B163" s="10"/>
      <c r="C163" s="28"/>
      <c r="D163" s="12"/>
      <c r="E163" s="12"/>
      <c r="F163" s="12"/>
      <c r="G163" s="13"/>
      <c r="H163" s="10"/>
      <c r="I163" s="14" t="str">
        <f t="shared" si="2"/>
        <v/>
      </c>
      <c r="J163" s="113"/>
      <c r="K163" s="172"/>
    </row>
    <row r="164" spans="1:11" ht="14.1" customHeight="1" x14ac:dyDescent="0.25">
      <c r="A164" s="9"/>
      <c r="B164" s="10"/>
      <c r="C164" s="28"/>
      <c r="D164" s="12"/>
      <c r="E164" s="12"/>
      <c r="F164" s="12"/>
      <c r="G164" s="13"/>
      <c r="H164" s="10"/>
      <c r="I164" s="14" t="str">
        <f t="shared" si="2"/>
        <v/>
      </c>
      <c r="J164" s="113"/>
      <c r="K164" s="172"/>
    </row>
    <row r="165" spans="1:11" ht="14.1" customHeight="1" x14ac:dyDescent="0.25">
      <c r="A165" s="9"/>
      <c r="B165" s="10"/>
      <c r="C165" s="28"/>
      <c r="D165" s="12"/>
      <c r="E165" s="12"/>
      <c r="F165" s="12"/>
      <c r="G165" s="13"/>
      <c r="H165" s="10"/>
      <c r="I165" s="14" t="str">
        <f t="shared" si="2"/>
        <v/>
      </c>
      <c r="J165" s="113"/>
      <c r="K165" s="172"/>
    </row>
    <row r="166" spans="1:11" ht="14.1" customHeight="1" x14ac:dyDescent="0.25">
      <c r="A166" s="9"/>
      <c r="B166" s="10"/>
      <c r="C166" s="28"/>
      <c r="D166" s="12"/>
      <c r="E166" s="12"/>
      <c r="F166" s="12"/>
      <c r="G166" s="13"/>
      <c r="H166" s="10"/>
      <c r="I166" s="14" t="str">
        <f t="shared" si="2"/>
        <v/>
      </c>
      <c r="J166" s="113"/>
      <c r="K166" s="172"/>
    </row>
    <row r="167" spans="1:11" ht="14.1" customHeight="1" x14ac:dyDescent="0.25">
      <c r="A167" s="9"/>
      <c r="B167" s="10"/>
      <c r="C167" s="28"/>
      <c r="D167" s="12"/>
      <c r="E167" s="12"/>
      <c r="F167" s="12"/>
      <c r="G167" s="13"/>
      <c r="H167" s="10"/>
      <c r="I167" s="14" t="str">
        <f t="shared" si="2"/>
        <v/>
      </c>
      <c r="J167" s="113"/>
      <c r="K167" s="172"/>
    </row>
    <row r="168" spans="1:11" ht="14.1" customHeight="1" x14ac:dyDescent="0.25">
      <c r="A168" s="9"/>
      <c r="B168" s="10"/>
      <c r="C168" s="28"/>
      <c r="D168" s="12"/>
      <c r="E168" s="12"/>
      <c r="F168" s="12"/>
      <c r="G168" s="13"/>
      <c r="H168" s="10"/>
      <c r="I168" s="14" t="str">
        <f t="shared" si="2"/>
        <v/>
      </c>
      <c r="J168" s="113"/>
      <c r="K168" s="172"/>
    </row>
    <row r="169" spans="1:11" ht="14.1" customHeight="1" x14ac:dyDescent="0.25">
      <c r="A169" s="9"/>
      <c r="B169" s="10"/>
      <c r="C169" s="28"/>
      <c r="D169" s="12"/>
      <c r="E169" s="12"/>
      <c r="F169" s="12"/>
      <c r="G169" s="13"/>
      <c r="H169" s="10"/>
      <c r="I169" s="14" t="str">
        <f t="shared" si="2"/>
        <v/>
      </c>
      <c r="J169" s="113"/>
      <c r="K169" s="172"/>
    </row>
    <row r="170" spans="1:11" ht="14.1" customHeight="1" x14ac:dyDescent="0.25">
      <c r="A170" s="9"/>
      <c r="B170" s="10"/>
      <c r="C170" s="28"/>
      <c r="D170" s="12"/>
      <c r="E170" s="12"/>
      <c r="F170" s="12"/>
      <c r="G170" s="13"/>
      <c r="H170" s="10"/>
      <c r="I170" s="14" t="str">
        <f t="shared" si="2"/>
        <v/>
      </c>
      <c r="J170" s="113"/>
      <c r="K170" s="172"/>
    </row>
    <row r="171" spans="1:11" ht="14.1" customHeight="1" x14ac:dyDescent="0.25">
      <c r="A171" s="9"/>
      <c r="B171" s="10"/>
      <c r="C171" s="28"/>
      <c r="D171" s="12"/>
      <c r="E171" s="12"/>
      <c r="F171" s="12"/>
      <c r="G171" s="13"/>
      <c r="H171" s="10"/>
      <c r="I171" s="14" t="str">
        <f t="shared" si="2"/>
        <v/>
      </c>
      <c r="J171" s="113"/>
      <c r="K171" s="172"/>
    </row>
    <row r="172" spans="1:11" ht="14.1" customHeight="1" x14ac:dyDescent="0.25">
      <c r="A172" s="9"/>
      <c r="B172" s="10"/>
      <c r="C172" s="28"/>
      <c r="D172" s="12"/>
      <c r="E172" s="12"/>
      <c r="F172" s="12"/>
      <c r="G172" s="13"/>
      <c r="H172" s="10"/>
      <c r="I172" s="14" t="str">
        <f t="shared" si="2"/>
        <v/>
      </c>
      <c r="J172" s="113"/>
      <c r="K172" s="172"/>
    </row>
    <row r="173" spans="1:11" ht="14.1" customHeight="1" x14ac:dyDescent="0.25">
      <c r="A173" s="9"/>
      <c r="B173" s="10"/>
      <c r="C173" s="28"/>
      <c r="D173" s="12"/>
      <c r="E173" s="12"/>
      <c r="F173" s="12"/>
      <c r="G173" s="13"/>
      <c r="H173" s="10"/>
      <c r="I173" s="14" t="str">
        <f t="shared" si="2"/>
        <v/>
      </c>
      <c r="J173" s="113"/>
      <c r="K173" s="172"/>
    </row>
    <row r="174" spans="1:11" ht="14.1" customHeight="1" x14ac:dyDescent="0.25">
      <c r="A174" s="9"/>
      <c r="B174" s="10"/>
      <c r="C174" s="28"/>
      <c r="D174" s="12"/>
      <c r="E174" s="12"/>
      <c r="F174" s="12"/>
      <c r="G174" s="13"/>
      <c r="H174" s="10"/>
      <c r="I174" s="14" t="str">
        <f t="shared" si="2"/>
        <v/>
      </c>
      <c r="J174" s="113"/>
      <c r="K174" s="172"/>
    </row>
    <row r="175" spans="1:11" ht="14.1" customHeight="1" x14ac:dyDescent="0.25">
      <c r="A175" s="9"/>
      <c r="B175" s="10"/>
      <c r="C175" s="28"/>
      <c r="D175" s="12"/>
      <c r="E175" s="12"/>
      <c r="F175" s="12"/>
      <c r="G175" s="13"/>
      <c r="H175" s="10"/>
      <c r="I175" s="14" t="str">
        <f t="shared" si="2"/>
        <v/>
      </c>
      <c r="J175" s="113"/>
      <c r="K175" s="172"/>
    </row>
    <row r="176" spans="1:11" ht="14.1" customHeight="1" x14ac:dyDescent="0.25">
      <c r="A176" s="9"/>
      <c r="B176" s="10"/>
      <c r="C176" s="28"/>
      <c r="D176" s="12"/>
      <c r="E176" s="12"/>
      <c r="F176" s="12"/>
      <c r="G176" s="13"/>
      <c r="H176" s="10"/>
      <c r="I176" s="14" t="str">
        <f t="shared" si="2"/>
        <v/>
      </c>
      <c r="J176" s="113"/>
      <c r="K176" s="172"/>
    </row>
    <row r="177" spans="1:11" ht="14.1" customHeight="1" x14ac:dyDescent="0.25">
      <c r="A177" s="9"/>
      <c r="B177" s="10"/>
      <c r="C177" s="28"/>
      <c r="D177" s="12"/>
      <c r="E177" s="12"/>
      <c r="F177" s="12"/>
      <c r="G177" s="13"/>
      <c r="H177" s="10"/>
      <c r="I177" s="14" t="str">
        <f t="shared" si="2"/>
        <v/>
      </c>
      <c r="J177" s="113"/>
      <c r="K177" s="172"/>
    </row>
    <row r="178" spans="1:11" ht="14.1" customHeight="1" x14ac:dyDescent="0.25">
      <c r="A178" s="9"/>
      <c r="B178" s="10"/>
      <c r="C178" s="28"/>
      <c r="D178" s="12"/>
      <c r="E178" s="12"/>
      <c r="F178" s="12"/>
      <c r="G178" s="13"/>
      <c r="H178" s="10"/>
      <c r="I178" s="14" t="str">
        <f t="shared" si="2"/>
        <v/>
      </c>
      <c r="J178" s="113"/>
      <c r="K178" s="172"/>
    </row>
    <row r="179" spans="1:11" ht="14.1" customHeight="1" x14ac:dyDescent="0.25">
      <c r="A179" s="9"/>
      <c r="B179" s="10"/>
      <c r="C179" s="28"/>
      <c r="D179" s="12"/>
      <c r="E179" s="12"/>
      <c r="F179" s="12"/>
      <c r="G179" s="13"/>
      <c r="H179" s="10"/>
      <c r="I179" s="14" t="str">
        <f t="shared" si="2"/>
        <v/>
      </c>
      <c r="J179" s="113"/>
      <c r="K179" s="172"/>
    </row>
    <row r="180" spans="1:11" ht="14.1" customHeight="1" x14ac:dyDescent="0.25">
      <c r="A180" s="9"/>
      <c r="B180" s="10"/>
      <c r="C180" s="28"/>
      <c r="D180" s="12"/>
      <c r="E180" s="12"/>
      <c r="F180" s="12"/>
      <c r="G180" s="13"/>
      <c r="H180" s="10"/>
      <c r="I180" s="14" t="str">
        <f t="shared" si="2"/>
        <v/>
      </c>
      <c r="J180" s="113"/>
      <c r="K180" s="172"/>
    </row>
    <row r="181" spans="1:11" ht="14.1" customHeight="1" x14ac:dyDescent="0.25">
      <c r="A181" s="9"/>
      <c r="B181" s="10"/>
      <c r="C181" s="28"/>
      <c r="D181" s="12"/>
      <c r="E181" s="12"/>
      <c r="F181" s="12"/>
      <c r="G181" s="13"/>
      <c r="H181" s="10"/>
      <c r="I181" s="14" t="str">
        <f t="shared" si="2"/>
        <v/>
      </c>
      <c r="J181" s="113"/>
      <c r="K181" s="172"/>
    </row>
    <row r="182" spans="1:11" ht="14.1" customHeight="1" x14ac:dyDescent="0.25">
      <c r="A182" s="9"/>
      <c r="B182" s="10"/>
      <c r="C182" s="28"/>
      <c r="D182" s="12"/>
      <c r="E182" s="12"/>
      <c r="F182" s="12"/>
      <c r="G182" s="13"/>
      <c r="H182" s="10"/>
      <c r="I182" s="14" t="str">
        <f t="shared" si="2"/>
        <v/>
      </c>
      <c r="J182" s="113"/>
      <c r="K182" s="172"/>
    </row>
    <row r="183" spans="1:11" ht="14.1" customHeight="1" x14ac:dyDescent="0.25">
      <c r="A183" s="9"/>
      <c r="B183" s="10"/>
      <c r="C183" s="28"/>
      <c r="D183" s="12"/>
      <c r="E183" s="12"/>
      <c r="F183" s="12"/>
      <c r="G183" s="13"/>
      <c r="H183" s="10"/>
      <c r="I183" s="14" t="str">
        <f t="shared" si="2"/>
        <v/>
      </c>
      <c r="J183" s="113"/>
      <c r="K183" s="172"/>
    </row>
    <row r="184" spans="1:11" ht="14.1" customHeight="1" x14ac:dyDescent="0.25">
      <c r="A184" s="9"/>
      <c r="B184" s="10"/>
      <c r="C184" s="28"/>
      <c r="D184" s="12"/>
      <c r="E184" s="12"/>
      <c r="F184" s="12"/>
      <c r="G184" s="13"/>
      <c r="H184" s="10"/>
      <c r="I184" s="14" t="str">
        <f t="shared" si="2"/>
        <v/>
      </c>
      <c r="J184" s="113"/>
      <c r="K184" s="172"/>
    </row>
    <row r="185" spans="1:11" ht="14.1" customHeight="1" x14ac:dyDescent="0.25">
      <c r="A185" s="9"/>
      <c r="B185" s="10"/>
      <c r="C185" s="28"/>
      <c r="D185" s="12"/>
      <c r="E185" s="12"/>
      <c r="F185" s="12"/>
      <c r="G185" s="13"/>
      <c r="H185" s="10"/>
      <c r="I185" s="14" t="str">
        <f t="shared" si="2"/>
        <v/>
      </c>
      <c r="J185" s="113"/>
      <c r="K185" s="172"/>
    </row>
    <row r="186" spans="1:11" ht="14.1" customHeight="1" x14ac:dyDescent="0.25">
      <c r="A186" s="9"/>
      <c r="B186" s="10"/>
      <c r="C186" s="28"/>
      <c r="D186" s="12"/>
      <c r="E186" s="12"/>
      <c r="F186" s="12"/>
      <c r="G186" s="13"/>
      <c r="H186" s="10"/>
      <c r="I186" s="14" t="str">
        <f t="shared" si="2"/>
        <v/>
      </c>
      <c r="J186" s="113"/>
      <c r="K186" s="172"/>
    </row>
    <row r="187" spans="1:11" ht="14.1" customHeight="1" x14ac:dyDescent="0.25">
      <c r="A187" s="9"/>
      <c r="B187" s="10"/>
      <c r="C187" s="28"/>
      <c r="D187" s="12"/>
      <c r="E187" s="12"/>
      <c r="F187" s="12"/>
      <c r="G187" s="13"/>
      <c r="H187" s="10"/>
      <c r="I187" s="14" t="str">
        <f t="shared" si="2"/>
        <v/>
      </c>
      <c r="J187" s="113"/>
      <c r="K187" s="172"/>
    </row>
    <row r="188" spans="1:11" ht="14.1" customHeight="1" x14ac:dyDescent="0.25">
      <c r="A188" s="9"/>
      <c r="B188" s="10"/>
      <c r="C188" s="28"/>
      <c r="D188" s="12"/>
      <c r="E188" s="12"/>
      <c r="F188" s="12"/>
      <c r="G188" s="13"/>
      <c r="H188" s="10"/>
      <c r="I188" s="14" t="str">
        <f t="shared" si="2"/>
        <v/>
      </c>
      <c r="J188" s="113"/>
      <c r="K188" s="172"/>
    </row>
    <row r="189" spans="1:11" ht="14.1" customHeight="1" x14ac:dyDescent="0.25">
      <c r="A189" s="9"/>
      <c r="B189" s="10"/>
      <c r="C189" s="28"/>
      <c r="D189" s="12"/>
      <c r="E189" s="12"/>
      <c r="F189" s="12"/>
      <c r="G189" s="13"/>
      <c r="H189" s="10"/>
      <c r="I189" s="14" t="str">
        <f t="shared" si="2"/>
        <v/>
      </c>
      <c r="J189" s="113"/>
      <c r="K189" s="172"/>
    </row>
    <row r="190" spans="1:11" ht="14.1" customHeight="1" x14ac:dyDescent="0.25">
      <c r="A190" s="9"/>
      <c r="B190" s="10"/>
      <c r="C190" s="28"/>
      <c r="D190" s="12"/>
      <c r="E190" s="12"/>
      <c r="F190" s="12"/>
      <c r="G190" s="13"/>
      <c r="H190" s="10"/>
      <c r="I190" s="14" t="str">
        <f t="shared" si="2"/>
        <v/>
      </c>
      <c r="J190" s="113"/>
      <c r="K190" s="172"/>
    </row>
    <row r="191" spans="1:11" ht="14.1" customHeight="1" x14ac:dyDescent="0.25">
      <c r="A191" s="9"/>
      <c r="B191" s="10"/>
      <c r="C191" s="28"/>
      <c r="D191" s="12"/>
      <c r="E191" s="12"/>
      <c r="F191" s="12"/>
      <c r="G191" s="13"/>
      <c r="H191" s="10"/>
      <c r="I191" s="14" t="str">
        <f t="shared" si="2"/>
        <v/>
      </c>
      <c r="J191" s="113"/>
      <c r="K191" s="172"/>
    </row>
    <row r="192" spans="1:11" ht="14.1" customHeight="1" x14ac:dyDescent="0.25">
      <c r="A192" s="9"/>
      <c r="B192" s="10"/>
      <c r="C192" s="28"/>
      <c r="D192" s="12"/>
      <c r="E192" s="12"/>
      <c r="F192" s="12"/>
      <c r="G192" s="13"/>
      <c r="H192" s="10"/>
      <c r="I192" s="14" t="str">
        <f t="shared" si="2"/>
        <v/>
      </c>
      <c r="J192" s="113"/>
      <c r="K192" s="172"/>
    </row>
    <row r="193" spans="1:11" ht="14.1" customHeight="1" x14ac:dyDescent="0.25">
      <c r="A193" s="9"/>
      <c r="B193" s="10"/>
      <c r="C193" s="28"/>
      <c r="D193" s="12"/>
      <c r="E193" s="12"/>
      <c r="F193" s="12"/>
      <c r="G193" s="13"/>
      <c r="H193" s="10"/>
      <c r="I193" s="14" t="str">
        <f t="shared" si="2"/>
        <v/>
      </c>
      <c r="J193" s="113"/>
      <c r="K193" s="172"/>
    </row>
    <row r="194" spans="1:11" ht="14.1" customHeight="1" x14ac:dyDescent="0.25">
      <c r="A194" s="9"/>
      <c r="B194" s="10"/>
      <c r="C194" s="28"/>
      <c r="D194" s="12"/>
      <c r="E194" s="12"/>
      <c r="F194" s="12"/>
      <c r="G194" s="13"/>
      <c r="H194" s="10"/>
      <c r="I194" s="14" t="str">
        <f t="shared" si="2"/>
        <v/>
      </c>
      <c r="J194" s="113"/>
      <c r="K194" s="172"/>
    </row>
    <row r="195" spans="1:11" ht="14.1" customHeight="1" x14ac:dyDescent="0.25">
      <c r="A195" s="9"/>
      <c r="B195" s="10"/>
      <c r="C195" s="28"/>
      <c r="D195" s="12"/>
      <c r="E195" s="12"/>
      <c r="F195" s="12"/>
      <c r="G195" s="13"/>
      <c r="H195" s="10"/>
      <c r="I195" s="14" t="str">
        <f t="shared" si="2"/>
        <v/>
      </c>
      <c r="J195" s="113"/>
      <c r="K195" s="172"/>
    </row>
    <row r="196" spans="1:11" ht="14.1" customHeight="1" x14ac:dyDescent="0.25">
      <c r="A196" s="9"/>
      <c r="B196" s="10"/>
      <c r="C196" s="28"/>
      <c r="D196" s="12"/>
      <c r="E196" s="12"/>
      <c r="F196" s="12"/>
      <c r="G196" s="13"/>
      <c r="H196" s="10"/>
      <c r="I196" s="14" t="str">
        <f t="shared" si="2"/>
        <v/>
      </c>
      <c r="J196" s="113"/>
      <c r="K196" s="172"/>
    </row>
    <row r="197" spans="1:11" ht="14.1" customHeight="1" x14ac:dyDescent="0.25">
      <c r="A197" s="9"/>
      <c r="B197" s="10"/>
      <c r="C197" s="28"/>
      <c r="D197" s="12"/>
      <c r="E197" s="12"/>
      <c r="F197" s="12"/>
      <c r="G197" s="13"/>
      <c r="H197" s="10"/>
      <c r="I197" s="14" t="str">
        <f t="shared" ref="I197:I260" si="3">IF(G197="","",I196+G197)</f>
        <v/>
      </c>
      <c r="J197" s="113"/>
      <c r="K197" s="172"/>
    </row>
    <row r="198" spans="1:11" ht="14.1" customHeight="1" x14ac:dyDescent="0.25">
      <c r="A198" s="9"/>
      <c r="B198" s="10"/>
      <c r="C198" s="28"/>
      <c r="D198" s="12"/>
      <c r="E198" s="12"/>
      <c r="F198" s="12"/>
      <c r="G198" s="13"/>
      <c r="H198" s="10"/>
      <c r="I198" s="14" t="str">
        <f t="shared" si="3"/>
        <v/>
      </c>
      <c r="J198" s="113"/>
      <c r="K198" s="172"/>
    </row>
    <row r="199" spans="1:11" ht="14.1" customHeight="1" x14ac:dyDescent="0.25">
      <c r="A199" s="9"/>
      <c r="B199" s="10"/>
      <c r="C199" s="28"/>
      <c r="D199" s="12"/>
      <c r="E199" s="12"/>
      <c r="F199" s="12"/>
      <c r="G199" s="13"/>
      <c r="H199" s="10"/>
      <c r="I199" s="14" t="str">
        <f t="shared" si="3"/>
        <v/>
      </c>
      <c r="J199" s="113"/>
      <c r="K199" s="172"/>
    </row>
    <row r="200" spans="1:11" ht="14.1" customHeight="1" x14ac:dyDescent="0.25">
      <c r="A200" s="9"/>
      <c r="B200" s="10"/>
      <c r="C200" s="28"/>
      <c r="D200" s="12"/>
      <c r="E200" s="12"/>
      <c r="F200" s="12"/>
      <c r="G200" s="13"/>
      <c r="H200" s="10"/>
      <c r="I200" s="14" t="str">
        <f t="shared" si="3"/>
        <v/>
      </c>
      <c r="J200" s="113"/>
      <c r="K200" s="172"/>
    </row>
    <row r="201" spans="1:11" ht="14.1" customHeight="1" x14ac:dyDescent="0.25">
      <c r="A201" s="9"/>
      <c r="B201" s="10"/>
      <c r="C201" s="28"/>
      <c r="D201" s="12"/>
      <c r="E201" s="12"/>
      <c r="F201" s="12"/>
      <c r="G201" s="13"/>
      <c r="H201" s="10"/>
      <c r="I201" s="14" t="str">
        <f t="shared" si="3"/>
        <v/>
      </c>
      <c r="J201" s="113"/>
      <c r="K201" s="172"/>
    </row>
    <row r="202" spans="1:11" ht="14.1" customHeight="1" x14ac:dyDescent="0.25">
      <c r="A202" s="9"/>
      <c r="B202" s="10"/>
      <c r="C202" s="28"/>
      <c r="D202" s="12"/>
      <c r="E202" s="12"/>
      <c r="F202" s="12"/>
      <c r="G202" s="13"/>
      <c r="H202" s="10"/>
      <c r="I202" s="14" t="str">
        <f t="shared" si="3"/>
        <v/>
      </c>
      <c r="J202" s="113"/>
      <c r="K202" s="172"/>
    </row>
    <row r="203" spans="1:11" ht="14.1" customHeight="1" x14ac:dyDescent="0.25">
      <c r="A203" s="9"/>
      <c r="B203" s="10"/>
      <c r="C203" s="28"/>
      <c r="D203" s="12"/>
      <c r="E203" s="12"/>
      <c r="F203" s="12"/>
      <c r="G203" s="13"/>
      <c r="H203" s="10"/>
      <c r="I203" s="14" t="str">
        <f t="shared" si="3"/>
        <v/>
      </c>
      <c r="J203" s="113"/>
      <c r="K203" s="172"/>
    </row>
    <row r="204" spans="1:11" ht="14.1" customHeight="1" x14ac:dyDescent="0.25">
      <c r="A204" s="9"/>
      <c r="B204" s="10"/>
      <c r="C204" s="28"/>
      <c r="D204" s="12"/>
      <c r="E204" s="12"/>
      <c r="F204" s="12"/>
      <c r="G204" s="13"/>
      <c r="H204" s="10"/>
      <c r="I204" s="14" t="str">
        <f t="shared" si="3"/>
        <v/>
      </c>
      <c r="J204" s="113"/>
      <c r="K204" s="172"/>
    </row>
    <row r="205" spans="1:11" ht="14.1" customHeight="1" x14ac:dyDescent="0.25">
      <c r="A205" s="9"/>
      <c r="B205" s="10"/>
      <c r="C205" s="28"/>
      <c r="D205" s="12"/>
      <c r="E205" s="12"/>
      <c r="F205" s="12"/>
      <c r="G205" s="13"/>
      <c r="H205" s="10"/>
      <c r="I205" s="14" t="str">
        <f t="shared" si="3"/>
        <v/>
      </c>
      <c r="J205" s="113"/>
      <c r="K205" s="172"/>
    </row>
    <row r="206" spans="1:11" ht="14.1" customHeight="1" x14ac:dyDescent="0.25">
      <c r="A206" s="9"/>
      <c r="B206" s="10"/>
      <c r="C206" s="28"/>
      <c r="D206" s="12"/>
      <c r="E206" s="12"/>
      <c r="F206" s="12"/>
      <c r="G206" s="13"/>
      <c r="H206" s="10"/>
      <c r="I206" s="14" t="str">
        <f t="shared" si="3"/>
        <v/>
      </c>
      <c r="J206" s="113"/>
      <c r="K206" s="172"/>
    </row>
    <row r="207" spans="1:11" ht="14.1" customHeight="1" x14ac:dyDescent="0.25">
      <c r="A207" s="9"/>
      <c r="B207" s="10"/>
      <c r="C207" s="28"/>
      <c r="D207" s="12"/>
      <c r="E207" s="12"/>
      <c r="F207" s="12"/>
      <c r="G207" s="13"/>
      <c r="H207" s="10"/>
      <c r="I207" s="14" t="str">
        <f t="shared" si="3"/>
        <v/>
      </c>
      <c r="J207" s="113"/>
      <c r="K207" s="172"/>
    </row>
    <row r="208" spans="1:11" ht="14.1" customHeight="1" x14ac:dyDescent="0.25">
      <c r="A208" s="9"/>
      <c r="B208" s="10"/>
      <c r="C208" s="28"/>
      <c r="D208" s="12"/>
      <c r="E208" s="12"/>
      <c r="F208" s="12"/>
      <c r="G208" s="13"/>
      <c r="H208" s="10"/>
      <c r="I208" s="14" t="str">
        <f t="shared" si="3"/>
        <v/>
      </c>
      <c r="J208" s="113"/>
      <c r="K208" s="172"/>
    </row>
    <row r="209" spans="1:11" ht="14.1" customHeight="1" x14ac:dyDescent="0.25">
      <c r="A209" s="9"/>
      <c r="B209" s="10"/>
      <c r="C209" s="28"/>
      <c r="D209" s="12"/>
      <c r="E209" s="12"/>
      <c r="F209" s="12"/>
      <c r="G209" s="13"/>
      <c r="H209" s="10"/>
      <c r="I209" s="14" t="str">
        <f t="shared" si="3"/>
        <v/>
      </c>
      <c r="J209" s="113"/>
      <c r="K209" s="172"/>
    </row>
    <row r="210" spans="1:11" ht="14.1" customHeight="1" x14ac:dyDescent="0.25">
      <c r="A210" s="9"/>
      <c r="B210" s="10"/>
      <c r="C210" s="28"/>
      <c r="D210" s="12"/>
      <c r="E210" s="12"/>
      <c r="F210" s="12"/>
      <c r="G210" s="13"/>
      <c r="H210" s="10"/>
      <c r="I210" s="14" t="str">
        <f t="shared" si="3"/>
        <v/>
      </c>
      <c r="J210" s="113"/>
      <c r="K210" s="172"/>
    </row>
    <row r="211" spans="1:11" ht="14.1" customHeight="1" x14ac:dyDescent="0.25">
      <c r="A211" s="9"/>
      <c r="B211" s="10"/>
      <c r="C211" s="28"/>
      <c r="D211" s="12"/>
      <c r="E211" s="12"/>
      <c r="F211" s="12"/>
      <c r="G211" s="13"/>
      <c r="H211" s="10"/>
      <c r="I211" s="14" t="str">
        <f t="shared" si="3"/>
        <v/>
      </c>
      <c r="J211" s="113"/>
      <c r="K211" s="172"/>
    </row>
    <row r="212" spans="1:11" ht="14.1" customHeight="1" x14ac:dyDescent="0.25">
      <c r="A212" s="9"/>
      <c r="B212" s="10"/>
      <c r="C212" s="28"/>
      <c r="D212" s="12"/>
      <c r="E212" s="12"/>
      <c r="F212" s="12"/>
      <c r="G212" s="13"/>
      <c r="H212" s="10"/>
      <c r="I212" s="14" t="str">
        <f t="shared" si="3"/>
        <v/>
      </c>
      <c r="J212" s="113"/>
      <c r="K212" s="172"/>
    </row>
    <row r="213" spans="1:11" ht="14.1" customHeight="1" x14ac:dyDescent="0.25">
      <c r="A213" s="9"/>
      <c r="B213" s="10"/>
      <c r="C213" s="28"/>
      <c r="D213" s="12"/>
      <c r="E213" s="12"/>
      <c r="F213" s="12"/>
      <c r="G213" s="13"/>
      <c r="H213" s="10"/>
      <c r="I213" s="14" t="str">
        <f t="shared" si="3"/>
        <v/>
      </c>
      <c r="J213" s="113"/>
      <c r="K213" s="172"/>
    </row>
    <row r="214" spans="1:11" ht="14.1" customHeight="1" x14ac:dyDescent="0.25">
      <c r="A214" s="9"/>
      <c r="B214" s="10"/>
      <c r="C214" s="28"/>
      <c r="D214" s="12"/>
      <c r="E214" s="12"/>
      <c r="F214" s="12"/>
      <c r="G214" s="13"/>
      <c r="H214" s="10"/>
      <c r="I214" s="14" t="str">
        <f t="shared" si="3"/>
        <v/>
      </c>
      <c r="J214" s="113"/>
      <c r="K214" s="172"/>
    </row>
    <row r="215" spans="1:11" ht="14.1" customHeight="1" x14ac:dyDescent="0.25">
      <c r="A215" s="9"/>
      <c r="B215" s="10"/>
      <c r="C215" s="28"/>
      <c r="D215" s="12"/>
      <c r="E215" s="12"/>
      <c r="F215" s="12"/>
      <c r="G215" s="13"/>
      <c r="H215" s="10"/>
      <c r="I215" s="14" t="str">
        <f t="shared" si="3"/>
        <v/>
      </c>
      <c r="J215" s="113"/>
      <c r="K215" s="172"/>
    </row>
    <row r="216" spans="1:11" ht="14.1" customHeight="1" x14ac:dyDescent="0.25">
      <c r="A216" s="9"/>
      <c r="B216" s="10"/>
      <c r="C216" s="28"/>
      <c r="D216" s="12"/>
      <c r="E216" s="12"/>
      <c r="F216" s="12"/>
      <c r="G216" s="13"/>
      <c r="H216" s="10"/>
      <c r="I216" s="14" t="str">
        <f t="shared" si="3"/>
        <v/>
      </c>
      <c r="J216" s="113"/>
      <c r="K216" s="172"/>
    </row>
    <row r="217" spans="1:11" ht="14.1" customHeight="1" x14ac:dyDescent="0.25">
      <c r="A217" s="9"/>
      <c r="B217" s="10"/>
      <c r="C217" s="28"/>
      <c r="D217" s="12"/>
      <c r="E217" s="12"/>
      <c r="F217" s="12"/>
      <c r="G217" s="13"/>
      <c r="H217" s="10"/>
      <c r="I217" s="14" t="str">
        <f t="shared" si="3"/>
        <v/>
      </c>
      <c r="J217" s="113"/>
      <c r="K217" s="172"/>
    </row>
    <row r="218" spans="1:11" ht="14.1" customHeight="1" x14ac:dyDescent="0.25">
      <c r="A218" s="9"/>
      <c r="B218" s="10"/>
      <c r="C218" s="28"/>
      <c r="D218" s="12"/>
      <c r="E218" s="12"/>
      <c r="F218" s="12"/>
      <c r="G218" s="13"/>
      <c r="H218" s="10"/>
      <c r="I218" s="14" t="str">
        <f t="shared" si="3"/>
        <v/>
      </c>
      <c r="J218" s="113"/>
      <c r="K218" s="172"/>
    </row>
    <row r="219" spans="1:11" ht="14.1" customHeight="1" x14ac:dyDescent="0.25">
      <c r="A219" s="9"/>
      <c r="B219" s="10"/>
      <c r="C219" s="28"/>
      <c r="D219" s="12"/>
      <c r="E219" s="12"/>
      <c r="F219" s="12"/>
      <c r="G219" s="13"/>
      <c r="H219" s="10"/>
      <c r="I219" s="14" t="str">
        <f t="shared" si="3"/>
        <v/>
      </c>
      <c r="J219" s="113"/>
      <c r="K219" s="172"/>
    </row>
    <row r="220" spans="1:11" ht="14.1" customHeight="1" x14ac:dyDescent="0.25">
      <c r="A220" s="9"/>
      <c r="B220" s="10"/>
      <c r="C220" s="28"/>
      <c r="D220" s="12"/>
      <c r="E220" s="12"/>
      <c r="F220" s="12"/>
      <c r="G220" s="13"/>
      <c r="H220" s="10"/>
      <c r="I220" s="14" t="str">
        <f t="shared" si="3"/>
        <v/>
      </c>
      <c r="J220" s="113"/>
      <c r="K220" s="172"/>
    </row>
    <row r="221" spans="1:11" ht="14.1" customHeight="1" x14ac:dyDescent="0.25">
      <c r="A221" s="9"/>
      <c r="B221" s="10"/>
      <c r="C221" s="28"/>
      <c r="D221" s="12"/>
      <c r="E221" s="12"/>
      <c r="F221" s="12"/>
      <c r="G221" s="13"/>
      <c r="H221" s="10"/>
      <c r="I221" s="14" t="str">
        <f t="shared" si="3"/>
        <v/>
      </c>
      <c r="J221" s="113"/>
      <c r="K221" s="172"/>
    </row>
    <row r="222" spans="1:11" ht="14.1" customHeight="1" x14ac:dyDescent="0.25">
      <c r="A222" s="9"/>
      <c r="B222" s="10"/>
      <c r="C222" s="28"/>
      <c r="D222" s="12"/>
      <c r="E222" s="12"/>
      <c r="F222" s="12"/>
      <c r="G222" s="13"/>
      <c r="H222" s="10"/>
      <c r="I222" s="14" t="str">
        <f t="shared" si="3"/>
        <v/>
      </c>
      <c r="J222" s="113"/>
      <c r="K222" s="172"/>
    </row>
    <row r="223" spans="1:11" ht="14.1" customHeight="1" x14ac:dyDescent="0.25">
      <c r="A223" s="9"/>
      <c r="B223" s="10"/>
      <c r="C223" s="28"/>
      <c r="D223" s="12"/>
      <c r="E223" s="12"/>
      <c r="F223" s="12"/>
      <c r="G223" s="13"/>
      <c r="H223" s="10"/>
      <c r="I223" s="14" t="str">
        <f t="shared" si="3"/>
        <v/>
      </c>
      <c r="J223" s="113"/>
      <c r="K223" s="172"/>
    </row>
    <row r="224" spans="1:11" ht="14.1" customHeight="1" x14ac:dyDescent="0.25">
      <c r="A224" s="9"/>
      <c r="B224" s="10"/>
      <c r="C224" s="28"/>
      <c r="D224" s="12"/>
      <c r="E224" s="12"/>
      <c r="F224" s="12"/>
      <c r="G224" s="13"/>
      <c r="H224" s="10"/>
      <c r="I224" s="14" t="str">
        <f t="shared" si="3"/>
        <v/>
      </c>
      <c r="J224" s="113"/>
      <c r="K224" s="172"/>
    </row>
    <row r="225" spans="1:11" ht="14.1" customHeight="1" x14ac:dyDescent="0.25">
      <c r="A225" s="9"/>
      <c r="B225" s="10"/>
      <c r="C225" s="28"/>
      <c r="D225" s="12"/>
      <c r="E225" s="12"/>
      <c r="F225" s="12"/>
      <c r="G225" s="13"/>
      <c r="H225" s="10"/>
      <c r="I225" s="14" t="str">
        <f t="shared" si="3"/>
        <v/>
      </c>
      <c r="J225" s="113"/>
      <c r="K225" s="172"/>
    </row>
    <row r="226" spans="1:11" ht="14.1" customHeight="1" x14ac:dyDescent="0.25">
      <c r="A226" s="9"/>
      <c r="B226" s="10"/>
      <c r="C226" s="28"/>
      <c r="D226" s="12"/>
      <c r="E226" s="12"/>
      <c r="F226" s="12"/>
      <c r="G226" s="13"/>
      <c r="H226" s="10"/>
      <c r="I226" s="14" t="str">
        <f t="shared" si="3"/>
        <v/>
      </c>
      <c r="J226" s="113"/>
      <c r="K226" s="172"/>
    </row>
    <row r="227" spans="1:11" ht="14.1" customHeight="1" x14ac:dyDescent="0.25">
      <c r="A227" s="9"/>
      <c r="B227" s="10"/>
      <c r="C227" s="28"/>
      <c r="D227" s="12"/>
      <c r="E227" s="12"/>
      <c r="F227" s="12"/>
      <c r="G227" s="13"/>
      <c r="H227" s="10"/>
      <c r="I227" s="14" t="str">
        <f t="shared" si="3"/>
        <v/>
      </c>
      <c r="J227" s="113"/>
      <c r="K227" s="172"/>
    </row>
    <row r="228" spans="1:11" ht="14.1" customHeight="1" x14ac:dyDescent="0.25">
      <c r="A228" s="9"/>
      <c r="B228" s="10"/>
      <c r="C228" s="28"/>
      <c r="D228" s="12"/>
      <c r="E228" s="12"/>
      <c r="F228" s="12"/>
      <c r="G228" s="13"/>
      <c r="H228" s="10"/>
      <c r="I228" s="14" t="str">
        <f t="shared" si="3"/>
        <v/>
      </c>
      <c r="J228" s="113"/>
      <c r="K228" s="172"/>
    </row>
    <row r="229" spans="1:11" ht="14.1" customHeight="1" x14ac:dyDescent="0.25">
      <c r="A229" s="9"/>
      <c r="B229" s="10"/>
      <c r="C229" s="28"/>
      <c r="D229" s="12"/>
      <c r="E229" s="12"/>
      <c r="F229" s="12"/>
      <c r="G229" s="13"/>
      <c r="H229" s="10"/>
      <c r="I229" s="14" t="str">
        <f t="shared" si="3"/>
        <v/>
      </c>
      <c r="J229" s="113"/>
      <c r="K229" s="172"/>
    </row>
    <row r="230" spans="1:11" ht="14.1" customHeight="1" x14ac:dyDescent="0.25">
      <c r="A230" s="9"/>
      <c r="B230" s="10"/>
      <c r="C230" s="28"/>
      <c r="D230" s="12"/>
      <c r="E230" s="12"/>
      <c r="F230" s="12"/>
      <c r="G230" s="13"/>
      <c r="H230" s="10"/>
      <c r="I230" s="14" t="str">
        <f t="shared" si="3"/>
        <v/>
      </c>
      <c r="J230" s="113"/>
      <c r="K230" s="172"/>
    </row>
    <row r="231" spans="1:11" ht="14.1" customHeight="1" x14ac:dyDescent="0.25">
      <c r="A231" s="9"/>
      <c r="B231" s="10"/>
      <c r="C231" s="28"/>
      <c r="D231" s="12"/>
      <c r="E231" s="12"/>
      <c r="F231" s="12"/>
      <c r="G231" s="13"/>
      <c r="H231" s="10"/>
      <c r="I231" s="14" t="str">
        <f t="shared" si="3"/>
        <v/>
      </c>
      <c r="J231" s="113"/>
      <c r="K231" s="172"/>
    </row>
    <row r="232" spans="1:11" ht="14.1" customHeight="1" x14ac:dyDescent="0.25">
      <c r="A232" s="9"/>
      <c r="B232" s="10"/>
      <c r="C232" s="28"/>
      <c r="D232" s="12"/>
      <c r="E232" s="12"/>
      <c r="F232" s="12"/>
      <c r="G232" s="13"/>
      <c r="H232" s="10"/>
      <c r="I232" s="14" t="str">
        <f t="shared" si="3"/>
        <v/>
      </c>
      <c r="J232" s="113"/>
      <c r="K232" s="172"/>
    </row>
    <row r="233" spans="1:11" ht="14.1" customHeight="1" x14ac:dyDescent="0.25">
      <c r="A233" s="9"/>
      <c r="B233" s="10"/>
      <c r="C233" s="28"/>
      <c r="D233" s="12"/>
      <c r="E233" s="12"/>
      <c r="F233" s="12"/>
      <c r="G233" s="13"/>
      <c r="H233" s="10"/>
      <c r="I233" s="14" t="str">
        <f t="shared" si="3"/>
        <v/>
      </c>
      <c r="J233" s="113"/>
      <c r="K233" s="172"/>
    </row>
    <row r="234" spans="1:11" ht="14.1" customHeight="1" x14ac:dyDescent="0.25">
      <c r="A234" s="9"/>
      <c r="B234" s="10"/>
      <c r="C234" s="28"/>
      <c r="D234" s="12"/>
      <c r="E234" s="12"/>
      <c r="F234" s="12"/>
      <c r="G234" s="13"/>
      <c r="H234" s="10"/>
      <c r="I234" s="14" t="str">
        <f t="shared" si="3"/>
        <v/>
      </c>
      <c r="J234" s="113"/>
      <c r="K234" s="172"/>
    </row>
    <row r="235" spans="1:11" ht="14.1" customHeight="1" x14ac:dyDescent="0.25">
      <c r="A235" s="9"/>
      <c r="B235" s="10"/>
      <c r="C235" s="28"/>
      <c r="D235" s="12"/>
      <c r="E235" s="12"/>
      <c r="F235" s="12"/>
      <c r="G235" s="13"/>
      <c r="H235" s="10"/>
      <c r="I235" s="14" t="str">
        <f t="shared" si="3"/>
        <v/>
      </c>
      <c r="J235" s="113"/>
      <c r="K235" s="172"/>
    </row>
    <row r="236" spans="1:11" ht="14.1" customHeight="1" x14ac:dyDescent="0.25">
      <c r="A236" s="9"/>
      <c r="B236" s="10"/>
      <c r="C236" s="28"/>
      <c r="D236" s="12"/>
      <c r="E236" s="12"/>
      <c r="F236" s="12"/>
      <c r="G236" s="13"/>
      <c r="H236" s="10"/>
      <c r="I236" s="14" t="str">
        <f t="shared" si="3"/>
        <v/>
      </c>
      <c r="J236" s="113"/>
      <c r="K236" s="172"/>
    </row>
    <row r="237" spans="1:11" ht="14.1" customHeight="1" x14ac:dyDescent="0.25">
      <c r="A237" s="9"/>
      <c r="B237" s="10"/>
      <c r="C237" s="28"/>
      <c r="D237" s="12"/>
      <c r="E237" s="12"/>
      <c r="F237" s="12"/>
      <c r="G237" s="13"/>
      <c r="H237" s="10"/>
      <c r="I237" s="14" t="str">
        <f t="shared" si="3"/>
        <v/>
      </c>
      <c r="J237" s="113"/>
      <c r="K237" s="172"/>
    </row>
    <row r="238" spans="1:11" ht="14.1" customHeight="1" x14ac:dyDescent="0.25">
      <c r="A238" s="9"/>
      <c r="B238" s="10"/>
      <c r="C238" s="28"/>
      <c r="D238" s="12"/>
      <c r="E238" s="12"/>
      <c r="F238" s="12"/>
      <c r="G238" s="13"/>
      <c r="H238" s="10"/>
      <c r="I238" s="14" t="str">
        <f t="shared" si="3"/>
        <v/>
      </c>
      <c r="J238" s="113"/>
      <c r="K238" s="172"/>
    </row>
    <row r="239" spans="1:11" ht="14.1" customHeight="1" x14ac:dyDescent="0.25">
      <c r="A239" s="9"/>
      <c r="B239" s="10"/>
      <c r="C239" s="28"/>
      <c r="D239" s="12"/>
      <c r="E239" s="12"/>
      <c r="F239" s="12"/>
      <c r="G239" s="13"/>
      <c r="H239" s="10"/>
      <c r="I239" s="14" t="str">
        <f t="shared" si="3"/>
        <v/>
      </c>
      <c r="J239" s="113"/>
      <c r="K239" s="172"/>
    </row>
    <row r="240" spans="1:11" ht="14.1" customHeight="1" x14ac:dyDescent="0.25">
      <c r="A240" s="9"/>
      <c r="B240" s="10"/>
      <c r="C240" s="28"/>
      <c r="D240" s="12"/>
      <c r="E240" s="12"/>
      <c r="F240" s="12"/>
      <c r="G240" s="13"/>
      <c r="H240" s="10"/>
      <c r="I240" s="14" t="str">
        <f t="shared" si="3"/>
        <v/>
      </c>
      <c r="J240" s="113"/>
      <c r="K240" s="172"/>
    </row>
    <row r="241" spans="1:11" ht="14.1" customHeight="1" x14ac:dyDescent="0.25">
      <c r="A241" s="9"/>
      <c r="B241" s="10"/>
      <c r="C241" s="28"/>
      <c r="D241" s="12"/>
      <c r="E241" s="12"/>
      <c r="F241" s="12"/>
      <c r="G241" s="13"/>
      <c r="H241" s="10"/>
      <c r="I241" s="14" t="str">
        <f t="shared" si="3"/>
        <v/>
      </c>
      <c r="J241" s="113"/>
      <c r="K241" s="172"/>
    </row>
    <row r="242" spans="1:11" ht="14.1" customHeight="1" x14ac:dyDescent="0.25">
      <c r="A242" s="9"/>
      <c r="B242" s="10"/>
      <c r="C242" s="28"/>
      <c r="D242" s="12"/>
      <c r="E242" s="12"/>
      <c r="F242" s="12"/>
      <c r="G242" s="13"/>
      <c r="H242" s="10"/>
      <c r="I242" s="14" t="str">
        <f t="shared" si="3"/>
        <v/>
      </c>
      <c r="J242" s="113"/>
      <c r="K242" s="172"/>
    </row>
    <row r="243" spans="1:11" ht="14.1" customHeight="1" x14ac:dyDescent="0.25">
      <c r="A243" s="9"/>
      <c r="B243" s="10"/>
      <c r="C243" s="28"/>
      <c r="D243" s="12"/>
      <c r="E243" s="12"/>
      <c r="F243" s="12"/>
      <c r="G243" s="13"/>
      <c r="H243" s="10"/>
      <c r="I243" s="14" t="str">
        <f t="shared" si="3"/>
        <v/>
      </c>
      <c r="J243" s="113"/>
      <c r="K243" s="172"/>
    </row>
    <row r="244" spans="1:11" ht="14.1" customHeight="1" x14ac:dyDescent="0.25">
      <c r="A244" s="9"/>
      <c r="B244" s="10"/>
      <c r="C244" s="28"/>
      <c r="D244" s="12"/>
      <c r="E244" s="12"/>
      <c r="F244" s="12"/>
      <c r="G244" s="13"/>
      <c r="H244" s="10"/>
      <c r="I244" s="14" t="str">
        <f t="shared" si="3"/>
        <v/>
      </c>
      <c r="J244" s="113"/>
      <c r="K244" s="172"/>
    </row>
    <row r="245" spans="1:11" ht="14.1" customHeight="1" x14ac:dyDescent="0.25">
      <c r="A245" s="9"/>
      <c r="B245" s="10"/>
      <c r="C245" s="28"/>
      <c r="D245" s="12"/>
      <c r="E245" s="12"/>
      <c r="F245" s="12"/>
      <c r="G245" s="13"/>
      <c r="H245" s="10"/>
      <c r="I245" s="14" t="str">
        <f t="shared" si="3"/>
        <v/>
      </c>
      <c r="J245" s="113"/>
      <c r="K245" s="172"/>
    </row>
    <row r="246" spans="1:11" ht="14.1" customHeight="1" x14ac:dyDescent="0.25">
      <c r="A246" s="9"/>
      <c r="B246" s="10"/>
      <c r="C246" s="28"/>
      <c r="D246" s="12"/>
      <c r="E246" s="12"/>
      <c r="F246" s="12"/>
      <c r="G246" s="13"/>
      <c r="H246" s="10"/>
      <c r="I246" s="14" t="str">
        <f t="shared" si="3"/>
        <v/>
      </c>
      <c r="J246" s="113"/>
      <c r="K246" s="172"/>
    </row>
    <row r="247" spans="1:11" ht="14.1" customHeight="1" x14ac:dyDescent="0.25">
      <c r="A247" s="9"/>
      <c r="B247" s="10"/>
      <c r="C247" s="28"/>
      <c r="D247" s="12"/>
      <c r="E247" s="12"/>
      <c r="F247" s="12"/>
      <c r="G247" s="13"/>
      <c r="H247" s="10"/>
      <c r="I247" s="14" t="str">
        <f t="shared" si="3"/>
        <v/>
      </c>
      <c r="J247" s="113"/>
      <c r="K247" s="172"/>
    </row>
    <row r="248" spans="1:11" ht="14.1" customHeight="1" x14ac:dyDescent="0.25">
      <c r="A248" s="9"/>
      <c r="B248" s="10"/>
      <c r="C248" s="28"/>
      <c r="D248" s="12"/>
      <c r="E248" s="12"/>
      <c r="F248" s="12"/>
      <c r="G248" s="13"/>
      <c r="H248" s="10"/>
      <c r="I248" s="14" t="str">
        <f t="shared" si="3"/>
        <v/>
      </c>
      <c r="J248" s="113"/>
      <c r="K248" s="172"/>
    </row>
    <row r="249" spans="1:11" ht="14.1" customHeight="1" x14ac:dyDescent="0.25">
      <c r="A249" s="9"/>
      <c r="B249" s="10"/>
      <c r="C249" s="28"/>
      <c r="D249" s="12"/>
      <c r="E249" s="12"/>
      <c r="F249" s="12"/>
      <c r="G249" s="13"/>
      <c r="H249" s="10"/>
      <c r="I249" s="14" t="str">
        <f t="shared" si="3"/>
        <v/>
      </c>
      <c r="J249" s="113"/>
      <c r="K249" s="172"/>
    </row>
    <row r="250" spans="1:11" ht="14.1" customHeight="1" x14ac:dyDescent="0.25">
      <c r="A250" s="9"/>
      <c r="B250" s="10"/>
      <c r="C250" s="28"/>
      <c r="D250" s="12"/>
      <c r="E250" s="12"/>
      <c r="F250" s="12"/>
      <c r="G250" s="13"/>
      <c r="H250" s="10"/>
      <c r="I250" s="14" t="str">
        <f t="shared" si="3"/>
        <v/>
      </c>
      <c r="J250" s="113"/>
      <c r="K250" s="172"/>
    </row>
    <row r="251" spans="1:11" ht="14.1" customHeight="1" x14ac:dyDescent="0.25">
      <c r="A251" s="9"/>
      <c r="B251" s="10"/>
      <c r="C251" s="28"/>
      <c r="D251" s="12"/>
      <c r="E251" s="12"/>
      <c r="F251" s="12"/>
      <c r="G251" s="13"/>
      <c r="H251" s="10"/>
      <c r="I251" s="14" t="str">
        <f t="shared" si="3"/>
        <v/>
      </c>
      <c r="J251" s="113"/>
      <c r="K251" s="172"/>
    </row>
    <row r="252" spans="1:11" ht="14.1" customHeight="1" x14ac:dyDescent="0.25">
      <c r="A252" s="9"/>
      <c r="B252" s="10"/>
      <c r="C252" s="28"/>
      <c r="D252" s="12"/>
      <c r="E252" s="12"/>
      <c r="F252" s="12"/>
      <c r="G252" s="13"/>
      <c r="H252" s="10"/>
      <c r="I252" s="14" t="str">
        <f t="shared" si="3"/>
        <v/>
      </c>
      <c r="J252" s="113"/>
      <c r="K252" s="172"/>
    </row>
    <row r="253" spans="1:11" ht="14.1" customHeight="1" x14ac:dyDescent="0.25">
      <c r="A253" s="9"/>
      <c r="B253" s="10"/>
      <c r="C253" s="28"/>
      <c r="D253" s="12"/>
      <c r="E253" s="12"/>
      <c r="F253" s="12"/>
      <c r="G253" s="13"/>
      <c r="H253" s="10"/>
      <c r="I253" s="14" t="str">
        <f t="shared" si="3"/>
        <v/>
      </c>
      <c r="J253" s="113"/>
      <c r="K253" s="172"/>
    </row>
    <row r="254" spans="1:11" ht="14.1" customHeight="1" x14ac:dyDescent="0.25">
      <c r="A254" s="9"/>
      <c r="B254" s="10"/>
      <c r="C254" s="28"/>
      <c r="D254" s="12"/>
      <c r="E254" s="12"/>
      <c r="F254" s="12"/>
      <c r="G254" s="13"/>
      <c r="H254" s="10"/>
      <c r="I254" s="14" t="str">
        <f t="shared" si="3"/>
        <v/>
      </c>
      <c r="J254" s="113"/>
      <c r="K254" s="172"/>
    </row>
    <row r="255" spans="1:11" ht="14.1" customHeight="1" x14ac:dyDescent="0.25">
      <c r="A255" s="9"/>
      <c r="B255" s="10"/>
      <c r="C255" s="28"/>
      <c r="D255" s="12"/>
      <c r="E255" s="12"/>
      <c r="F255" s="12"/>
      <c r="G255" s="13"/>
      <c r="H255" s="10"/>
      <c r="I255" s="14" t="str">
        <f t="shared" si="3"/>
        <v/>
      </c>
      <c r="J255" s="113"/>
      <c r="K255" s="172"/>
    </row>
    <row r="256" spans="1:11" ht="14.1" customHeight="1" x14ac:dyDescent="0.25">
      <c r="A256" s="9"/>
      <c r="B256" s="10"/>
      <c r="C256" s="28"/>
      <c r="D256" s="12"/>
      <c r="E256" s="12"/>
      <c r="F256" s="12"/>
      <c r="G256" s="13"/>
      <c r="H256" s="10"/>
      <c r="I256" s="14" t="str">
        <f t="shared" si="3"/>
        <v/>
      </c>
      <c r="J256" s="113"/>
      <c r="K256" s="172"/>
    </row>
    <row r="257" spans="1:11" ht="14.1" customHeight="1" x14ac:dyDescent="0.25">
      <c r="A257" s="9"/>
      <c r="B257" s="10"/>
      <c r="C257" s="28"/>
      <c r="D257" s="12"/>
      <c r="E257" s="12"/>
      <c r="F257" s="12"/>
      <c r="G257" s="13"/>
      <c r="H257" s="10"/>
      <c r="I257" s="14" t="str">
        <f t="shared" si="3"/>
        <v/>
      </c>
      <c r="J257" s="113"/>
      <c r="K257" s="172"/>
    </row>
    <row r="258" spans="1:11" ht="14.1" customHeight="1" x14ac:dyDescent="0.25">
      <c r="A258" s="9"/>
      <c r="B258" s="10"/>
      <c r="C258" s="28"/>
      <c r="D258" s="12"/>
      <c r="E258" s="12"/>
      <c r="F258" s="12"/>
      <c r="G258" s="13"/>
      <c r="H258" s="10"/>
      <c r="I258" s="14" t="str">
        <f t="shared" si="3"/>
        <v/>
      </c>
      <c r="J258" s="113"/>
      <c r="K258" s="172"/>
    </row>
    <row r="259" spans="1:11" ht="14.1" customHeight="1" x14ac:dyDescent="0.25">
      <c r="A259" s="9"/>
      <c r="B259" s="10"/>
      <c r="C259" s="28"/>
      <c r="D259" s="12"/>
      <c r="E259" s="12"/>
      <c r="F259" s="12"/>
      <c r="G259" s="13"/>
      <c r="H259" s="10"/>
      <c r="I259" s="14" t="str">
        <f t="shared" si="3"/>
        <v/>
      </c>
      <c r="J259" s="113"/>
      <c r="K259" s="172"/>
    </row>
    <row r="260" spans="1:11" ht="14.1" customHeight="1" x14ac:dyDescent="0.25">
      <c r="A260" s="9"/>
      <c r="B260" s="10"/>
      <c r="C260" s="28"/>
      <c r="D260" s="12"/>
      <c r="E260" s="12"/>
      <c r="F260" s="12"/>
      <c r="G260" s="13"/>
      <c r="H260" s="10"/>
      <c r="I260" s="14" t="str">
        <f t="shared" si="3"/>
        <v/>
      </c>
      <c r="J260" s="113"/>
      <c r="K260" s="172"/>
    </row>
    <row r="261" spans="1:11" ht="14.1" customHeight="1" x14ac:dyDescent="0.25">
      <c r="A261" s="9"/>
      <c r="B261" s="10"/>
      <c r="C261" s="28"/>
      <c r="D261" s="12"/>
      <c r="E261" s="12"/>
      <c r="F261" s="12"/>
      <c r="G261" s="13"/>
      <c r="H261" s="10"/>
      <c r="I261" s="14" t="str">
        <f t="shared" ref="I261:I324" si="4">IF(G261="","",I260+G261)</f>
        <v/>
      </c>
      <c r="J261" s="113"/>
      <c r="K261" s="172"/>
    </row>
    <row r="262" spans="1:11" ht="14.1" customHeight="1" x14ac:dyDescent="0.25">
      <c r="A262" s="9"/>
      <c r="B262" s="10"/>
      <c r="C262" s="28"/>
      <c r="D262" s="12"/>
      <c r="E262" s="12"/>
      <c r="F262" s="12"/>
      <c r="G262" s="13"/>
      <c r="H262" s="10"/>
      <c r="I262" s="14" t="str">
        <f t="shared" si="4"/>
        <v/>
      </c>
      <c r="J262" s="113"/>
      <c r="K262" s="172"/>
    </row>
    <row r="263" spans="1:11" ht="14.1" customHeight="1" x14ac:dyDescent="0.25">
      <c r="A263" s="9"/>
      <c r="B263" s="10"/>
      <c r="C263" s="28"/>
      <c r="D263" s="12"/>
      <c r="E263" s="12"/>
      <c r="F263" s="12"/>
      <c r="G263" s="13"/>
      <c r="H263" s="10"/>
      <c r="I263" s="14" t="str">
        <f t="shared" si="4"/>
        <v/>
      </c>
      <c r="J263" s="113"/>
      <c r="K263" s="172"/>
    </row>
    <row r="264" spans="1:11" ht="14.1" customHeight="1" x14ac:dyDescent="0.25">
      <c r="A264" s="9"/>
      <c r="B264" s="10"/>
      <c r="C264" s="28"/>
      <c r="D264" s="12"/>
      <c r="E264" s="12"/>
      <c r="F264" s="12"/>
      <c r="G264" s="13"/>
      <c r="H264" s="10"/>
      <c r="I264" s="14" t="str">
        <f t="shared" si="4"/>
        <v/>
      </c>
      <c r="J264" s="113"/>
      <c r="K264" s="172"/>
    </row>
    <row r="265" spans="1:11" ht="14.1" customHeight="1" x14ac:dyDescent="0.25">
      <c r="A265" s="9"/>
      <c r="B265" s="10"/>
      <c r="C265" s="28"/>
      <c r="D265" s="12"/>
      <c r="E265" s="12"/>
      <c r="F265" s="12"/>
      <c r="G265" s="13"/>
      <c r="H265" s="10"/>
      <c r="I265" s="14" t="str">
        <f t="shared" si="4"/>
        <v/>
      </c>
      <c r="J265" s="113"/>
      <c r="K265" s="172"/>
    </row>
    <row r="266" spans="1:11" ht="14.1" customHeight="1" x14ac:dyDescent="0.25">
      <c r="A266" s="9"/>
      <c r="B266" s="10"/>
      <c r="C266" s="28"/>
      <c r="D266" s="12"/>
      <c r="E266" s="12"/>
      <c r="F266" s="12"/>
      <c r="G266" s="13"/>
      <c r="H266" s="10"/>
      <c r="I266" s="14" t="str">
        <f t="shared" si="4"/>
        <v/>
      </c>
      <c r="J266" s="113"/>
      <c r="K266" s="172"/>
    </row>
    <row r="267" spans="1:11" ht="14.1" customHeight="1" x14ac:dyDescent="0.25">
      <c r="A267" s="9"/>
      <c r="B267" s="10"/>
      <c r="C267" s="28"/>
      <c r="D267" s="12"/>
      <c r="E267" s="12"/>
      <c r="F267" s="12"/>
      <c r="G267" s="13"/>
      <c r="H267" s="10"/>
      <c r="I267" s="14" t="str">
        <f t="shared" si="4"/>
        <v/>
      </c>
      <c r="J267" s="113"/>
      <c r="K267" s="172"/>
    </row>
    <row r="268" spans="1:11" ht="14.1" customHeight="1" x14ac:dyDescent="0.25">
      <c r="A268" s="9"/>
      <c r="B268" s="10"/>
      <c r="C268" s="28"/>
      <c r="D268" s="12"/>
      <c r="E268" s="12"/>
      <c r="F268" s="12"/>
      <c r="G268" s="13"/>
      <c r="H268" s="10"/>
      <c r="I268" s="14" t="str">
        <f t="shared" si="4"/>
        <v/>
      </c>
      <c r="J268" s="113"/>
      <c r="K268" s="172"/>
    </row>
    <row r="269" spans="1:11" ht="14.1" customHeight="1" x14ac:dyDescent="0.25">
      <c r="A269" s="9"/>
      <c r="B269" s="10"/>
      <c r="C269" s="28"/>
      <c r="D269" s="12"/>
      <c r="E269" s="12"/>
      <c r="F269" s="12"/>
      <c r="G269" s="13"/>
      <c r="H269" s="10"/>
      <c r="I269" s="14" t="str">
        <f t="shared" si="4"/>
        <v/>
      </c>
      <c r="J269" s="113"/>
      <c r="K269" s="172"/>
    </row>
    <row r="270" spans="1:11" ht="14.1" customHeight="1" x14ac:dyDescent="0.25">
      <c r="A270" s="9"/>
      <c r="B270" s="10"/>
      <c r="C270" s="28"/>
      <c r="D270" s="12"/>
      <c r="E270" s="12"/>
      <c r="F270" s="12"/>
      <c r="G270" s="13"/>
      <c r="H270" s="10"/>
      <c r="I270" s="14" t="str">
        <f t="shared" si="4"/>
        <v/>
      </c>
      <c r="J270" s="113"/>
      <c r="K270" s="172"/>
    </row>
    <row r="271" spans="1:11" ht="14.1" customHeight="1" x14ac:dyDescent="0.25">
      <c r="A271" s="9"/>
      <c r="B271" s="10"/>
      <c r="C271" s="28"/>
      <c r="D271" s="12"/>
      <c r="E271" s="12"/>
      <c r="F271" s="12"/>
      <c r="G271" s="13"/>
      <c r="H271" s="10"/>
      <c r="I271" s="14" t="str">
        <f t="shared" si="4"/>
        <v/>
      </c>
      <c r="J271" s="113"/>
      <c r="K271" s="172"/>
    </row>
    <row r="272" spans="1:11" ht="14.1" customHeight="1" x14ac:dyDescent="0.25">
      <c r="A272" s="9"/>
      <c r="B272" s="10"/>
      <c r="C272" s="28"/>
      <c r="D272" s="12"/>
      <c r="E272" s="12"/>
      <c r="F272" s="12"/>
      <c r="G272" s="13"/>
      <c r="H272" s="10"/>
      <c r="I272" s="14" t="str">
        <f t="shared" si="4"/>
        <v/>
      </c>
      <c r="J272" s="113"/>
      <c r="K272" s="172"/>
    </row>
    <row r="273" spans="1:11" ht="14.1" customHeight="1" x14ac:dyDescent="0.25">
      <c r="A273" s="9"/>
      <c r="B273" s="10"/>
      <c r="C273" s="28"/>
      <c r="D273" s="12"/>
      <c r="E273" s="12"/>
      <c r="F273" s="12"/>
      <c r="G273" s="13"/>
      <c r="H273" s="10"/>
      <c r="I273" s="14" t="str">
        <f t="shared" si="4"/>
        <v/>
      </c>
      <c r="J273" s="113"/>
      <c r="K273" s="172"/>
    </row>
    <row r="274" spans="1:11" ht="14.1" customHeight="1" x14ac:dyDescent="0.25">
      <c r="A274" s="9"/>
      <c r="B274" s="10"/>
      <c r="C274" s="28"/>
      <c r="D274" s="12"/>
      <c r="E274" s="12"/>
      <c r="F274" s="12"/>
      <c r="G274" s="13"/>
      <c r="H274" s="10"/>
      <c r="I274" s="14" t="str">
        <f t="shared" si="4"/>
        <v/>
      </c>
      <c r="J274" s="113"/>
      <c r="K274" s="172"/>
    </row>
    <row r="275" spans="1:11" ht="14.1" customHeight="1" x14ac:dyDescent="0.25">
      <c r="A275" s="9"/>
      <c r="B275" s="10"/>
      <c r="C275" s="28"/>
      <c r="D275" s="12"/>
      <c r="E275" s="12"/>
      <c r="F275" s="12"/>
      <c r="G275" s="13"/>
      <c r="H275" s="10"/>
      <c r="I275" s="14" t="str">
        <f t="shared" si="4"/>
        <v/>
      </c>
      <c r="J275" s="113"/>
      <c r="K275" s="172"/>
    </row>
    <row r="276" spans="1:11" ht="14.1" customHeight="1" x14ac:dyDescent="0.25">
      <c r="A276" s="9"/>
      <c r="B276" s="10"/>
      <c r="C276" s="28"/>
      <c r="D276" s="12"/>
      <c r="E276" s="12"/>
      <c r="F276" s="12"/>
      <c r="G276" s="13"/>
      <c r="H276" s="10"/>
      <c r="I276" s="14" t="str">
        <f t="shared" si="4"/>
        <v/>
      </c>
      <c r="J276" s="113"/>
      <c r="K276" s="172"/>
    </row>
    <row r="277" spans="1:11" ht="14.1" customHeight="1" x14ac:dyDescent="0.25">
      <c r="A277" s="9"/>
      <c r="B277" s="10"/>
      <c r="C277" s="28"/>
      <c r="D277" s="12"/>
      <c r="E277" s="12"/>
      <c r="F277" s="12"/>
      <c r="G277" s="13"/>
      <c r="H277" s="10"/>
      <c r="I277" s="14" t="str">
        <f t="shared" si="4"/>
        <v/>
      </c>
      <c r="J277" s="113"/>
      <c r="K277" s="172"/>
    </row>
    <row r="278" spans="1:11" ht="14.1" customHeight="1" x14ac:dyDescent="0.25">
      <c r="A278" s="9"/>
      <c r="B278" s="10"/>
      <c r="C278" s="28"/>
      <c r="D278" s="12"/>
      <c r="E278" s="12"/>
      <c r="F278" s="12"/>
      <c r="G278" s="13"/>
      <c r="H278" s="10"/>
      <c r="I278" s="14" t="str">
        <f t="shared" si="4"/>
        <v/>
      </c>
      <c r="J278" s="113"/>
      <c r="K278" s="172"/>
    </row>
    <row r="279" spans="1:11" ht="14.1" customHeight="1" x14ac:dyDescent="0.25">
      <c r="A279" s="9"/>
      <c r="B279" s="10"/>
      <c r="C279" s="28"/>
      <c r="D279" s="12"/>
      <c r="E279" s="12"/>
      <c r="F279" s="12"/>
      <c r="G279" s="13"/>
      <c r="H279" s="10"/>
      <c r="I279" s="14" t="str">
        <f t="shared" si="4"/>
        <v/>
      </c>
      <c r="J279" s="113"/>
      <c r="K279" s="172"/>
    </row>
    <row r="280" spans="1:11" ht="14.1" customHeight="1" x14ac:dyDescent="0.25">
      <c r="A280" s="9"/>
      <c r="B280" s="10"/>
      <c r="C280" s="28"/>
      <c r="D280" s="12"/>
      <c r="E280" s="12"/>
      <c r="F280" s="12"/>
      <c r="G280" s="13"/>
      <c r="H280" s="10"/>
      <c r="I280" s="14" t="str">
        <f t="shared" si="4"/>
        <v/>
      </c>
      <c r="J280" s="113"/>
      <c r="K280" s="172"/>
    </row>
    <row r="281" spans="1:11" ht="14.1" customHeight="1" x14ac:dyDescent="0.25">
      <c r="A281" s="9"/>
      <c r="B281" s="10"/>
      <c r="C281" s="28"/>
      <c r="D281" s="12"/>
      <c r="E281" s="12"/>
      <c r="F281" s="12"/>
      <c r="G281" s="13"/>
      <c r="H281" s="10"/>
      <c r="I281" s="14" t="str">
        <f t="shared" si="4"/>
        <v/>
      </c>
      <c r="J281" s="113"/>
      <c r="K281" s="172"/>
    </row>
    <row r="282" spans="1:11" ht="14.1" customHeight="1" x14ac:dyDescent="0.25">
      <c r="A282" s="9"/>
      <c r="B282" s="10"/>
      <c r="C282" s="28"/>
      <c r="D282" s="12"/>
      <c r="E282" s="12"/>
      <c r="F282" s="12"/>
      <c r="G282" s="13"/>
      <c r="H282" s="10"/>
      <c r="I282" s="14" t="str">
        <f t="shared" si="4"/>
        <v/>
      </c>
      <c r="J282" s="113"/>
      <c r="K282" s="172"/>
    </row>
    <row r="283" spans="1:11" ht="14.1" customHeight="1" x14ac:dyDescent="0.25">
      <c r="A283" s="9"/>
      <c r="B283" s="10"/>
      <c r="C283" s="28"/>
      <c r="D283" s="12"/>
      <c r="E283" s="12"/>
      <c r="F283" s="12"/>
      <c r="G283" s="13"/>
      <c r="H283" s="10"/>
      <c r="I283" s="14" t="str">
        <f t="shared" si="4"/>
        <v/>
      </c>
      <c r="J283" s="113"/>
      <c r="K283" s="172"/>
    </row>
    <row r="284" spans="1:11" ht="14.1" customHeight="1" x14ac:dyDescent="0.25">
      <c r="A284" s="9"/>
      <c r="B284" s="10"/>
      <c r="C284" s="28"/>
      <c r="D284" s="12"/>
      <c r="E284" s="12"/>
      <c r="F284" s="12"/>
      <c r="G284" s="13"/>
      <c r="H284" s="10"/>
      <c r="I284" s="14" t="str">
        <f t="shared" si="4"/>
        <v/>
      </c>
      <c r="J284" s="113"/>
      <c r="K284" s="172"/>
    </row>
    <row r="285" spans="1:11" ht="14.1" customHeight="1" x14ac:dyDescent="0.25">
      <c r="A285" s="9"/>
      <c r="B285" s="10"/>
      <c r="C285" s="28"/>
      <c r="D285" s="12"/>
      <c r="E285" s="12"/>
      <c r="F285" s="12"/>
      <c r="G285" s="13"/>
      <c r="H285" s="10"/>
      <c r="I285" s="14" t="str">
        <f t="shared" si="4"/>
        <v/>
      </c>
      <c r="J285" s="113"/>
      <c r="K285" s="172"/>
    </row>
    <row r="286" spans="1:11" ht="14.1" customHeight="1" x14ac:dyDescent="0.25">
      <c r="A286" s="9"/>
      <c r="B286" s="10"/>
      <c r="C286" s="28"/>
      <c r="D286" s="12"/>
      <c r="E286" s="12"/>
      <c r="F286" s="12"/>
      <c r="G286" s="13"/>
      <c r="H286" s="10"/>
      <c r="I286" s="14" t="str">
        <f t="shared" si="4"/>
        <v/>
      </c>
      <c r="J286" s="113"/>
      <c r="K286" s="172"/>
    </row>
    <row r="287" spans="1:11" ht="14.1" customHeight="1" x14ac:dyDescent="0.25">
      <c r="A287" s="9"/>
      <c r="B287" s="10"/>
      <c r="C287" s="28"/>
      <c r="D287" s="12"/>
      <c r="E287" s="12"/>
      <c r="F287" s="12"/>
      <c r="G287" s="13"/>
      <c r="H287" s="10"/>
      <c r="I287" s="14" t="str">
        <f t="shared" si="4"/>
        <v/>
      </c>
      <c r="J287" s="113"/>
      <c r="K287" s="172"/>
    </row>
    <row r="288" spans="1:11" ht="14.1" customHeight="1" x14ac:dyDescent="0.25">
      <c r="A288" s="9"/>
      <c r="B288" s="10"/>
      <c r="C288" s="28"/>
      <c r="D288" s="12"/>
      <c r="E288" s="12"/>
      <c r="F288" s="12"/>
      <c r="G288" s="13"/>
      <c r="H288" s="10"/>
      <c r="I288" s="14" t="str">
        <f t="shared" si="4"/>
        <v/>
      </c>
      <c r="J288" s="113"/>
      <c r="K288" s="172"/>
    </row>
    <row r="289" spans="1:11" ht="14.1" customHeight="1" x14ac:dyDescent="0.25">
      <c r="A289" s="9"/>
      <c r="B289" s="10"/>
      <c r="C289" s="28"/>
      <c r="D289" s="12"/>
      <c r="E289" s="12"/>
      <c r="F289" s="12"/>
      <c r="G289" s="13"/>
      <c r="H289" s="10"/>
      <c r="I289" s="14" t="str">
        <f t="shared" si="4"/>
        <v/>
      </c>
      <c r="J289" s="113"/>
      <c r="K289" s="172"/>
    </row>
    <row r="290" spans="1:11" ht="14.1" customHeight="1" x14ac:dyDescent="0.25">
      <c r="A290" s="9"/>
      <c r="B290" s="10"/>
      <c r="C290" s="28"/>
      <c r="D290" s="12"/>
      <c r="E290" s="12"/>
      <c r="F290" s="12"/>
      <c r="G290" s="13"/>
      <c r="H290" s="10"/>
      <c r="I290" s="14" t="str">
        <f t="shared" si="4"/>
        <v/>
      </c>
      <c r="J290" s="113"/>
      <c r="K290" s="172"/>
    </row>
    <row r="291" spans="1:11" ht="14.1" customHeight="1" x14ac:dyDescent="0.25">
      <c r="A291" s="9"/>
      <c r="B291" s="10"/>
      <c r="C291" s="28"/>
      <c r="D291" s="12"/>
      <c r="E291" s="12"/>
      <c r="F291" s="12"/>
      <c r="G291" s="13"/>
      <c r="H291" s="10"/>
      <c r="I291" s="14" t="str">
        <f t="shared" si="4"/>
        <v/>
      </c>
      <c r="J291" s="113"/>
      <c r="K291" s="172"/>
    </row>
    <row r="292" spans="1:11" ht="14.1" customHeight="1" x14ac:dyDescent="0.25">
      <c r="A292" s="9"/>
      <c r="B292" s="10"/>
      <c r="C292" s="28"/>
      <c r="D292" s="12"/>
      <c r="E292" s="12"/>
      <c r="F292" s="12"/>
      <c r="G292" s="13"/>
      <c r="H292" s="10"/>
      <c r="I292" s="14" t="str">
        <f t="shared" si="4"/>
        <v/>
      </c>
      <c r="J292" s="113"/>
      <c r="K292" s="172"/>
    </row>
    <row r="293" spans="1:11" ht="14.1" customHeight="1" x14ac:dyDescent="0.25">
      <c r="A293" s="9"/>
      <c r="B293" s="10"/>
      <c r="C293" s="28"/>
      <c r="D293" s="12"/>
      <c r="E293" s="12"/>
      <c r="F293" s="12"/>
      <c r="G293" s="13"/>
      <c r="H293" s="10"/>
      <c r="I293" s="14" t="str">
        <f t="shared" si="4"/>
        <v/>
      </c>
      <c r="J293" s="113"/>
      <c r="K293" s="172"/>
    </row>
    <row r="294" spans="1:11" ht="14.1" customHeight="1" x14ac:dyDescent="0.25">
      <c r="A294" s="9"/>
      <c r="B294" s="10"/>
      <c r="C294" s="28"/>
      <c r="D294" s="12"/>
      <c r="E294" s="12"/>
      <c r="F294" s="12"/>
      <c r="G294" s="13"/>
      <c r="H294" s="10"/>
      <c r="I294" s="14" t="str">
        <f t="shared" si="4"/>
        <v/>
      </c>
      <c r="J294" s="113"/>
      <c r="K294" s="172"/>
    </row>
    <row r="295" spans="1:11" ht="14.1" customHeight="1" x14ac:dyDescent="0.25">
      <c r="A295" s="9"/>
      <c r="B295" s="10"/>
      <c r="C295" s="28"/>
      <c r="D295" s="12"/>
      <c r="E295" s="12"/>
      <c r="F295" s="12"/>
      <c r="G295" s="13"/>
      <c r="H295" s="10"/>
      <c r="I295" s="14" t="str">
        <f t="shared" si="4"/>
        <v/>
      </c>
      <c r="J295" s="113"/>
      <c r="K295" s="172"/>
    </row>
    <row r="296" spans="1:11" ht="14.1" customHeight="1" x14ac:dyDescent="0.25">
      <c r="A296" s="9"/>
      <c r="B296" s="10"/>
      <c r="C296" s="28"/>
      <c r="D296" s="12"/>
      <c r="E296" s="12"/>
      <c r="F296" s="12"/>
      <c r="G296" s="13"/>
      <c r="H296" s="10"/>
      <c r="I296" s="14" t="str">
        <f t="shared" si="4"/>
        <v/>
      </c>
      <c r="J296" s="113"/>
      <c r="K296" s="172"/>
    </row>
    <row r="297" spans="1:11" ht="14.1" customHeight="1" x14ac:dyDescent="0.25">
      <c r="A297" s="9"/>
      <c r="B297" s="10"/>
      <c r="C297" s="28"/>
      <c r="D297" s="12"/>
      <c r="E297" s="12"/>
      <c r="F297" s="12"/>
      <c r="G297" s="13"/>
      <c r="H297" s="10"/>
      <c r="I297" s="14" t="str">
        <f t="shared" si="4"/>
        <v/>
      </c>
      <c r="J297" s="113"/>
      <c r="K297" s="172"/>
    </row>
    <row r="298" spans="1:11" ht="14.1" customHeight="1" x14ac:dyDescent="0.25">
      <c r="A298" s="9"/>
      <c r="B298" s="10"/>
      <c r="C298" s="28"/>
      <c r="D298" s="12"/>
      <c r="E298" s="12"/>
      <c r="F298" s="12"/>
      <c r="G298" s="13"/>
      <c r="H298" s="10"/>
      <c r="I298" s="14" t="str">
        <f t="shared" si="4"/>
        <v/>
      </c>
      <c r="J298" s="113"/>
      <c r="K298" s="172"/>
    </row>
    <row r="299" spans="1:11" ht="14.1" customHeight="1" x14ac:dyDescent="0.25">
      <c r="A299" s="9"/>
      <c r="B299" s="10"/>
      <c r="C299" s="28"/>
      <c r="D299" s="12"/>
      <c r="E299" s="12"/>
      <c r="F299" s="12"/>
      <c r="G299" s="13"/>
      <c r="H299" s="10"/>
      <c r="I299" s="14" t="str">
        <f t="shared" si="4"/>
        <v/>
      </c>
      <c r="J299" s="113"/>
      <c r="K299" s="172"/>
    </row>
    <row r="300" spans="1:11" ht="14.1" customHeight="1" x14ac:dyDescent="0.25">
      <c r="A300" s="9"/>
      <c r="B300" s="10"/>
      <c r="C300" s="28"/>
      <c r="D300" s="12"/>
      <c r="E300" s="12"/>
      <c r="F300" s="12"/>
      <c r="G300" s="13"/>
      <c r="H300" s="10"/>
      <c r="I300" s="14" t="str">
        <f t="shared" si="4"/>
        <v/>
      </c>
      <c r="J300" s="113"/>
      <c r="K300" s="172"/>
    </row>
    <row r="301" spans="1:11" ht="14.1" customHeight="1" x14ac:dyDescent="0.25">
      <c r="A301" s="9"/>
      <c r="B301" s="10"/>
      <c r="C301" s="28"/>
      <c r="D301" s="12"/>
      <c r="E301" s="12"/>
      <c r="F301" s="12"/>
      <c r="G301" s="13"/>
      <c r="H301" s="10"/>
      <c r="I301" s="14" t="str">
        <f t="shared" si="4"/>
        <v/>
      </c>
      <c r="J301" s="113"/>
      <c r="K301" s="172"/>
    </row>
    <row r="302" spans="1:11" ht="14.1" customHeight="1" x14ac:dyDescent="0.25">
      <c r="A302" s="9"/>
      <c r="B302" s="10"/>
      <c r="C302" s="28"/>
      <c r="D302" s="12"/>
      <c r="E302" s="12"/>
      <c r="F302" s="12"/>
      <c r="G302" s="13"/>
      <c r="H302" s="10"/>
      <c r="I302" s="14" t="str">
        <f t="shared" si="4"/>
        <v/>
      </c>
      <c r="J302" s="113"/>
      <c r="K302" s="172"/>
    </row>
    <row r="303" spans="1:11" ht="14.1" customHeight="1" x14ac:dyDescent="0.25">
      <c r="A303" s="9"/>
      <c r="B303" s="10"/>
      <c r="C303" s="28"/>
      <c r="D303" s="12"/>
      <c r="E303" s="12"/>
      <c r="F303" s="12"/>
      <c r="G303" s="13"/>
      <c r="H303" s="10"/>
      <c r="I303" s="14" t="str">
        <f t="shared" si="4"/>
        <v/>
      </c>
      <c r="J303" s="113"/>
      <c r="K303" s="172"/>
    </row>
    <row r="304" spans="1:11" ht="14.1" customHeight="1" x14ac:dyDescent="0.25">
      <c r="A304" s="9"/>
      <c r="B304" s="10"/>
      <c r="C304" s="28"/>
      <c r="D304" s="12"/>
      <c r="E304" s="12"/>
      <c r="F304" s="12"/>
      <c r="G304" s="13"/>
      <c r="H304" s="10"/>
      <c r="I304" s="14" t="str">
        <f t="shared" si="4"/>
        <v/>
      </c>
      <c r="J304" s="113"/>
      <c r="K304" s="172"/>
    </row>
    <row r="305" spans="1:11" ht="14.1" customHeight="1" x14ac:dyDescent="0.25">
      <c r="A305" s="9"/>
      <c r="B305" s="10"/>
      <c r="C305" s="28"/>
      <c r="D305" s="12"/>
      <c r="E305" s="12"/>
      <c r="F305" s="12"/>
      <c r="G305" s="13"/>
      <c r="H305" s="10"/>
      <c r="I305" s="14" t="str">
        <f t="shared" si="4"/>
        <v/>
      </c>
      <c r="J305" s="113"/>
      <c r="K305" s="172"/>
    </row>
    <row r="306" spans="1:11" ht="14.1" customHeight="1" x14ac:dyDescent="0.25">
      <c r="A306" s="9"/>
      <c r="B306" s="10"/>
      <c r="C306" s="28"/>
      <c r="D306" s="12"/>
      <c r="E306" s="12"/>
      <c r="F306" s="12"/>
      <c r="G306" s="13"/>
      <c r="H306" s="10"/>
      <c r="I306" s="14" t="str">
        <f t="shared" si="4"/>
        <v/>
      </c>
      <c r="J306" s="113"/>
      <c r="K306" s="172"/>
    </row>
    <row r="307" spans="1:11" ht="14.1" customHeight="1" x14ac:dyDescent="0.25">
      <c r="A307" s="9"/>
      <c r="B307" s="10"/>
      <c r="C307" s="28"/>
      <c r="D307" s="12"/>
      <c r="E307" s="12"/>
      <c r="F307" s="12"/>
      <c r="G307" s="13"/>
      <c r="H307" s="10"/>
      <c r="I307" s="14" t="str">
        <f t="shared" si="4"/>
        <v/>
      </c>
      <c r="J307" s="113"/>
      <c r="K307" s="172"/>
    </row>
    <row r="308" spans="1:11" ht="14.1" customHeight="1" x14ac:dyDescent="0.25">
      <c r="A308" s="9"/>
      <c r="B308" s="10"/>
      <c r="C308" s="28"/>
      <c r="D308" s="12"/>
      <c r="E308" s="12"/>
      <c r="F308" s="12"/>
      <c r="G308" s="13"/>
      <c r="H308" s="10"/>
      <c r="I308" s="14" t="str">
        <f t="shared" si="4"/>
        <v/>
      </c>
      <c r="J308" s="113"/>
      <c r="K308" s="172"/>
    </row>
    <row r="309" spans="1:11" ht="14.1" customHeight="1" x14ac:dyDescent="0.25">
      <c r="A309" s="9"/>
      <c r="B309" s="10"/>
      <c r="C309" s="28"/>
      <c r="D309" s="12"/>
      <c r="E309" s="12"/>
      <c r="F309" s="12"/>
      <c r="G309" s="13"/>
      <c r="H309" s="10"/>
      <c r="I309" s="14" t="str">
        <f t="shared" si="4"/>
        <v/>
      </c>
      <c r="J309" s="113"/>
      <c r="K309" s="172"/>
    </row>
    <row r="310" spans="1:11" ht="14.1" customHeight="1" x14ac:dyDescent="0.25">
      <c r="A310" s="9"/>
      <c r="B310" s="10"/>
      <c r="C310" s="28"/>
      <c r="D310" s="12"/>
      <c r="E310" s="12"/>
      <c r="F310" s="12"/>
      <c r="G310" s="13"/>
      <c r="H310" s="10"/>
      <c r="I310" s="14" t="str">
        <f t="shared" si="4"/>
        <v/>
      </c>
      <c r="J310" s="113"/>
      <c r="K310" s="172"/>
    </row>
    <row r="311" spans="1:11" ht="14.1" customHeight="1" x14ac:dyDescent="0.25">
      <c r="A311" s="9"/>
      <c r="B311" s="10"/>
      <c r="C311" s="28"/>
      <c r="D311" s="12"/>
      <c r="E311" s="12"/>
      <c r="F311" s="12"/>
      <c r="G311" s="13"/>
      <c r="H311" s="10"/>
      <c r="I311" s="14" t="str">
        <f t="shared" si="4"/>
        <v/>
      </c>
      <c r="J311" s="113"/>
      <c r="K311" s="172"/>
    </row>
    <row r="312" spans="1:11" ht="14.1" customHeight="1" x14ac:dyDescent="0.25">
      <c r="A312" s="9"/>
      <c r="B312" s="10"/>
      <c r="C312" s="28"/>
      <c r="D312" s="12"/>
      <c r="E312" s="12"/>
      <c r="F312" s="12"/>
      <c r="G312" s="13"/>
      <c r="H312" s="10"/>
      <c r="I312" s="14" t="str">
        <f t="shared" si="4"/>
        <v/>
      </c>
      <c r="J312" s="113"/>
      <c r="K312" s="172"/>
    </row>
    <row r="313" spans="1:11" ht="14.1" customHeight="1" x14ac:dyDescent="0.25">
      <c r="A313" s="9"/>
      <c r="B313" s="10"/>
      <c r="C313" s="28"/>
      <c r="D313" s="12"/>
      <c r="E313" s="12"/>
      <c r="F313" s="12"/>
      <c r="G313" s="13"/>
      <c r="H313" s="10"/>
      <c r="I313" s="14" t="str">
        <f t="shared" si="4"/>
        <v/>
      </c>
      <c r="J313" s="113"/>
      <c r="K313" s="172"/>
    </row>
    <row r="314" spans="1:11" ht="14.1" customHeight="1" x14ac:dyDescent="0.25">
      <c r="A314" s="9"/>
      <c r="B314" s="10"/>
      <c r="C314" s="28"/>
      <c r="D314" s="12"/>
      <c r="E314" s="12"/>
      <c r="F314" s="12"/>
      <c r="G314" s="13"/>
      <c r="H314" s="10"/>
      <c r="I314" s="14" t="str">
        <f t="shared" si="4"/>
        <v/>
      </c>
      <c r="J314" s="113"/>
      <c r="K314" s="172"/>
    </row>
    <row r="315" spans="1:11" ht="14.1" customHeight="1" x14ac:dyDescent="0.25">
      <c r="A315" s="9"/>
      <c r="B315" s="10"/>
      <c r="C315" s="28"/>
      <c r="D315" s="12"/>
      <c r="E315" s="12"/>
      <c r="F315" s="12"/>
      <c r="G315" s="13"/>
      <c r="H315" s="10"/>
      <c r="I315" s="14" t="str">
        <f t="shared" si="4"/>
        <v/>
      </c>
      <c r="J315" s="113"/>
      <c r="K315" s="172"/>
    </row>
    <row r="316" spans="1:11" ht="14.1" customHeight="1" x14ac:dyDescent="0.25">
      <c r="A316" s="9"/>
      <c r="B316" s="10"/>
      <c r="C316" s="28"/>
      <c r="D316" s="12"/>
      <c r="E316" s="12"/>
      <c r="F316" s="12"/>
      <c r="G316" s="13"/>
      <c r="H316" s="10"/>
      <c r="I316" s="14" t="str">
        <f t="shared" si="4"/>
        <v/>
      </c>
      <c r="J316" s="113"/>
      <c r="K316" s="172"/>
    </row>
    <row r="317" spans="1:11" ht="14.1" customHeight="1" x14ac:dyDescent="0.25">
      <c r="A317" s="9"/>
      <c r="B317" s="10"/>
      <c r="C317" s="28"/>
      <c r="D317" s="12"/>
      <c r="E317" s="12"/>
      <c r="F317" s="12"/>
      <c r="G317" s="13"/>
      <c r="H317" s="10"/>
      <c r="I317" s="14" t="str">
        <f t="shared" si="4"/>
        <v/>
      </c>
      <c r="J317" s="113"/>
      <c r="K317" s="172"/>
    </row>
    <row r="318" spans="1:11" ht="14.1" customHeight="1" x14ac:dyDescent="0.25">
      <c r="A318" s="9"/>
      <c r="B318" s="10"/>
      <c r="C318" s="28"/>
      <c r="D318" s="12"/>
      <c r="E318" s="12"/>
      <c r="F318" s="12"/>
      <c r="G318" s="13"/>
      <c r="H318" s="10"/>
      <c r="I318" s="14" t="str">
        <f t="shared" si="4"/>
        <v/>
      </c>
      <c r="J318" s="113"/>
      <c r="K318" s="172"/>
    </row>
    <row r="319" spans="1:11" ht="14.1" customHeight="1" x14ac:dyDescent="0.25">
      <c r="A319" s="9"/>
      <c r="B319" s="10"/>
      <c r="C319" s="28"/>
      <c r="D319" s="12"/>
      <c r="E319" s="12"/>
      <c r="F319" s="12"/>
      <c r="G319" s="13"/>
      <c r="H319" s="10"/>
      <c r="I319" s="14" t="str">
        <f t="shared" si="4"/>
        <v/>
      </c>
      <c r="J319" s="113"/>
      <c r="K319" s="172"/>
    </row>
    <row r="320" spans="1:11" ht="14.1" customHeight="1" x14ac:dyDescent="0.25">
      <c r="A320" s="9"/>
      <c r="B320" s="10"/>
      <c r="C320" s="28"/>
      <c r="D320" s="12"/>
      <c r="E320" s="12"/>
      <c r="F320" s="12"/>
      <c r="G320" s="13"/>
      <c r="H320" s="10"/>
      <c r="I320" s="14" t="str">
        <f t="shared" si="4"/>
        <v/>
      </c>
      <c r="J320" s="113"/>
      <c r="K320" s="172"/>
    </row>
    <row r="321" spans="1:11" ht="14.1" customHeight="1" x14ac:dyDescent="0.25">
      <c r="A321" s="9"/>
      <c r="B321" s="10"/>
      <c r="C321" s="28"/>
      <c r="D321" s="12"/>
      <c r="E321" s="12"/>
      <c r="F321" s="12"/>
      <c r="G321" s="13"/>
      <c r="H321" s="10"/>
      <c r="I321" s="14" t="str">
        <f t="shared" si="4"/>
        <v/>
      </c>
      <c r="J321" s="113"/>
      <c r="K321" s="172"/>
    </row>
    <row r="322" spans="1:11" ht="14.1" customHeight="1" x14ac:dyDescent="0.25">
      <c r="A322" s="9"/>
      <c r="B322" s="10"/>
      <c r="C322" s="28"/>
      <c r="D322" s="12"/>
      <c r="E322" s="12"/>
      <c r="F322" s="12"/>
      <c r="G322" s="13"/>
      <c r="H322" s="10"/>
      <c r="I322" s="14" t="str">
        <f t="shared" si="4"/>
        <v/>
      </c>
      <c r="J322" s="113"/>
      <c r="K322" s="172"/>
    </row>
    <row r="323" spans="1:11" ht="14.1" customHeight="1" x14ac:dyDescent="0.25">
      <c r="A323" s="9"/>
      <c r="B323" s="10"/>
      <c r="C323" s="28"/>
      <c r="D323" s="12"/>
      <c r="E323" s="12"/>
      <c r="F323" s="12"/>
      <c r="G323" s="13"/>
      <c r="H323" s="10"/>
      <c r="I323" s="14" t="str">
        <f t="shared" si="4"/>
        <v/>
      </c>
      <c r="J323" s="113"/>
      <c r="K323" s="172"/>
    </row>
    <row r="324" spans="1:11" ht="14.1" customHeight="1" x14ac:dyDescent="0.25">
      <c r="A324" s="9"/>
      <c r="B324" s="10"/>
      <c r="C324" s="28"/>
      <c r="D324" s="12"/>
      <c r="E324" s="12"/>
      <c r="F324" s="12"/>
      <c r="G324" s="13"/>
      <c r="H324" s="10"/>
      <c r="I324" s="14" t="str">
        <f t="shared" si="4"/>
        <v/>
      </c>
      <c r="J324" s="113"/>
      <c r="K324" s="172"/>
    </row>
    <row r="325" spans="1:11" ht="14.1" customHeight="1" x14ac:dyDescent="0.25">
      <c r="A325" s="9"/>
      <c r="B325" s="10"/>
      <c r="C325" s="28"/>
      <c r="D325" s="12"/>
      <c r="E325" s="12"/>
      <c r="F325" s="12"/>
      <c r="G325" s="13"/>
      <c r="H325" s="10"/>
      <c r="I325" s="14" t="str">
        <f t="shared" ref="I325:I388" si="5">IF(G325="","",I324+G325)</f>
        <v/>
      </c>
      <c r="J325" s="113"/>
      <c r="K325" s="172"/>
    </row>
    <row r="326" spans="1:11" ht="14.1" customHeight="1" x14ac:dyDescent="0.25">
      <c r="A326" s="9"/>
      <c r="B326" s="10"/>
      <c r="C326" s="28"/>
      <c r="D326" s="12"/>
      <c r="E326" s="12"/>
      <c r="F326" s="12"/>
      <c r="G326" s="13"/>
      <c r="H326" s="10"/>
      <c r="I326" s="14" t="str">
        <f t="shared" si="5"/>
        <v/>
      </c>
      <c r="J326" s="113"/>
      <c r="K326" s="172"/>
    </row>
    <row r="327" spans="1:11" ht="14.1" customHeight="1" x14ac:dyDescent="0.25">
      <c r="A327" s="9"/>
      <c r="B327" s="10"/>
      <c r="C327" s="28"/>
      <c r="D327" s="12"/>
      <c r="E327" s="12"/>
      <c r="F327" s="12"/>
      <c r="G327" s="13"/>
      <c r="H327" s="10"/>
      <c r="I327" s="14" t="str">
        <f t="shared" si="5"/>
        <v/>
      </c>
      <c r="J327" s="113"/>
      <c r="K327" s="172"/>
    </row>
    <row r="328" spans="1:11" ht="14.1" customHeight="1" x14ac:dyDescent="0.25">
      <c r="A328" s="9"/>
      <c r="B328" s="10"/>
      <c r="C328" s="28"/>
      <c r="D328" s="12"/>
      <c r="E328" s="12"/>
      <c r="F328" s="12"/>
      <c r="G328" s="13"/>
      <c r="H328" s="10"/>
      <c r="I328" s="14" t="str">
        <f t="shared" si="5"/>
        <v/>
      </c>
      <c r="J328" s="113"/>
      <c r="K328" s="172"/>
    </row>
    <row r="329" spans="1:11" ht="14.1" customHeight="1" x14ac:dyDescent="0.25">
      <c r="A329" s="9"/>
      <c r="B329" s="10"/>
      <c r="C329" s="28"/>
      <c r="D329" s="12"/>
      <c r="E329" s="12"/>
      <c r="F329" s="12"/>
      <c r="G329" s="13"/>
      <c r="H329" s="10"/>
      <c r="I329" s="14" t="str">
        <f t="shared" si="5"/>
        <v/>
      </c>
      <c r="J329" s="113"/>
      <c r="K329" s="172"/>
    </row>
    <row r="330" spans="1:11" ht="14.1" customHeight="1" x14ac:dyDescent="0.25">
      <c r="A330" s="9"/>
      <c r="B330" s="10"/>
      <c r="C330" s="28"/>
      <c r="D330" s="12"/>
      <c r="E330" s="12"/>
      <c r="F330" s="12"/>
      <c r="G330" s="13"/>
      <c r="H330" s="10"/>
      <c r="I330" s="14" t="str">
        <f t="shared" si="5"/>
        <v/>
      </c>
      <c r="J330" s="113"/>
      <c r="K330" s="172"/>
    </row>
    <row r="331" spans="1:11" ht="14.1" customHeight="1" x14ac:dyDescent="0.25">
      <c r="A331" s="9"/>
      <c r="B331" s="10"/>
      <c r="C331" s="28"/>
      <c r="D331" s="12"/>
      <c r="E331" s="12"/>
      <c r="F331" s="12"/>
      <c r="G331" s="13"/>
      <c r="H331" s="10"/>
      <c r="I331" s="14" t="str">
        <f t="shared" si="5"/>
        <v/>
      </c>
      <c r="J331" s="113"/>
      <c r="K331" s="172"/>
    </row>
    <row r="332" spans="1:11" ht="14.1" customHeight="1" x14ac:dyDescent="0.25">
      <c r="A332" s="9"/>
      <c r="B332" s="10"/>
      <c r="C332" s="28"/>
      <c r="D332" s="12"/>
      <c r="E332" s="12"/>
      <c r="F332" s="12"/>
      <c r="G332" s="13"/>
      <c r="H332" s="10"/>
      <c r="I332" s="14" t="str">
        <f t="shared" si="5"/>
        <v/>
      </c>
      <c r="J332" s="113"/>
      <c r="K332" s="172"/>
    </row>
    <row r="333" spans="1:11" ht="14.1" customHeight="1" x14ac:dyDescent="0.25">
      <c r="A333" s="9"/>
      <c r="B333" s="10"/>
      <c r="C333" s="28"/>
      <c r="D333" s="12"/>
      <c r="E333" s="12"/>
      <c r="F333" s="12"/>
      <c r="G333" s="13"/>
      <c r="H333" s="10"/>
      <c r="I333" s="14" t="str">
        <f t="shared" si="5"/>
        <v/>
      </c>
      <c r="J333" s="113"/>
      <c r="K333" s="172"/>
    </row>
    <row r="334" spans="1:11" ht="14.1" customHeight="1" x14ac:dyDescent="0.25">
      <c r="A334" s="9"/>
      <c r="B334" s="10"/>
      <c r="C334" s="28"/>
      <c r="D334" s="12"/>
      <c r="E334" s="12"/>
      <c r="F334" s="12"/>
      <c r="G334" s="13"/>
      <c r="H334" s="10"/>
      <c r="I334" s="14" t="str">
        <f t="shared" si="5"/>
        <v/>
      </c>
      <c r="J334" s="113"/>
      <c r="K334" s="172"/>
    </row>
    <row r="335" spans="1:11" ht="14.1" customHeight="1" x14ac:dyDescent="0.25">
      <c r="A335" s="9"/>
      <c r="B335" s="10"/>
      <c r="C335" s="28"/>
      <c r="D335" s="12"/>
      <c r="E335" s="12"/>
      <c r="F335" s="12"/>
      <c r="G335" s="13"/>
      <c r="H335" s="10"/>
      <c r="I335" s="14" t="str">
        <f t="shared" si="5"/>
        <v/>
      </c>
      <c r="J335" s="113"/>
      <c r="K335" s="172"/>
    </row>
    <row r="336" spans="1:11" ht="14.1" customHeight="1" x14ac:dyDescent="0.25">
      <c r="A336" s="9"/>
      <c r="B336" s="10"/>
      <c r="C336" s="28"/>
      <c r="D336" s="12"/>
      <c r="E336" s="12"/>
      <c r="F336" s="12"/>
      <c r="G336" s="13"/>
      <c r="H336" s="10"/>
      <c r="I336" s="14" t="str">
        <f t="shared" si="5"/>
        <v/>
      </c>
      <c r="J336" s="113"/>
      <c r="K336" s="172"/>
    </row>
    <row r="337" spans="1:11" ht="14.1" customHeight="1" x14ac:dyDescent="0.25">
      <c r="A337" s="9"/>
      <c r="B337" s="10"/>
      <c r="C337" s="28"/>
      <c r="D337" s="12"/>
      <c r="E337" s="12"/>
      <c r="F337" s="12"/>
      <c r="G337" s="13"/>
      <c r="H337" s="10"/>
      <c r="I337" s="14" t="str">
        <f t="shared" si="5"/>
        <v/>
      </c>
      <c r="J337" s="113"/>
      <c r="K337" s="172"/>
    </row>
    <row r="338" spans="1:11" ht="14.1" customHeight="1" x14ac:dyDescent="0.25">
      <c r="A338" s="9"/>
      <c r="B338" s="10"/>
      <c r="C338" s="28"/>
      <c r="D338" s="12"/>
      <c r="E338" s="12"/>
      <c r="F338" s="12"/>
      <c r="G338" s="13"/>
      <c r="H338" s="10"/>
      <c r="I338" s="14" t="str">
        <f t="shared" si="5"/>
        <v/>
      </c>
      <c r="J338" s="113"/>
      <c r="K338" s="172"/>
    </row>
    <row r="339" spans="1:11" ht="14.1" customHeight="1" x14ac:dyDescent="0.25">
      <c r="A339" s="9"/>
      <c r="B339" s="10"/>
      <c r="C339" s="28"/>
      <c r="D339" s="12"/>
      <c r="E339" s="12"/>
      <c r="F339" s="12"/>
      <c r="G339" s="13"/>
      <c r="H339" s="10"/>
      <c r="I339" s="14" t="str">
        <f t="shared" si="5"/>
        <v/>
      </c>
      <c r="J339" s="113"/>
      <c r="K339" s="172"/>
    </row>
    <row r="340" spans="1:11" ht="14.1" customHeight="1" x14ac:dyDescent="0.25">
      <c r="A340" s="9"/>
      <c r="B340" s="10"/>
      <c r="C340" s="28"/>
      <c r="D340" s="12"/>
      <c r="E340" s="12"/>
      <c r="F340" s="12"/>
      <c r="G340" s="13"/>
      <c r="H340" s="10"/>
      <c r="I340" s="14" t="str">
        <f t="shared" si="5"/>
        <v/>
      </c>
      <c r="J340" s="113"/>
      <c r="K340" s="172"/>
    </row>
    <row r="341" spans="1:11" ht="14.1" customHeight="1" x14ac:dyDescent="0.25">
      <c r="A341" s="9"/>
      <c r="B341" s="10"/>
      <c r="C341" s="28"/>
      <c r="D341" s="12"/>
      <c r="E341" s="12"/>
      <c r="F341" s="12"/>
      <c r="G341" s="13"/>
      <c r="H341" s="10"/>
      <c r="I341" s="14" t="str">
        <f t="shared" si="5"/>
        <v/>
      </c>
      <c r="J341" s="113"/>
      <c r="K341" s="172"/>
    </row>
    <row r="342" spans="1:11" ht="14.1" customHeight="1" x14ac:dyDescent="0.25">
      <c r="A342" s="9"/>
      <c r="B342" s="10"/>
      <c r="C342" s="28"/>
      <c r="D342" s="12"/>
      <c r="E342" s="12"/>
      <c r="F342" s="12"/>
      <c r="G342" s="13"/>
      <c r="H342" s="10"/>
      <c r="I342" s="14" t="str">
        <f t="shared" si="5"/>
        <v/>
      </c>
      <c r="J342" s="113"/>
      <c r="K342" s="172"/>
    </row>
    <row r="343" spans="1:11" ht="14.1" customHeight="1" x14ac:dyDescent="0.25">
      <c r="A343" s="9"/>
      <c r="B343" s="10"/>
      <c r="C343" s="28"/>
      <c r="D343" s="12"/>
      <c r="E343" s="12"/>
      <c r="F343" s="12"/>
      <c r="G343" s="13"/>
      <c r="H343" s="10"/>
      <c r="I343" s="14" t="str">
        <f t="shared" si="5"/>
        <v/>
      </c>
      <c r="J343" s="113"/>
      <c r="K343" s="172"/>
    </row>
    <row r="344" spans="1:11" ht="14.1" customHeight="1" x14ac:dyDescent="0.25">
      <c r="A344" s="9"/>
      <c r="B344" s="10"/>
      <c r="C344" s="28"/>
      <c r="D344" s="12"/>
      <c r="E344" s="12"/>
      <c r="F344" s="12"/>
      <c r="G344" s="13"/>
      <c r="H344" s="10"/>
      <c r="I344" s="14" t="str">
        <f t="shared" si="5"/>
        <v/>
      </c>
      <c r="J344" s="113"/>
      <c r="K344" s="172"/>
    </row>
    <row r="345" spans="1:11" ht="14.1" customHeight="1" x14ac:dyDescent="0.25">
      <c r="A345" s="9"/>
      <c r="B345" s="10"/>
      <c r="C345" s="28"/>
      <c r="D345" s="12"/>
      <c r="E345" s="12"/>
      <c r="F345" s="12"/>
      <c r="G345" s="13"/>
      <c r="H345" s="10"/>
      <c r="I345" s="14" t="str">
        <f t="shared" si="5"/>
        <v/>
      </c>
      <c r="J345" s="113"/>
      <c r="K345" s="172"/>
    </row>
    <row r="346" spans="1:11" ht="14.1" customHeight="1" x14ac:dyDescent="0.25">
      <c r="A346" s="9"/>
      <c r="B346" s="10"/>
      <c r="C346" s="28"/>
      <c r="D346" s="12"/>
      <c r="E346" s="12"/>
      <c r="F346" s="12"/>
      <c r="G346" s="13"/>
      <c r="H346" s="10"/>
      <c r="I346" s="14" t="str">
        <f t="shared" si="5"/>
        <v/>
      </c>
      <c r="J346" s="113"/>
      <c r="K346" s="172"/>
    </row>
    <row r="347" spans="1:11" ht="14.1" customHeight="1" x14ac:dyDescent="0.25">
      <c r="A347" s="9"/>
      <c r="B347" s="10"/>
      <c r="C347" s="28"/>
      <c r="D347" s="12"/>
      <c r="E347" s="12"/>
      <c r="F347" s="12"/>
      <c r="G347" s="13"/>
      <c r="H347" s="10"/>
      <c r="I347" s="14" t="str">
        <f t="shared" si="5"/>
        <v/>
      </c>
      <c r="J347" s="113"/>
      <c r="K347" s="172"/>
    </row>
    <row r="348" spans="1:11" ht="14.1" customHeight="1" x14ac:dyDescent="0.25">
      <c r="A348" s="9"/>
      <c r="B348" s="10"/>
      <c r="C348" s="28"/>
      <c r="D348" s="12"/>
      <c r="E348" s="12"/>
      <c r="F348" s="12"/>
      <c r="G348" s="13"/>
      <c r="H348" s="10"/>
      <c r="I348" s="14" t="str">
        <f t="shared" si="5"/>
        <v/>
      </c>
      <c r="J348" s="113"/>
      <c r="K348" s="172"/>
    </row>
    <row r="349" spans="1:11" ht="14.1" customHeight="1" x14ac:dyDescent="0.25">
      <c r="A349" s="9"/>
      <c r="B349" s="10"/>
      <c r="C349" s="28"/>
      <c r="D349" s="12"/>
      <c r="E349" s="12"/>
      <c r="F349" s="12"/>
      <c r="G349" s="13"/>
      <c r="H349" s="10"/>
      <c r="I349" s="14" t="str">
        <f t="shared" si="5"/>
        <v/>
      </c>
      <c r="J349" s="113"/>
      <c r="K349" s="172"/>
    </row>
    <row r="350" spans="1:11" ht="14.1" customHeight="1" x14ac:dyDescent="0.25">
      <c r="A350" s="9"/>
      <c r="B350" s="10"/>
      <c r="C350" s="28"/>
      <c r="D350" s="12"/>
      <c r="E350" s="12"/>
      <c r="F350" s="12"/>
      <c r="G350" s="13"/>
      <c r="H350" s="10"/>
      <c r="I350" s="14" t="str">
        <f t="shared" si="5"/>
        <v/>
      </c>
      <c r="J350" s="113"/>
      <c r="K350" s="172"/>
    </row>
    <row r="351" spans="1:11" ht="14.1" customHeight="1" x14ac:dyDescent="0.25">
      <c r="A351" s="9"/>
      <c r="B351" s="10"/>
      <c r="C351" s="28"/>
      <c r="D351" s="12"/>
      <c r="E351" s="12"/>
      <c r="F351" s="12"/>
      <c r="G351" s="13"/>
      <c r="H351" s="10"/>
      <c r="I351" s="14" t="str">
        <f t="shared" si="5"/>
        <v/>
      </c>
      <c r="J351" s="113"/>
      <c r="K351" s="172"/>
    </row>
    <row r="352" spans="1:11" ht="14.1" customHeight="1" x14ac:dyDescent="0.25">
      <c r="A352" s="9"/>
      <c r="B352" s="10"/>
      <c r="C352" s="28"/>
      <c r="D352" s="12"/>
      <c r="E352" s="12"/>
      <c r="F352" s="12"/>
      <c r="G352" s="13"/>
      <c r="H352" s="10"/>
      <c r="I352" s="14" t="str">
        <f t="shared" si="5"/>
        <v/>
      </c>
      <c r="J352" s="113"/>
      <c r="K352" s="172"/>
    </row>
    <row r="353" spans="1:11" ht="14.1" customHeight="1" x14ac:dyDescent="0.25">
      <c r="A353" s="9"/>
      <c r="B353" s="10"/>
      <c r="C353" s="28"/>
      <c r="D353" s="12"/>
      <c r="E353" s="12"/>
      <c r="F353" s="12"/>
      <c r="G353" s="13"/>
      <c r="H353" s="10"/>
      <c r="I353" s="14" t="str">
        <f t="shared" si="5"/>
        <v/>
      </c>
      <c r="J353" s="113"/>
      <c r="K353" s="172"/>
    </row>
    <row r="354" spans="1:11" ht="14.1" customHeight="1" x14ac:dyDescent="0.25">
      <c r="A354" s="9"/>
      <c r="B354" s="10"/>
      <c r="C354" s="28"/>
      <c r="D354" s="12"/>
      <c r="E354" s="12"/>
      <c r="F354" s="12"/>
      <c r="G354" s="13"/>
      <c r="H354" s="10"/>
      <c r="I354" s="14" t="str">
        <f t="shared" si="5"/>
        <v/>
      </c>
      <c r="J354" s="113"/>
      <c r="K354" s="172"/>
    </row>
    <row r="355" spans="1:11" ht="14.1" customHeight="1" x14ac:dyDescent="0.25">
      <c r="A355" s="9"/>
      <c r="B355" s="10"/>
      <c r="C355" s="28"/>
      <c r="D355" s="12"/>
      <c r="E355" s="12"/>
      <c r="F355" s="12"/>
      <c r="G355" s="13"/>
      <c r="H355" s="10"/>
      <c r="I355" s="14" t="str">
        <f t="shared" si="5"/>
        <v/>
      </c>
      <c r="J355" s="113"/>
      <c r="K355" s="172"/>
    </row>
    <row r="356" spans="1:11" ht="14.1" customHeight="1" x14ac:dyDescent="0.25">
      <c r="A356" s="9"/>
      <c r="B356" s="10"/>
      <c r="C356" s="28"/>
      <c r="D356" s="12"/>
      <c r="E356" s="12"/>
      <c r="F356" s="12"/>
      <c r="G356" s="13"/>
      <c r="H356" s="10"/>
      <c r="I356" s="14" t="str">
        <f t="shared" si="5"/>
        <v/>
      </c>
      <c r="J356" s="113"/>
      <c r="K356" s="172"/>
    </row>
    <row r="357" spans="1:11" ht="14.1" customHeight="1" x14ac:dyDescent="0.25">
      <c r="A357" s="9"/>
      <c r="B357" s="10"/>
      <c r="C357" s="28"/>
      <c r="D357" s="12"/>
      <c r="E357" s="12"/>
      <c r="F357" s="12"/>
      <c r="G357" s="13"/>
      <c r="H357" s="10"/>
      <c r="I357" s="14" t="str">
        <f t="shared" si="5"/>
        <v/>
      </c>
      <c r="J357" s="113"/>
      <c r="K357" s="172"/>
    </row>
    <row r="358" spans="1:11" ht="14.1" customHeight="1" x14ac:dyDescent="0.25">
      <c r="A358" s="9"/>
      <c r="B358" s="10"/>
      <c r="C358" s="28"/>
      <c r="D358" s="12"/>
      <c r="E358" s="12"/>
      <c r="F358" s="12"/>
      <c r="G358" s="13"/>
      <c r="H358" s="10"/>
      <c r="I358" s="14" t="str">
        <f t="shared" si="5"/>
        <v/>
      </c>
      <c r="J358" s="113"/>
      <c r="K358" s="172"/>
    </row>
    <row r="359" spans="1:11" ht="14.1" customHeight="1" x14ac:dyDescent="0.25">
      <c r="A359" s="9"/>
      <c r="B359" s="10"/>
      <c r="C359" s="28"/>
      <c r="D359" s="12"/>
      <c r="E359" s="12"/>
      <c r="F359" s="12"/>
      <c r="G359" s="13"/>
      <c r="H359" s="10"/>
      <c r="I359" s="14" t="str">
        <f t="shared" si="5"/>
        <v/>
      </c>
      <c r="J359" s="113"/>
      <c r="K359" s="172"/>
    </row>
    <row r="360" spans="1:11" ht="14.1" customHeight="1" x14ac:dyDescent="0.25">
      <c r="A360" s="9"/>
      <c r="B360" s="10"/>
      <c r="C360" s="28"/>
      <c r="D360" s="12"/>
      <c r="E360" s="12"/>
      <c r="F360" s="12"/>
      <c r="G360" s="13"/>
      <c r="H360" s="10"/>
      <c r="I360" s="14" t="str">
        <f t="shared" si="5"/>
        <v/>
      </c>
      <c r="J360" s="113"/>
      <c r="K360" s="172"/>
    </row>
    <row r="361" spans="1:11" ht="14.1" customHeight="1" x14ac:dyDescent="0.25">
      <c r="A361" s="9"/>
      <c r="B361" s="10"/>
      <c r="C361" s="28"/>
      <c r="D361" s="12"/>
      <c r="E361" s="12"/>
      <c r="F361" s="12"/>
      <c r="G361" s="13"/>
      <c r="H361" s="10"/>
      <c r="I361" s="14" t="str">
        <f t="shared" si="5"/>
        <v/>
      </c>
      <c r="J361" s="113"/>
      <c r="K361" s="172"/>
    </row>
    <row r="362" spans="1:11" ht="14.1" customHeight="1" x14ac:dyDescent="0.25">
      <c r="A362" s="9"/>
      <c r="B362" s="10"/>
      <c r="C362" s="28"/>
      <c r="D362" s="12"/>
      <c r="E362" s="12"/>
      <c r="F362" s="12"/>
      <c r="G362" s="13"/>
      <c r="H362" s="10"/>
      <c r="I362" s="14" t="str">
        <f t="shared" si="5"/>
        <v/>
      </c>
      <c r="J362" s="113"/>
      <c r="K362" s="172"/>
    </row>
    <row r="363" spans="1:11" ht="14.1" customHeight="1" x14ac:dyDescent="0.25">
      <c r="A363" s="9"/>
      <c r="B363" s="10"/>
      <c r="C363" s="28"/>
      <c r="D363" s="12"/>
      <c r="E363" s="12"/>
      <c r="F363" s="12"/>
      <c r="G363" s="13"/>
      <c r="H363" s="10"/>
      <c r="I363" s="14" t="str">
        <f t="shared" si="5"/>
        <v/>
      </c>
      <c r="J363" s="113"/>
      <c r="K363" s="172"/>
    </row>
    <row r="364" spans="1:11" ht="14.1" customHeight="1" x14ac:dyDescent="0.25">
      <c r="A364" s="9"/>
      <c r="B364" s="10"/>
      <c r="C364" s="28"/>
      <c r="D364" s="12"/>
      <c r="E364" s="12"/>
      <c r="F364" s="12"/>
      <c r="G364" s="13"/>
      <c r="H364" s="10"/>
      <c r="I364" s="14" t="str">
        <f t="shared" si="5"/>
        <v/>
      </c>
      <c r="J364" s="113"/>
      <c r="K364" s="172"/>
    </row>
    <row r="365" spans="1:11" ht="14.1" customHeight="1" x14ac:dyDescent="0.25">
      <c r="A365" s="9"/>
      <c r="B365" s="10"/>
      <c r="C365" s="28"/>
      <c r="D365" s="12"/>
      <c r="E365" s="12"/>
      <c r="F365" s="12"/>
      <c r="G365" s="13"/>
      <c r="H365" s="10"/>
      <c r="I365" s="14" t="str">
        <f t="shared" si="5"/>
        <v/>
      </c>
      <c r="J365" s="113"/>
      <c r="K365" s="172"/>
    </row>
    <row r="366" spans="1:11" ht="14.1" customHeight="1" x14ac:dyDescent="0.25">
      <c r="A366" s="9"/>
      <c r="B366" s="10"/>
      <c r="C366" s="28"/>
      <c r="D366" s="12"/>
      <c r="E366" s="12"/>
      <c r="F366" s="12"/>
      <c r="G366" s="13"/>
      <c r="H366" s="10"/>
      <c r="I366" s="14" t="str">
        <f t="shared" si="5"/>
        <v/>
      </c>
      <c r="J366" s="113"/>
      <c r="K366" s="172"/>
    </row>
    <row r="367" spans="1:11" ht="14.1" customHeight="1" x14ac:dyDescent="0.25">
      <c r="A367" s="9"/>
      <c r="B367" s="10"/>
      <c r="C367" s="28"/>
      <c r="D367" s="12"/>
      <c r="E367" s="12"/>
      <c r="F367" s="12"/>
      <c r="G367" s="13"/>
      <c r="H367" s="10"/>
      <c r="I367" s="14" t="str">
        <f t="shared" si="5"/>
        <v/>
      </c>
      <c r="J367" s="113"/>
      <c r="K367" s="172"/>
    </row>
    <row r="368" spans="1:11" ht="14.1" customHeight="1" x14ac:dyDescent="0.25">
      <c r="A368" s="9"/>
      <c r="B368" s="10"/>
      <c r="C368" s="28"/>
      <c r="D368" s="12"/>
      <c r="E368" s="12"/>
      <c r="F368" s="12"/>
      <c r="G368" s="13"/>
      <c r="H368" s="10"/>
      <c r="I368" s="14" t="str">
        <f t="shared" si="5"/>
        <v/>
      </c>
      <c r="J368" s="113"/>
      <c r="K368" s="172"/>
    </row>
    <row r="369" spans="1:11" ht="14.1" customHeight="1" x14ac:dyDescent="0.25">
      <c r="A369" s="9"/>
      <c r="B369" s="10"/>
      <c r="C369" s="28"/>
      <c r="D369" s="12"/>
      <c r="E369" s="12"/>
      <c r="F369" s="12"/>
      <c r="G369" s="13"/>
      <c r="H369" s="10"/>
      <c r="I369" s="14" t="str">
        <f t="shared" si="5"/>
        <v/>
      </c>
      <c r="J369" s="113"/>
      <c r="K369" s="172"/>
    </row>
    <row r="370" spans="1:11" ht="14.1" customHeight="1" x14ac:dyDescent="0.25">
      <c r="A370" s="9"/>
      <c r="B370" s="10"/>
      <c r="C370" s="28"/>
      <c r="D370" s="12"/>
      <c r="E370" s="12"/>
      <c r="F370" s="12"/>
      <c r="G370" s="13"/>
      <c r="H370" s="10"/>
      <c r="I370" s="14" t="str">
        <f t="shared" si="5"/>
        <v/>
      </c>
      <c r="J370" s="113"/>
      <c r="K370" s="172"/>
    </row>
    <row r="371" spans="1:11" ht="14.1" customHeight="1" x14ac:dyDescent="0.25">
      <c r="A371" s="9"/>
      <c r="B371" s="10"/>
      <c r="C371" s="28"/>
      <c r="D371" s="12"/>
      <c r="E371" s="12"/>
      <c r="F371" s="12"/>
      <c r="G371" s="13"/>
      <c r="H371" s="10"/>
      <c r="I371" s="14" t="str">
        <f t="shared" si="5"/>
        <v/>
      </c>
      <c r="J371" s="113"/>
      <c r="K371" s="172"/>
    </row>
    <row r="372" spans="1:11" ht="14.1" customHeight="1" x14ac:dyDescent="0.25">
      <c r="A372" s="9"/>
      <c r="B372" s="10"/>
      <c r="C372" s="28"/>
      <c r="D372" s="12"/>
      <c r="E372" s="12"/>
      <c r="F372" s="12"/>
      <c r="G372" s="13"/>
      <c r="H372" s="10"/>
      <c r="I372" s="14" t="str">
        <f t="shared" si="5"/>
        <v/>
      </c>
      <c r="J372" s="113"/>
      <c r="K372" s="172"/>
    </row>
    <row r="373" spans="1:11" ht="14.1" customHeight="1" x14ac:dyDescent="0.25">
      <c r="A373" s="9"/>
      <c r="B373" s="10"/>
      <c r="C373" s="28"/>
      <c r="D373" s="12"/>
      <c r="E373" s="12"/>
      <c r="F373" s="12"/>
      <c r="G373" s="13"/>
      <c r="H373" s="10"/>
      <c r="I373" s="14" t="str">
        <f t="shared" si="5"/>
        <v/>
      </c>
      <c r="J373" s="113"/>
      <c r="K373" s="172"/>
    </row>
    <row r="374" spans="1:11" ht="14.1" customHeight="1" x14ac:dyDescent="0.25">
      <c r="A374" s="9"/>
      <c r="B374" s="10"/>
      <c r="C374" s="28"/>
      <c r="D374" s="12"/>
      <c r="E374" s="12"/>
      <c r="F374" s="12"/>
      <c r="G374" s="13"/>
      <c r="H374" s="10"/>
      <c r="I374" s="14" t="str">
        <f t="shared" si="5"/>
        <v/>
      </c>
      <c r="J374" s="113"/>
      <c r="K374" s="172"/>
    </row>
    <row r="375" spans="1:11" ht="14.1" customHeight="1" x14ac:dyDescent="0.25">
      <c r="A375" s="9"/>
      <c r="B375" s="10"/>
      <c r="C375" s="28"/>
      <c r="D375" s="12"/>
      <c r="E375" s="12"/>
      <c r="F375" s="12"/>
      <c r="G375" s="13"/>
      <c r="H375" s="10"/>
      <c r="I375" s="14" t="str">
        <f t="shared" si="5"/>
        <v/>
      </c>
      <c r="J375" s="113"/>
      <c r="K375" s="172"/>
    </row>
    <row r="376" spans="1:11" ht="14.1" customHeight="1" x14ac:dyDescent="0.25">
      <c r="A376" s="9"/>
      <c r="B376" s="10"/>
      <c r="C376" s="28"/>
      <c r="D376" s="12"/>
      <c r="E376" s="12"/>
      <c r="F376" s="12"/>
      <c r="G376" s="13"/>
      <c r="H376" s="10"/>
      <c r="I376" s="14" t="str">
        <f t="shared" si="5"/>
        <v/>
      </c>
      <c r="J376" s="113"/>
      <c r="K376" s="172"/>
    </row>
    <row r="377" spans="1:11" ht="14.1" customHeight="1" x14ac:dyDescent="0.25">
      <c r="A377" s="9"/>
      <c r="B377" s="10"/>
      <c r="C377" s="28"/>
      <c r="D377" s="12"/>
      <c r="E377" s="12"/>
      <c r="F377" s="12"/>
      <c r="G377" s="13"/>
      <c r="H377" s="10"/>
      <c r="I377" s="14" t="str">
        <f t="shared" si="5"/>
        <v/>
      </c>
      <c r="J377" s="113"/>
      <c r="K377" s="172"/>
    </row>
    <row r="378" spans="1:11" ht="14.1" customHeight="1" x14ac:dyDescent="0.25">
      <c r="A378" s="9"/>
      <c r="B378" s="10"/>
      <c r="C378" s="28"/>
      <c r="D378" s="12"/>
      <c r="E378" s="12"/>
      <c r="F378" s="12"/>
      <c r="G378" s="13"/>
      <c r="H378" s="10"/>
      <c r="I378" s="14" t="str">
        <f t="shared" si="5"/>
        <v/>
      </c>
      <c r="J378" s="113"/>
      <c r="K378" s="172"/>
    </row>
    <row r="379" spans="1:11" ht="14.1" customHeight="1" x14ac:dyDescent="0.25">
      <c r="A379" s="9"/>
      <c r="B379" s="10"/>
      <c r="C379" s="28"/>
      <c r="D379" s="12"/>
      <c r="E379" s="12"/>
      <c r="F379" s="12"/>
      <c r="G379" s="13"/>
      <c r="H379" s="10"/>
      <c r="I379" s="14" t="str">
        <f t="shared" si="5"/>
        <v/>
      </c>
      <c r="J379" s="113"/>
      <c r="K379" s="172"/>
    </row>
    <row r="380" spans="1:11" ht="14.1" customHeight="1" x14ac:dyDescent="0.25">
      <c r="A380" s="9"/>
      <c r="B380" s="10"/>
      <c r="C380" s="28"/>
      <c r="D380" s="12"/>
      <c r="E380" s="12"/>
      <c r="F380" s="12"/>
      <c r="G380" s="13"/>
      <c r="H380" s="10"/>
      <c r="I380" s="14" t="str">
        <f t="shared" si="5"/>
        <v/>
      </c>
      <c r="J380" s="113"/>
      <c r="K380" s="172"/>
    </row>
    <row r="381" spans="1:11" ht="14.1" customHeight="1" x14ac:dyDescent="0.25">
      <c r="A381" s="9"/>
      <c r="B381" s="10"/>
      <c r="C381" s="28"/>
      <c r="D381" s="12"/>
      <c r="E381" s="12"/>
      <c r="F381" s="12"/>
      <c r="G381" s="13"/>
      <c r="H381" s="10"/>
      <c r="I381" s="14" t="str">
        <f t="shared" si="5"/>
        <v/>
      </c>
      <c r="J381" s="113"/>
      <c r="K381" s="172"/>
    </row>
    <row r="382" spans="1:11" ht="14.1" customHeight="1" x14ac:dyDescent="0.25">
      <c r="A382" s="9"/>
      <c r="B382" s="10"/>
      <c r="C382" s="28"/>
      <c r="D382" s="12"/>
      <c r="E382" s="12"/>
      <c r="F382" s="12"/>
      <c r="G382" s="13"/>
      <c r="H382" s="10"/>
      <c r="I382" s="14" t="str">
        <f t="shared" si="5"/>
        <v/>
      </c>
      <c r="J382" s="113"/>
      <c r="K382" s="172"/>
    </row>
    <row r="383" spans="1:11" ht="14.1" customHeight="1" x14ac:dyDescent="0.25">
      <c r="A383" s="9"/>
      <c r="B383" s="10"/>
      <c r="C383" s="28"/>
      <c r="D383" s="12"/>
      <c r="E383" s="12"/>
      <c r="F383" s="12"/>
      <c r="G383" s="13"/>
      <c r="H383" s="10"/>
      <c r="I383" s="14" t="str">
        <f t="shared" si="5"/>
        <v/>
      </c>
      <c r="J383" s="113"/>
      <c r="K383" s="172"/>
    </row>
    <row r="384" spans="1:11" ht="14.1" customHeight="1" x14ac:dyDescent="0.25">
      <c r="A384" s="9"/>
      <c r="B384" s="10"/>
      <c r="C384" s="28"/>
      <c r="D384" s="12"/>
      <c r="E384" s="12"/>
      <c r="F384" s="12"/>
      <c r="G384" s="13"/>
      <c r="H384" s="10"/>
      <c r="I384" s="14" t="str">
        <f t="shared" si="5"/>
        <v/>
      </c>
      <c r="J384" s="113"/>
      <c r="K384" s="172"/>
    </row>
    <row r="385" spans="1:11" ht="14.1" customHeight="1" x14ac:dyDescent="0.25">
      <c r="A385" s="9"/>
      <c r="B385" s="10"/>
      <c r="C385" s="28"/>
      <c r="D385" s="12"/>
      <c r="E385" s="12"/>
      <c r="F385" s="12"/>
      <c r="G385" s="13"/>
      <c r="H385" s="10"/>
      <c r="I385" s="14" t="str">
        <f t="shared" si="5"/>
        <v/>
      </c>
      <c r="J385" s="113"/>
      <c r="K385" s="172"/>
    </row>
    <row r="386" spans="1:11" ht="14.1" customHeight="1" x14ac:dyDescent="0.25">
      <c r="A386" s="9"/>
      <c r="B386" s="10"/>
      <c r="C386" s="28"/>
      <c r="D386" s="12"/>
      <c r="E386" s="12"/>
      <c r="F386" s="12"/>
      <c r="G386" s="13"/>
      <c r="H386" s="10"/>
      <c r="I386" s="14" t="str">
        <f t="shared" si="5"/>
        <v/>
      </c>
      <c r="J386" s="113"/>
      <c r="K386" s="172"/>
    </row>
    <row r="387" spans="1:11" ht="14.1" customHeight="1" x14ac:dyDescent="0.25">
      <c r="A387" s="9"/>
      <c r="B387" s="10"/>
      <c r="C387" s="28"/>
      <c r="D387" s="12"/>
      <c r="E387" s="12"/>
      <c r="F387" s="12"/>
      <c r="G387" s="13"/>
      <c r="H387" s="10"/>
      <c r="I387" s="14" t="str">
        <f t="shared" si="5"/>
        <v/>
      </c>
      <c r="J387" s="113"/>
      <c r="K387" s="172"/>
    </row>
    <row r="388" spans="1:11" ht="14.1" customHeight="1" x14ac:dyDescent="0.25">
      <c r="A388" s="9"/>
      <c r="B388" s="10"/>
      <c r="C388" s="28"/>
      <c r="D388" s="12"/>
      <c r="E388" s="12"/>
      <c r="F388" s="12"/>
      <c r="G388" s="13"/>
      <c r="H388" s="10"/>
      <c r="I388" s="14" t="str">
        <f t="shared" si="5"/>
        <v/>
      </c>
      <c r="J388" s="113"/>
      <c r="K388" s="172"/>
    </row>
    <row r="389" spans="1:11" ht="14.1" customHeight="1" x14ac:dyDescent="0.25">
      <c r="A389" s="9"/>
      <c r="B389" s="10"/>
      <c r="C389" s="28"/>
      <c r="D389" s="12"/>
      <c r="E389" s="12"/>
      <c r="F389" s="12"/>
      <c r="G389" s="13"/>
      <c r="H389" s="10"/>
      <c r="I389" s="14" t="str">
        <f t="shared" ref="I389:I452" si="6">IF(G389="","",I388+G389)</f>
        <v/>
      </c>
      <c r="J389" s="113"/>
      <c r="K389" s="172"/>
    </row>
    <row r="390" spans="1:11" ht="14.1" customHeight="1" x14ac:dyDescent="0.25">
      <c r="A390" s="9"/>
      <c r="B390" s="10"/>
      <c r="C390" s="28"/>
      <c r="D390" s="12"/>
      <c r="E390" s="12"/>
      <c r="F390" s="12"/>
      <c r="G390" s="13"/>
      <c r="H390" s="10"/>
      <c r="I390" s="14" t="str">
        <f t="shared" si="6"/>
        <v/>
      </c>
      <c r="J390" s="113"/>
      <c r="K390" s="172"/>
    </row>
    <row r="391" spans="1:11" ht="14.1" customHeight="1" x14ac:dyDescent="0.25">
      <c r="A391" s="9"/>
      <c r="B391" s="10"/>
      <c r="C391" s="28"/>
      <c r="D391" s="12"/>
      <c r="E391" s="12"/>
      <c r="F391" s="12"/>
      <c r="G391" s="13"/>
      <c r="H391" s="10"/>
      <c r="I391" s="14" t="str">
        <f t="shared" si="6"/>
        <v/>
      </c>
      <c r="J391" s="113"/>
      <c r="K391" s="172"/>
    </row>
    <row r="392" spans="1:11" ht="14.1" customHeight="1" x14ac:dyDescent="0.25">
      <c r="A392" s="9"/>
      <c r="B392" s="10"/>
      <c r="C392" s="28"/>
      <c r="D392" s="12"/>
      <c r="E392" s="12"/>
      <c r="F392" s="12"/>
      <c r="G392" s="13"/>
      <c r="H392" s="10"/>
      <c r="I392" s="14" t="str">
        <f t="shared" si="6"/>
        <v/>
      </c>
      <c r="J392" s="113"/>
      <c r="K392" s="172"/>
    </row>
    <row r="393" spans="1:11" ht="14.1" customHeight="1" x14ac:dyDescent="0.25">
      <c r="A393" s="9"/>
      <c r="B393" s="10"/>
      <c r="C393" s="28"/>
      <c r="D393" s="12"/>
      <c r="E393" s="12"/>
      <c r="F393" s="12"/>
      <c r="G393" s="13"/>
      <c r="H393" s="10"/>
      <c r="I393" s="14" t="str">
        <f t="shared" si="6"/>
        <v/>
      </c>
      <c r="J393" s="113"/>
      <c r="K393" s="172"/>
    </row>
    <row r="394" spans="1:11" ht="14.1" customHeight="1" x14ac:dyDescent="0.25">
      <c r="A394" s="9"/>
      <c r="B394" s="10"/>
      <c r="C394" s="28"/>
      <c r="D394" s="12"/>
      <c r="E394" s="12"/>
      <c r="F394" s="12"/>
      <c r="G394" s="13"/>
      <c r="H394" s="10"/>
      <c r="I394" s="14" t="str">
        <f t="shared" si="6"/>
        <v/>
      </c>
      <c r="J394" s="113"/>
      <c r="K394" s="172"/>
    </row>
    <row r="395" spans="1:11" ht="14.1" customHeight="1" x14ac:dyDescent="0.25">
      <c r="A395" s="9"/>
      <c r="B395" s="10"/>
      <c r="C395" s="28"/>
      <c r="D395" s="12"/>
      <c r="E395" s="12"/>
      <c r="F395" s="12"/>
      <c r="G395" s="13"/>
      <c r="H395" s="10"/>
      <c r="I395" s="14" t="str">
        <f t="shared" si="6"/>
        <v/>
      </c>
      <c r="J395" s="113"/>
      <c r="K395" s="172"/>
    </row>
    <row r="396" spans="1:11" ht="14.1" customHeight="1" x14ac:dyDescent="0.25">
      <c r="A396" s="9"/>
      <c r="B396" s="10"/>
      <c r="C396" s="28"/>
      <c r="D396" s="12"/>
      <c r="E396" s="12"/>
      <c r="F396" s="12"/>
      <c r="G396" s="13"/>
      <c r="H396" s="10"/>
      <c r="I396" s="14" t="str">
        <f t="shared" si="6"/>
        <v/>
      </c>
      <c r="J396" s="113"/>
      <c r="K396" s="172"/>
    </row>
    <row r="397" spans="1:11" ht="14.1" customHeight="1" x14ac:dyDescent="0.25">
      <c r="A397" s="9"/>
      <c r="B397" s="10"/>
      <c r="C397" s="28"/>
      <c r="D397" s="12"/>
      <c r="E397" s="12"/>
      <c r="F397" s="12"/>
      <c r="G397" s="13"/>
      <c r="H397" s="10"/>
      <c r="I397" s="14" t="str">
        <f t="shared" si="6"/>
        <v/>
      </c>
      <c r="J397" s="113"/>
      <c r="K397" s="172"/>
    </row>
    <row r="398" spans="1:11" ht="14.1" customHeight="1" x14ac:dyDescent="0.25">
      <c r="A398" s="9"/>
      <c r="B398" s="10"/>
      <c r="C398" s="28"/>
      <c r="D398" s="12"/>
      <c r="E398" s="12"/>
      <c r="F398" s="12"/>
      <c r="G398" s="13"/>
      <c r="H398" s="10"/>
      <c r="I398" s="14" t="str">
        <f t="shared" si="6"/>
        <v/>
      </c>
      <c r="J398" s="113"/>
      <c r="K398" s="172"/>
    </row>
    <row r="399" spans="1:11" ht="14.1" customHeight="1" x14ac:dyDescent="0.25">
      <c r="A399" s="9"/>
      <c r="B399" s="10"/>
      <c r="C399" s="28"/>
      <c r="D399" s="12"/>
      <c r="E399" s="12"/>
      <c r="F399" s="12"/>
      <c r="G399" s="13"/>
      <c r="H399" s="10"/>
      <c r="I399" s="14" t="str">
        <f t="shared" si="6"/>
        <v/>
      </c>
      <c r="J399" s="113"/>
      <c r="K399" s="172"/>
    </row>
    <row r="400" spans="1:11" ht="14.1" customHeight="1" x14ac:dyDescent="0.25">
      <c r="A400" s="9"/>
      <c r="B400" s="10"/>
      <c r="C400" s="28"/>
      <c r="D400" s="12"/>
      <c r="E400" s="12"/>
      <c r="F400" s="12"/>
      <c r="G400" s="13"/>
      <c r="H400" s="10"/>
      <c r="I400" s="14" t="str">
        <f t="shared" si="6"/>
        <v/>
      </c>
      <c r="J400" s="113"/>
      <c r="K400" s="172"/>
    </row>
    <row r="401" spans="1:11" ht="14.1" customHeight="1" x14ac:dyDescent="0.25">
      <c r="A401" s="9"/>
      <c r="B401" s="10"/>
      <c r="C401" s="28"/>
      <c r="D401" s="12"/>
      <c r="E401" s="12"/>
      <c r="F401" s="12"/>
      <c r="G401" s="13"/>
      <c r="H401" s="10"/>
      <c r="I401" s="14" t="str">
        <f t="shared" si="6"/>
        <v/>
      </c>
      <c r="J401" s="113"/>
      <c r="K401" s="172"/>
    </row>
    <row r="402" spans="1:11" ht="14.1" customHeight="1" x14ac:dyDescent="0.25">
      <c r="A402" s="9"/>
      <c r="B402" s="10"/>
      <c r="C402" s="28"/>
      <c r="D402" s="12"/>
      <c r="E402" s="12"/>
      <c r="F402" s="12"/>
      <c r="G402" s="13"/>
      <c r="H402" s="10"/>
      <c r="I402" s="14" t="str">
        <f t="shared" si="6"/>
        <v/>
      </c>
      <c r="J402" s="113"/>
      <c r="K402" s="172"/>
    </row>
    <row r="403" spans="1:11" ht="14.1" customHeight="1" x14ac:dyDescent="0.25">
      <c r="A403" s="9"/>
      <c r="B403" s="10"/>
      <c r="C403" s="28"/>
      <c r="D403" s="12"/>
      <c r="E403" s="12"/>
      <c r="F403" s="12"/>
      <c r="G403" s="13"/>
      <c r="H403" s="10"/>
      <c r="I403" s="14" t="str">
        <f t="shared" si="6"/>
        <v/>
      </c>
      <c r="J403" s="113"/>
      <c r="K403" s="172"/>
    </row>
    <row r="404" spans="1:11" ht="14.1" customHeight="1" x14ac:dyDescent="0.25">
      <c r="A404" s="9"/>
      <c r="B404" s="10"/>
      <c r="C404" s="28"/>
      <c r="D404" s="12"/>
      <c r="E404" s="12"/>
      <c r="F404" s="12"/>
      <c r="G404" s="13"/>
      <c r="H404" s="10"/>
      <c r="I404" s="14" t="str">
        <f t="shared" si="6"/>
        <v/>
      </c>
      <c r="J404" s="113"/>
      <c r="K404" s="172"/>
    </row>
    <row r="405" spans="1:11" ht="14.1" customHeight="1" x14ac:dyDescent="0.25">
      <c r="A405" s="9"/>
      <c r="B405" s="10"/>
      <c r="C405" s="28"/>
      <c r="D405" s="12"/>
      <c r="E405" s="12"/>
      <c r="F405" s="12"/>
      <c r="G405" s="13"/>
      <c r="H405" s="10"/>
      <c r="I405" s="14" t="str">
        <f t="shared" si="6"/>
        <v/>
      </c>
      <c r="J405" s="113"/>
      <c r="K405" s="172"/>
    </row>
    <row r="406" spans="1:11" ht="14.1" customHeight="1" x14ac:dyDescent="0.25">
      <c r="A406" s="9"/>
      <c r="B406" s="10"/>
      <c r="C406" s="28"/>
      <c r="D406" s="12"/>
      <c r="E406" s="12"/>
      <c r="F406" s="12"/>
      <c r="G406" s="13"/>
      <c r="H406" s="10"/>
      <c r="I406" s="14" t="str">
        <f t="shared" si="6"/>
        <v/>
      </c>
      <c r="J406" s="113"/>
      <c r="K406" s="172"/>
    </row>
    <row r="407" spans="1:11" ht="14.1" customHeight="1" x14ac:dyDescent="0.25">
      <c r="A407" s="9"/>
      <c r="B407" s="10"/>
      <c r="C407" s="28"/>
      <c r="D407" s="12"/>
      <c r="E407" s="12"/>
      <c r="F407" s="12"/>
      <c r="G407" s="13"/>
      <c r="H407" s="10"/>
      <c r="I407" s="14" t="str">
        <f t="shared" si="6"/>
        <v/>
      </c>
      <c r="J407" s="113"/>
      <c r="K407" s="172"/>
    </row>
    <row r="408" spans="1:11" ht="14.1" customHeight="1" x14ac:dyDescent="0.25">
      <c r="A408" s="9"/>
      <c r="B408" s="10"/>
      <c r="C408" s="28"/>
      <c r="D408" s="12"/>
      <c r="E408" s="12"/>
      <c r="F408" s="12"/>
      <c r="G408" s="13"/>
      <c r="H408" s="10"/>
      <c r="I408" s="14" t="str">
        <f t="shared" si="6"/>
        <v/>
      </c>
      <c r="J408" s="113"/>
      <c r="K408" s="172"/>
    </row>
    <row r="409" spans="1:11" ht="14.1" customHeight="1" x14ac:dyDescent="0.25">
      <c r="A409" s="9"/>
      <c r="B409" s="10"/>
      <c r="C409" s="28"/>
      <c r="D409" s="12"/>
      <c r="E409" s="12"/>
      <c r="F409" s="12"/>
      <c r="G409" s="13"/>
      <c r="H409" s="10"/>
      <c r="I409" s="14" t="str">
        <f t="shared" si="6"/>
        <v/>
      </c>
      <c r="J409" s="113"/>
      <c r="K409" s="172"/>
    </row>
    <row r="410" spans="1:11" ht="14.1" customHeight="1" x14ac:dyDescent="0.25">
      <c r="A410" s="9"/>
      <c r="B410" s="10"/>
      <c r="C410" s="28"/>
      <c r="D410" s="12"/>
      <c r="E410" s="12"/>
      <c r="F410" s="12"/>
      <c r="G410" s="13"/>
      <c r="H410" s="10"/>
      <c r="I410" s="14" t="str">
        <f t="shared" si="6"/>
        <v/>
      </c>
      <c r="J410" s="113"/>
      <c r="K410" s="172"/>
    </row>
    <row r="411" spans="1:11" ht="14.1" customHeight="1" x14ac:dyDescent="0.25">
      <c r="A411" s="9"/>
      <c r="B411" s="10"/>
      <c r="C411" s="28"/>
      <c r="D411" s="12"/>
      <c r="E411" s="12"/>
      <c r="F411" s="12"/>
      <c r="G411" s="13"/>
      <c r="H411" s="10"/>
      <c r="I411" s="14" t="str">
        <f t="shared" si="6"/>
        <v/>
      </c>
      <c r="J411" s="113"/>
      <c r="K411" s="172"/>
    </row>
    <row r="412" spans="1:11" ht="14.1" customHeight="1" x14ac:dyDescent="0.25">
      <c r="A412" s="9"/>
      <c r="B412" s="10"/>
      <c r="C412" s="28"/>
      <c r="D412" s="12"/>
      <c r="E412" s="12"/>
      <c r="F412" s="12"/>
      <c r="G412" s="13"/>
      <c r="H412" s="10"/>
      <c r="I412" s="14" t="str">
        <f t="shared" si="6"/>
        <v/>
      </c>
      <c r="J412" s="113"/>
      <c r="K412" s="172"/>
    </row>
    <row r="413" spans="1:11" ht="14.1" customHeight="1" x14ac:dyDescent="0.25">
      <c r="A413" s="9"/>
      <c r="B413" s="10"/>
      <c r="C413" s="28"/>
      <c r="D413" s="12"/>
      <c r="E413" s="12"/>
      <c r="F413" s="12"/>
      <c r="G413" s="13"/>
      <c r="H413" s="10"/>
      <c r="I413" s="14" t="str">
        <f t="shared" si="6"/>
        <v/>
      </c>
      <c r="J413" s="113"/>
      <c r="K413" s="172"/>
    </row>
    <row r="414" spans="1:11" ht="14.1" customHeight="1" x14ac:dyDescent="0.25">
      <c r="A414" s="9"/>
      <c r="B414" s="10"/>
      <c r="C414" s="28"/>
      <c r="D414" s="12"/>
      <c r="E414" s="12"/>
      <c r="F414" s="12"/>
      <c r="G414" s="13"/>
      <c r="H414" s="10"/>
      <c r="I414" s="14" t="str">
        <f t="shared" si="6"/>
        <v/>
      </c>
      <c r="J414" s="113"/>
      <c r="K414" s="172"/>
    </row>
    <row r="415" spans="1:11" ht="14.1" customHeight="1" x14ac:dyDescent="0.25">
      <c r="A415" s="9"/>
      <c r="B415" s="10"/>
      <c r="C415" s="28"/>
      <c r="D415" s="12"/>
      <c r="E415" s="12"/>
      <c r="F415" s="12"/>
      <c r="G415" s="13"/>
      <c r="H415" s="10"/>
      <c r="I415" s="14" t="str">
        <f t="shared" si="6"/>
        <v/>
      </c>
      <c r="J415" s="113"/>
      <c r="K415" s="172"/>
    </row>
    <row r="416" spans="1:11" ht="14.1" customHeight="1" x14ac:dyDescent="0.25">
      <c r="A416" s="9"/>
      <c r="B416" s="10"/>
      <c r="C416" s="28"/>
      <c r="D416" s="12"/>
      <c r="E416" s="12"/>
      <c r="F416" s="12"/>
      <c r="G416" s="13"/>
      <c r="H416" s="10"/>
      <c r="I416" s="14" t="str">
        <f t="shared" si="6"/>
        <v/>
      </c>
      <c r="J416" s="113"/>
      <c r="K416" s="172"/>
    </row>
    <row r="417" spans="1:11" ht="14.1" customHeight="1" x14ac:dyDescent="0.25">
      <c r="A417" s="9"/>
      <c r="B417" s="10"/>
      <c r="C417" s="28"/>
      <c r="D417" s="12"/>
      <c r="E417" s="12"/>
      <c r="F417" s="12"/>
      <c r="G417" s="13"/>
      <c r="H417" s="10"/>
      <c r="I417" s="14" t="str">
        <f t="shared" si="6"/>
        <v/>
      </c>
      <c r="J417" s="113"/>
      <c r="K417" s="172"/>
    </row>
    <row r="418" spans="1:11" ht="14.1" customHeight="1" x14ac:dyDescent="0.25">
      <c r="A418" s="9"/>
      <c r="B418" s="10"/>
      <c r="C418" s="28"/>
      <c r="D418" s="12"/>
      <c r="E418" s="12"/>
      <c r="F418" s="12"/>
      <c r="G418" s="13"/>
      <c r="H418" s="10"/>
      <c r="I418" s="14" t="str">
        <f t="shared" si="6"/>
        <v/>
      </c>
      <c r="J418" s="113"/>
      <c r="K418" s="172"/>
    </row>
    <row r="419" spans="1:11" ht="14.1" customHeight="1" x14ac:dyDescent="0.25">
      <c r="A419" s="9"/>
      <c r="B419" s="10"/>
      <c r="C419" s="28"/>
      <c r="D419" s="12"/>
      <c r="E419" s="12"/>
      <c r="F419" s="12"/>
      <c r="G419" s="13"/>
      <c r="H419" s="10"/>
      <c r="I419" s="14" t="str">
        <f t="shared" si="6"/>
        <v/>
      </c>
      <c r="J419" s="113"/>
      <c r="K419" s="172"/>
    </row>
    <row r="420" spans="1:11" ht="14.1" customHeight="1" x14ac:dyDescent="0.25">
      <c r="A420" s="9"/>
      <c r="B420" s="10"/>
      <c r="C420" s="28"/>
      <c r="D420" s="12"/>
      <c r="E420" s="12"/>
      <c r="F420" s="12"/>
      <c r="G420" s="13"/>
      <c r="H420" s="10"/>
      <c r="I420" s="14" t="str">
        <f t="shared" si="6"/>
        <v/>
      </c>
      <c r="J420" s="113"/>
      <c r="K420" s="172"/>
    </row>
    <row r="421" spans="1:11" ht="14.1" customHeight="1" x14ac:dyDescent="0.25">
      <c r="A421" s="9"/>
      <c r="B421" s="10"/>
      <c r="C421" s="28"/>
      <c r="D421" s="12"/>
      <c r="E421" s="12"/>
      <c r="F421" s="12"/>
      <c r="G421" s="13"/>
      <c r="H421" s="10"/>
      <c r="I421" s="14" t="str">
        <f t="shared" si="6"/>
        <v/>
      </c>
      <c r="J421" s="113"/>
      <c r="K421" s="172"/>
    </row>
    <row r="422" spans="1:11" ht="14.1" customHeight="1" x14ac:dyDescent="0.25">
      <c r="A422" s="9"/>
      <c r="B422" s="10"/>
      <c r="C422" s="28"/>
      <c r="D422" s="12"/>
      <c r="E422" s="12"/>
      <c r="F422" s="12"/>
      <c r="G422" s="13"/>
      <c r="H422" s="10"/>
      <c r="I422" s="14" t="str">
        <f t="shared" si="6"/>
        <v/>
      </c>
      <c r="J422" s="113"/>
      <c r="K422" s="172"/>
    </row>
    <row r="423" spans="1:11" ht="14.1" customHeight="1" x14ac:dyDescent="0.25">
      <c r="A423" s="9"/>
      <c r="B423" s="10"/>
      <c r="C423" s="28"/>
      <c r="D423" s="12"/>
      <c r="E423" s="12"/>
      <c r="F423" s="12"/>
      <c r="G423" s="13"/>
      <c r="H423" s="10"/>
      <c r="I423" s="14" t="str">
        <f t="shared" si="6"/>
        <v/>
      </c>
      <c r="J423" s="113"/>
      <c r="K423" s="172"/>
    </row>
    <row r="424" spans="1:11" ht="14.1" customHeight="1" x14ac:dyDescent="0.25">
      <c r="A424" s="9"/>
      <c r="B424" s="10"/>
      <c r="C424" s="28"/>
      <c r="D424" s="12"/>
      <c r="E424" s="12"/>
      <c r="F424" s="12"/>
      <c r="G424" s="13"/>
      <c r="H424" s="10"/>
      <c r="I424" s="14" t="str">
        <f t="shared" si="6"/>
        <v/>
      </c>
      <c r="J424" s="113"/>
      <c r="K424" s="172"/>
    </row>
    <row r="425" spans="1:11" ht="14.1" customHeight="1" x14ac:dyDescent="0.25">
      <c r="A425" s="9"/>
      <c r="B425" s="10"/>
      <c r="C425" s="28"/>
      <c r="D425" s="12"/>
      <c r="E425" s="12"/>
      <c r="F425" s="12"/>
      <c r="G425" s="13"/>
      <c r="H425" s="10"/>
      <c r="I425" s="14" t="str">
        <f t="shared" si="6"/>
        <v/>
      </c>
      <c r="J425" s="113"/>
      <c r="K425" s="172"/>
    </row>
    <row r="426" spans="1:11" ht="14.1" customHeight="1" x14ac:dyDescent="0.25">
      <c r="A426" s="9"/>
      <c r="B426" s="10"/>
      <c r="C426" s="28"/>
      <c r="D426" s="12"/>
      <c r="E426" s="12"/>
      <c r="F426" s="12"/>
      <c r="G426" s="13"/>
      <c r="H426" s="10"/>
      <c r="I426" s="14" t="str">
        <f t="shared" si="6"/>
        <v/>
      </c>
      <c r="J426" s="113"/>
      <c r="K426" s="172"/>
    </row>
    <row r="427" spans="1:11" ht="14.1" customHeight="1" x14ac:dyDescent="0.25">
      <c r="A427" s="9"/>
      <c r="B427" s="10"/>
      <c r="C427" s="28"/>
      <c r="D427" s="12"/>
      <c r="E427" s="12"/>
      <c r="F427" s="12"/>
      <c r="G427" s="13"/>
      <c r="H427" s="10"/>
      <c r="I427" s="14" t="str">
        <f t="shared" si="6"/>
        <v/>
      </c>
      <c r="J427" s="113"/>
      <c r="K427" s="172"/>
    </row>
    <row r="428" spans="1:11" ht="14.1" customHeight="1" x14ac:dyDescent="0.25">
      <c r="A428" s="9"/>
      <c r="B428" s="10"/>
      <c r="C428" s="28"/>
      <c r="D428" s="12"/>
      <c r="E428" s="12"/>
      <c r="F428" s="12"/>
      <c r="G428" s="13"/>
      <c r="H428" s="10"/>
      <c r="I428" s="14" t="str">
        <f t="shared" si="6"/>
        <v/>
      </c>
      <c r="J428" s="113"/>
      <c r="K428" s="172"/>
    </row>
    <row r="429" spans="1:11" ht="14.1" customHeight="1" x14ac:dyDescent="0.25">
      <c r="A429" s="9"/>
      <c r="B429" s="10"/>
      <c r="C429" s="28"/>
      <c r="D429" s="12"/>
      <c r="E429" s="12"/>
      <c r="F429" s="12"/>
      <c r="G429" s="13"/>
      <c r="H429" s="10"/>
      <c r="I429" s="14" t="str">
        <f t="shared" si="6"/>
        <v/>
      </c>
      <c r="J429" s="113"/>
      <c r="K429" s="172"/>
    </row>
    <row r="430" spans="1:11" ht="14.1" customHeight="1" x14ac:dyDescent="0.25">
      <c r="A430" s="9"/>
      <c r="B430" s="10"/>
      <c r="C430" s="28"/>
      <c r="D430" s="12"/>
      <c r="E430" s="12"/>
      <c r="F430" s="12"/>
      <c r="G430" s="13"/>
      <c r="H430" s="10"/>
      <c r="I430" s="14" t="str">
        <f t="shared" si="6"/>
        <v/>
      </c>
      <c r="J430" s="113"/>
      <c r="K430" s="172"/>
    </row>
    <row r="431" spans="1:11" ht="14.1" customHeight="1" x14ac:dyDescent="0.25">
      <c r="A431" s="9"/>
      <c r="B431" s="10"/>
      <c r="C431" s="28"/>
      <c r="D431" s="12"/>
      <c r="E431" s="12"/>
      <c r="F431" s="12"/>
      <c r="G431" s="13"/>
      <c r="H431" s="10"/>
      <c r="I431" s="14" t="str">
        <f t="shared" si="6"/>
        <v/>
      </c>
      <c r="J431" s="113"/>
      <c r="K431" s="172"/>
    </row>
    <row r="432" spans="1:11" ht="14.1" customHeight="1" x14ac:dyDescent="0.25">
      <c r="A432" s="9"/>
      <c r="B432" s="10"/>
      <c r="C432" s="28"/>
      <c r="D432" s="12"/>
      <c r="E432" s="12"/>
      <c r="F432" s="12"/>
      <c r="G432" s="13"/>
      <c r="H432" s="10"/>
      <c r="I432" s="14" t="str">
        <f t="shared" si="6"/>
        <v/>
      </c>
      <c r="J432" s="113"/>
      <c r="K432" s="172"/>
    </row>
    <row r="433" spans="1:11" ht="14.1" customHeight="1" x14ac:dyDescent="0.25">
      <c r="A433" s="9"/>
      <c r="B433" s="10"/>
      <c r="C433" s="28"/>
      <c r="D433" s="12"/>
      <c r="E433" s="12"/>
      <c r="F433" s="12"/>
      <c r="G433" s="13"/>
      <c r="H433" s="10"/>
      <c r="I433" s="14" t="str">
        <f t="shared" si="6"/>
        <v/>
      </c>
      <c r="J433" s="113"/>
      <c r="K433" s="172"/>
    </row>
    <row r="434" spans="1:11" ht="14.1" customHeight="1" x14ac:dyDescent="0.25">
      <c r="A434" s="9"/>
      <c r="B434" s="10"/>
      <c r="C434" s="28"/>
      <c r="D434" s="12"/>
      <c r="E434" s="12"/>
      <c r="F434" s="12"/>
      <c r="G434" s="13"/>
      <c r="H434" s="10"/>
      <c r="I434" s="14" t="str">
        <f t="shared" si="6"/>
        <v/>
      </c>
      <c r="J434" s="113"/>
      <c r="K434" s="172"/>
    </row>
    <row r="435" spans="1:11" ht="14.1" customHeight="1" x14ac:dyDescent="0.25">
      <c r="A435" s="9"/>
      <c r="B435" s="10"/>
      <c r="C435" s="28"/>
      <c r="D435" s="12"/>
      <c r="E435" s="12"/>
      <c r="F435" s="12"/>
      <c r="G435" s="13"/>
      <c r="H435" s="10"/>
      <c r="I435" s="14" t="str">
        <f t="shared" si="6"/>
        <v/>
      </c>
      <c r="J435" s="113"/>
      <c r="K435" s="172"/>
    </row>
    <row r="436" spans="1:11" ht="14.1" customHeight="1" x14ac:dyDescent="0.25">
      <c r="A436" s="9"/>
      <c r="B436" s="10"/>
      <c r="C436" s="28"/>
      <c r="D436" s="12"/>
      <c r="E436" s="12"/>
      <c r="F436" s="12"/>
      <c r="G436" s="13"/>
      <c r="H436" s="10"/>
      <c r="I436" s="14" t="str">
        <f t="shared" si="6"/>
        <v/>
      </c>
      <c r="J436" s="113"/>
      <c r="K436" s="172"/>
    </row>
    <row r="437" spans="1:11" ht="14.1" customHeight="1" x14ac:dyDescent="0.25">
      <c r="A437" s="9"/>
      <c r="B437" s="10"/>
      <c r="C437" s="28"/>
      <c r="D437" s="12"/>
      <c r="E437" s="12"/>
      <c r="F437" s="12"/>
      <c r="G437" s="13"/>
      <c r="H437" s="10"/>
      <c r="I437" s="14" t="str">
        <f t="shared" si="6"/>
        <v/>
      </c>
      <c r="J437" s="113"/>
      <c r="K437" s="172"/>
    </row>
    <row r="438" spans="1:11" ht="14.1" customHeight="1" x14ac:dyDescent="0.25">
      <c r="A438" s="9"/>
      <c r="B438" s="10"/>
      <c r="C438" s="28"/>
      <c r="D438" s="12"/>
      <c r="E438" s="12"/>
      <c r="F438" s="12"/>
      <c r="G438" s="13"/>
      <c r="H438" s="10"/>
      <c r="I438" s="14" t="str">
        <f t="shared" si="6"/>
        <v/>
      </c>
      <c r="J438" s="113"/>
      <c r="K438" s="172"/>
    </row>
    <row r="439" spans="1:11" ht="14.1" customHeight="1" x14ac:dyDescent="0.25">
      <c r="A439" s="9"/>
      <c r="B439" s="10"/>
      <c r="C439" s="28"/>
      <c r="D439" s="12"/>
      <c r="E439" s="12"/>
      <c r="F439" s="12"/>
      <c r="G439" s="13"/>
      <c r="H439" s="10"/>
      <c r="I439" s="14" t="str">
        <f t="shared" si="6"/>
        <v/>
      </c>
      <c r="J439" s="113"/>
      <c r="K439" s="172"/>
    </row>
    <row r="440" spans="1:11" ht="14.1" customHeight="1" x14ac:dyDescent="0.25">
      <c r="A440" s="9"/>
      <c r="B440" s="10"/>
      <c r="C440" s="28"/>
      <c r="D440" s="12"/>
      <c r="E440" s="12"/>
      <c r="F440" s="12"/>
      <c r="G440" s="13"/>
      <c r="H440" s="10"/>
      <c r="I440" s="14" t="str">
        <f t="shared" si="6"/>
        <v/>
      </c>
      <c r="J440" s="113"/>
      <c r="K440" s="172"/>
    </row>
    <row r="441" spans="1:11" ht="14.1" customHeight="1" x14ac:dyDescent="0.25">
      <c r="A441" s="9"/>
      <c r="B441" s="10"/>
      <c r="C441" s="28"/>
      <c r="D441" s="12"/>
      <c r="E441" s="12"/>
      <c r="F441" s="12"/>
      <c r="G441" s="13"/>
      <c r="H441" s="10"/>
      <c r="I441" s="14" t="str">
        <f t="shared" si="6"/>
        <v/>
      </c>
      <c r="J441" s="113"/>
      <c r="K441" s="172"/>
    </row>
    <row r="442" spans="1:11" ht="14.1" customHeight="1" x14ac:dyDescent="0.25">
      <c r="A442" s="9"/>
      <c r="B442" s="10"/>
      <c r="C442" s="28"/>
      <c r="D442" s="12"/>
      <c r="E442" s="12"/>
      <c r="F442" s="12"/>
      <c r="G442" s="13"/>
      <c r="H442" s="10"/>
      <c r="I442" s="14" t="str">
        <f t="shared" si="6"/>
        <v/>
      </c>
      <c r="J442" s="113"/>
      <c r="K442" s="172"/>
    </row>
    <row r="443" spans="1:11" ht="14.1" customHeight="1" x14ac:dyDescent="0.25">
      <c r="A443" s="9"/>
      <c r="B443" s="10"/>
      <c r="C443" s="28"/>
      <c r="D443" s="12"/>
      <c r="E443" s="12"/>
      <c r="F443" s="12"/>
      <c r="G443" s="13"/>
      <c r="H443" s="10"/>
      <c r="I443" s="14" t="str">
        <f t="shared" si="6"/>
        <v/>
      </c>
      <c r="J443" s="113"/>
      <c r="K443" s="172"/>
    </row>
    <row r="444" spans="1:11" ht="14.1" customHeight="1" x14ac:dyDescent="0.25">
      <c r="A444" s="9"/>
      <c r="B444" s="10"/>
      <c r="C444" s="28"/>
      <c r="D444" s="12"/>
      <c r="E444" s="12"/>
      <c r="F444" s="12"/>
      <c r="G444" s="13"/>
      <c r="H444" s="10"/>
      <c r="I444" s="14" t="str">
        <f t="shared" si="6"/>
        <v/>
      </c>
      <c r="J444" s="113"/>
      <c r="K444" s="172"/>
    </row>
    <row r="445" spans="1:11" ht="14.1" customHeight="1" x14ac:dyDescent="0.25">
      <c r="A445" s="9"/>
      <c r="B445" s="10"/>
      <c r="C445" s="28"/>
      <c r="D445" s="12"/>
      <c r="E445" s="12"/>
      <c r="F445" s="12"/>
      <c r="G445" s="13"/>
      <c r="H445" s="10"/>
      <c r="I445" s="14" t="str">
        <f t="shared" si="6"/>
        <v/>
      </c>
      <c r="J445" s="113"/>
      <c r="K445" s="172"/>
    </row>
    <row r="446" spans="1:11" ht="14.1" customHeight="1" x14ac:dyDescent="0.25">
      <c r="A446" s="9"/>
      <c r="B446" s="10"/>
      <c r="C446" s="28"/>
      <c r="D446" s="12"/>
      <c r="E446" s="12"/>
      <c r="F446" s="12"/>
      <c r="G446" s="13"/>
      <c r="H446" s="10"/>
      <c r="I446" s="14" t="str">
        <f t="shared" si="6"/>
        <v/>
      </c>
      <c r="J446" s="113"/>
      <c r="K446" s="172"/>
    </row>
    <row r="447" spans="1:11" ht="14.1" customHeight="1" x14ac:dyDescent="0.25">
      <c r="A447" s="9"/>
      <c r="B447" s="10"/>
      <c r="C447" s="28"/>
      <c r="D447" s="12"/>
      <c r="E447" s="12"/>
      <c r="F447" s="12"/>
      <c r="G447" s="13"/>
      <c r="H447" s="10"/>
      <c r="I447" s="14" t="str">
        <f t="shared" si="6"/>
        <v/>
      </c>
      <c r="J447" s="113"/>
      <c r="K447" s="172"/>
    </row>
    <row r="448" spans="1:11" ht="14.1" customHeight="1" x14ac:dyDescent="0.25">
      <c r="A448" s="9"/>
      <c r="B448" s="10"/>
      <c r="C448" s="28"/>
      <c r="D448" s="12"/>
      <c r="E448" s="12"/>
      <c r="F448" s="12"/>
      <c r="G448" s="13"/>
      <c r="H448" s="10"/>
      <c r="I448" s="14" t="str">
        <f t="shared" si="6"/>
        <v/>
      </c>
      <c r="J448" s="113"/>
      <c r="K448" s="172"/>
    </row>
    <row r="449" spans="1:11" ht="14.1" customHeight="1" x14ac:dyDescent="0.25">
      <c r="A449" s="9"/>
      <c r="B449" s="10"/>
      <c r="C449" s="28"/>
      <c r="D449" s="12"/>
      <c r="E449" s="12"/>
      <c r="F449" s="12"/>
      <c r="G449" s="13"/>
      <c r="H449" s="10"/>
      <c r="I449" s="14" t="str">
        <f t="shared" si="6"/>
        <v/>
      </c>
      <c r="J449" s="113"/>
      <c r="K449" s="172"/>
    </row>
    <row r="450" spans="1:11" ht="14.1" customHeight="1" x14ac:dyDescent="0.25">
      <c r="A450" s="9"/>
      <c r="B450" s="10"/>
      <c r="C450" s="28"/>
      <c r="D450" s="12"/>
      <c r="E450" s="12"/>
      <c r="F450" s="12"/>
      <c r="G450" s="13"/>
      <c r="H450" s="10"/>
      <c r="I450" s="14" t="str">
        <f t="shared" si="6"/>
        <v/>
      </c>
      <c r="J450" s="113"/>
      <c r="K450" s="172"/>
    </row>
    <row r="451" spans="1:11" ht="14.1" customHeight="1" x14ac:dyDescent="0.25">
      <c r="A451" s="9"/>
      <c r="B451" s="10"/>
      <c r="C451" s="28"/>
      <c r="D451" s="12"/>
      <c r="E451" s="12"/>
      <c r="F451" s="12"/>
      <c r="G451" s="13"/>
      <c r="H451" s="10"/>
      <c r="I451" s="14" t="str">
        <f t="shared" si="6"/>
        <v/>
      </c>
      <c r="J451" s="113"/>
      <c r="K451" s="172"/>
    </row>
    <row r="452" spans="1:11" ht="14.1" customHeight="1" x14ac:dyDescent="0.25">
      <c r="A452" s="9"/>
      <c r="B452" s="10"/>
      <c r="C452" s="28"/>
      <c r="D452" s="12"/>
      <c r="E452" s="12"/>
      <c r="F452" s="12"/>
      <c r="G452" s="13"/>
      <c r="H452" s="10"/>
      <c r="I452" s="14" t="str">
        <f t="shared" si="6"/>
        <v/>
      </c>
      <c r="J452" s="113"/>
      <c r="K452" s="172"/>
    </row>
    <row r="453" spans="1:11" ht="14.1" customHeight="1" x14ac:dyDescent="0.25">
      <c r="A453" s="9"/>
      <c r="B453" s="10"/>
      <c r="C453" s="28"/>
      <c r="D453" s="12"/>
      <c r="E453" s="12"/>
      <c r="F453" s="12"/>
      <c r="G453" s="13"/>
      <c r="H453" s="10"/>
      <c r="I453" s="14" t="str">
        <f t="shared" ref="I453:I516" si="7">IF(G453="","",I452+G453)</f>
        <v/>
      </c>
      <c r="J453" s="113"/>
      <c r="K453" s="172"/>
    </row>
    <row r="454" spans="1:11" ht="14.1" customHeight="1" x14ac:dyDescent="0.25">
      <c r="A454" s="9"/>
      <c r="B454" s="10"/>
      <c r="C454" s="28"/>
      <c r="D454" s="12"/>
      <c r="E454" s="12"/>
      <c r="F454" s="12"/>
      <c r="G454" s="13"/>
      <c r="H454" s="10"/>
      <c r="I454" s="14" t="str">
        <f t="shared" si="7"/>
        <v/>
      </c>
      <c r="J454" s="113"/>
      <c r="K454" s="172"/>
    </row>
    <row r="455" spans="1:11" ht="14.1" customHeight="1" x14ac:dyDescent="0.25">
      <c r="A455" s="9"/>
      <c r="B455" s="10"/>
      <c r="C455" s="28"/>
      <c r="D455" s="12"/>
      <c r="E455" s="12"/>
      <c r="F455" s="12"/>
      <c r="G455" s="13"/>
      <c r="H455" s="10"/>
      <c r="I455" s="14" t="str">
        <f t="shared" si="7"/>
        <v/>
      </c>
      <c r="J455" s="113"/>
      <c r="K455" s="172"/>
    </row>
    <row r="456" spans="1:11" ht="14.1" customHeight="1" x14ac:dyDescent="0.25">
      <c r="A456" s="9"/>
      <c r="B456" s="10"/>
      <c r="C456" s="28"/>
      <c r="D456" s="12"/>
      <c r="E456" s="12"/>
      <c r="F456" s="12"/>
      <c r="G456" s="13"/>
      <c r="H456" s="10"/>
      <c r="I456" s="14" t="str">
        <f t="shared" si="7"/>
        <v/>
      </c>
      <c r="J456" s="113"/>
      <c r="K456" s="172"/>
    </row>
    <row r="457" spans="1:11" ht="14.1" customHeight="1" x14ac:dyDescent="0.25">
      <c r="A457" s="9"/>
      <c r="B457" s="10"/>
      <c r="C457" s="28"/>
      <c r="D457" s="12"/>
      <c r="E457" s="12"/>
      <c r="F457" s="12"/>
      <c r="G457" s="13"/>
      <c r="H457" s="10"/>
      <c r="I457" s="14" t="str">
        <f t="shared" si="7"/>
        <v/>
      </c>
      <c r="J457" s="113"/>
      <c r="K457" s="172"/>
    </row>
    <row r="458" spans="1:11" ht="14.1" customHeight="1" x14ac:dyDescent="0.25">
      <c r="A458" s="9"/>
      <c r="B458" s="10"/>
      <c r="C458" s="28"/>
      <c r="D458" s="12"/>
      <c r="E458" s="12"/>
      <c r="F458" s="12"/>
      <c r="G458" s="13"/>
      <c r="H458" s="10"/>
      <c r="I458" s="14" t="str">
        <f t="shared" si="7"/>
        <v/>
      </c>
      <c r="J458" s="113"/>
      <c r="K458" s="172"/>
    </row>
    <row r="459" spans="1:11" ht="14.1" customHeight="1" x14ac:dyDescent="0.25">
      <c r="A459" s="9"/>
      <c r="B459" s="10"/>
      <c r="C459" s="28"/>
      <c r="D459" s="12"/>
      <c r="E459" s="12"/>
      <c r="F459" s="12"/>
      <c r="G459" s="13"/>
      <c r="H459" s="10"/>
      <c r="I459" s="14" t="str">
        <f t="shared" si="7"/>
        <v/>
      </c>
      <c r="J459" s="113"/>
      <c r="K459" s="172"/>
    </row>
    <row r="460" spans="1:11" ht="14.1" customHeight="1" x14ac:dyDescent="0.25">
      <c r="A460" s="9"/>
      <c r="B460" s="10"/>
      <c r="C460" s="28"/>
      <c r="D460" s="12"/>
      <c r="E460" s="12"/>
      <c r="F460" s="12"/>
      <c r="G460" s="13"/>
      <c r="H460" s="10"/>
      <c r="I460" s="14" t="str">
        <f t="shared" si="7"/>
        <v/>
      </c>
      <c r="J460" s="113"/>
      <c r="K460" s="172"/>
    </row>
    <row r="461" spans="1:11" ht="14.1" customHeight="1" x14ac:dyDescent="0.25">
      <c r="A461" s="9"/>
      <c r="B461" s="10"/>
      <c r="C461" s="28"/>
      <c r="D461" s="12"/>
      <c r="E461" s="12"/>
      <c r="F461" s="12"/>
      <c r="G461" s="13"/>
      <c r="H461" s="10"/>
      <c r="I461" s="14" t="str">
        <f t="shared" si="7"/>
        <v/>
      </c>
      <c r="J461" s="113"/>
      <c r="K461" s="172"/>
    </row>
    <row r="462" spans="1:11" ht="14.1" customHeight="1" x14ac:dyDescent="0.25">
      <c r="A462" s="9"/>
      <c r="B462" s="10"/>
      <c r="C462" s="28"/>
      <c r="D462" s="12"/>
      <c r="E462" s="12"/>
      <c r="F462" s="12"/>
      <c r="G462" s="13"/>
      <c r="H462" s="10"/>
      <c r="I462" s="14" t="str">
        <f t="shared" si="7"/>
        <v/>
      </c>
      <c r="J462" s="113"/>
      <c r="K462" s="172"/>
    </row>
    <row r="463" spans="1:11" ht="14.1" customHeight="1" x14ac:dyDescent="0.25">
      <c r="A463" s="9"/>
      <c r="B463" s="10"/>
      <c r="C463" s="28"/>
      <c r="D463" s="12"/>
      <c r="E463" s="12"/>
      <c r="F463" s="12"/>
      <c r="G463" s="13"/>
      <c r="H463" s="10"/>
      <c r="I463" s="14" t="str">
        <f t="shared" si="7"/>
        <v/>
      </c>
      <c r="J463" s="113"/>
      <c r="K463" s="172"/>
    </row>
    <row r="464" spans="1:11" ht="14.1" customHeight="1" x14ac:dyDescent="0.25">
      <c r="A464" s="9"/>
      <c r="B464" s="10"/>
      <c r="C464" s="28"/>
      <c r="D464" s="12"/>
      <c r="E464" s="12"/>
      <c r="F464" s="12"/>
      <c r="G464" s="13"/>
      <c r="H464" s="10"/>
      <c r="I464" s="14" t="str">
        <f t="shared" si="7"/>
        <v/>
      </c>
      <c r="J464" s="113"/>
      <c r="K464" s="172"/>
    </row>
    <row r="465" spans="1:11" ht="14.1" customHeight="1" x14ac:dyDescent="0.25">
      <c r="A465" s="9"/>
      <c r="B465" s="10"/>
      <c r="C465" s="28"/>
      <c r="D465" s="12"/>
      <c r="E465" s="12"/>
      <c r="F465" s="12"/>
      <c r="G465" s="13"/>
      <c r="H465" s="10"/>
      <c r="I465" s="14" t="str">
        <f t="shared" si="7"/>
        <v/>
      </c>
      <c r="J465" s="113"/>
      <c r="K465" s="172"/>
    </row>
    <row r="466" spans="1:11" ht="14.1" customHeight="1" x14ac:dyDescent="0.25">
      <c r="A466" s="9"/>
      <c r="B466" s="10"/>
      <c r="C466" s="28"/>
      <c r="D466" s="12"/>
      <c r="E466" s="12"/>
      <c r="F466" s="12"/>
      <c r="G466" s="13"/>
      <c r="H466" s="10"/>
      <c r="I466" s="14" t="str">
        <f t="shared" si="7"/>
        <v/>
      </c>
      <c r="J466" s="113"/>
      <c r="K466" s="172"/>
    </row>
    <row r="467" spans="1:11" ht="14.1" customHeight="1" x14ac:dyDescent="0.25">
      <c r="A467" s="9"/>
      <c r="B467" s="10"/>
      <c r="C467" s="28"/>
      <c r="D467" s="12"/>
      <c r="E467" s="12"/>
      <c r="F467" s="12"/>
      <c r="G467" s="13"/>
      <c r="H467" s="10"/>
      <c r="I467" s="14" t="str">
        <f t="shared" si="7"/>
        <v/>
      </c>
      <c r="J467" s="113"/>
      <c r="K467" s="172"/>
    </row>
    <row r="468" spans="1:11" ht="14.1" customHeight="1" x14ac:dyDescent="0.25">
      <c r="A468" s="9"/>
      <c r="B468" s="10"/>
      <c r="C468" s="28"/>
      <c r="D468" s="12"/>
      <c r="E468" s="12"/>
      <c r="F468" s="12"/>
      <c r="G468" s="13"/>
      <c r="H468" s="10"/>
      <c r="I468" s="14" t="str">
        <f t="shared" si="7"/>
        <v/>
      </c>
      <c r="J468" s="113"/>
      <c r="K468" s="172"/>
    </row>
    <row r="469" spans="1:11" ht="14.1" customHeight="1" x14ac:dyDescent="0.25">
      <c r="A469" s="9"/>
      <c r="B469" s="10"/>
      <c r="C469" s="28"/>
      <c r="D469" s="12"/>
      <c r="E469" s="12"/>
      <c r="F469" s="12"/>
      <c r="G469" s="13"/>
      <c r="H469" s="10"/>
      <c r="I469" s="14" t="str">
        <f t="shared" si="7"/>
        <v/>
      </c>
      <c r="J469" s="113"/>
      <c r="K469" s="172"/>
    </row>
    <row r="470" spans="1:11" ht="14.1" customHeight="1" x14ac:dyDescent="0.25">
      <c r="A470" s="9"/>
      <c r="B470" s="10"/>
      <c r="C470" s="28"/>
      <c r="D470" s="12"/>
      <c r="E470" s="12"/>
      <c r="F470" s="12"/>
      <c r="G470" s="13"/>
      <c r="H470" s="10"/>
      <c r="I470" s="14" t="str">
        <f t="shared" si="7"/>
        <v/>
      </c>
      <c r="J470" s="113"/>
      <c r="K470" s="172"/>
    </row>
    <row r="471" spans="1:11" ht="14.1" customHeight="1" x14ac:dyDescent="0.25">
      <c r="A471" s="9"/>
      <c r="B471" s="10"/>
      <c r="C471" s="28"/>
      <c r="D471" s="12"/>
      <c r="E471" s="12"/>
      <c r="F471" s="12"/>
      <c r="G471" s="13"/>
      <c r="H471" s="10"/>
      <c r="I471" s="14" t="str">
        <f t="shared" si="7"/>
        <v/>
      </c>
      <c r="J471" s="113"/>
      <c r="K471" s="172"/>
    </row>
    <row r="472" spans="1:11" ht="14.1" customHeight="1" x14ac:dyDescent="0.25">
      <c r="A472" s="9"/>
      <c r="B472" s="10"/>
      <c r="C472" s="28"/>
      <c r="D472" s="12"/>
      <c r="E472" s="12"/>
      <c r="F472" s="12"/>
      <c r="G472" s="13"/>
      <c r="H472" s="10"/>
      <c r="I472" s="14" t="str">
        <f t="shared" si="7"/>
        <v/>
      </c>
      <c r="J472" s="113"/>
      <c r="K472" s="172"/>
    </row>
    <row r="473" spans="1:11" ht="14.1" customHeight="1" x14ac:dyDescent="0.25">
      <c r="A473" s="9"/>
      <c r="B473" s="10"/>
      <c r="C473" s="28"/>
      <c r="D473" s="12"/>
      <c r="E473" s="12"/>
      <c r="F473" s="12"/>
      <c r="G473" s="13"/>
      <c r="H473" s="10"/>
      <c r="I473" s="14" t="str">
        <f t="shared" si="7"/>
        <v/>
      </c>
      <c r="J473" s="113"/>
      <c r="K473" s="172"/>
    </row>
    <row r="474" spans="1:11" ht="14.1" customHeight="1" x14ac:dyDescent="0.25">
      <c r="A474" s="9"/>
      <c r="B474" s="10"/>
      <c r="C474" s="28"/>
      <c r="D474" s="12"/>
      <c r="E474" s="12"/>
      <c r="F474" s="12"/>
      <c r="G474" s="13"/>
      <c r="H474" s="10"/>
      <c r="I474" s="14" t="str">
        <f t="shared" si="7"/>
        <v/>
      </c>
      <c r="J474" s="113"/>
      <c r="K474" s="172"/>
    </row>
    <row r="475" spans="1:11" ht="14.1" customHeight="1" x14ac:dyDescent="0.25">
      <c r="A475" s="9"/>
      <c r="B475" s="10"/>
      <c r="C475" s="28"/>
      <c r="D475" s="12"/>
      <c r="E475" s="12"/>
      <c r="F475" s="12"/>
      <c r="G475" s="13"/>
      <c r="H475" s="10"/>
      <c r="I475" s="14" t="str">
        <f t="shared" si="7"/>
        <v/>
      </c>
      <c r="J475" s="113"/>
      <c r="K475" s="172"/>
    </row>
    <row r="476" spans="1:11" ht="14.1" customHeight="1" x14ac:dyDescent="0.25">
      <c r="A476" s="9"/>
      <c r="B476" s="10"/>
      <c r="C476" s="28"/>
      <c r="D476" s="12"/>
      <c r="E476" s="12"/>
      <c r="F476" s="12"/>
      <c r="G476" s="13"/>
      <c r="H476" s="10"/>
      <c r="I476" s="14" t="str">
        <f t="shared" si="7"/>
        <v/>
      </c>
      <c r="J476" s="113"/>
      <c r="K476" s="172"/>
    </row>
    <row r="477" spans="1:11" ht="14.1" customHeight="1" x14ac:dyDescent="0.25">
      <c r="A477" s="9"/>
      <c r="B477" s="10"/>
      <c r="C477" s="28"/>
      <c r="D477" s="12"/>
      <c r="E477" s="12"/>
      <c r="F477" s="12"/>
      <c r="G477" s="13"/>
      <c r="H477" s="10"/>
      <c r="I477" s="14" t="str">
        <f t="shared" si="7"/>
        <v/>
      </c>
      <c r="J477" s="113"/>
      <c r="K477" s="172"/>
    </row>
    <row r="478" spans="1:11" ht="14.1" customHeight="1" x14ac:dyDescent="0.25">
      <c r="A478" s="9"/>
      <c r="B478" s="10"/>
      <c r="C478" s="28"/>
      <c r="D478" s="12"/>
      <c r="E478" s="12"/>
      <c r="F478" s="12"/>
      <c r="G478" s="13"/>
      <c r="H478" s="10"/>
      <c r="I478" s="14" t="str">
        <f t="shared" si="7"/>
        <v/>
      </c>
      <c r="J478" s="113"/>
      <c r="K478" s="172"/>
    </row>
    <row r="479" spans="1:11" ht="14.1" customHeight="1" x14ac:dyDescent="0.25">
      <c r="A479" s="9"/>
      <c r="B479" s="10"/>
      <c r="C479" s="28"/>
      <c r="D479" s="12"/>
      <c r="E479" s="12"/>
      <c r="F479" s="12"/>
      <c r="G479" s="13"/>
      <c r="H479" s="10"/>
      <c r="I479" s="14" t="str">
        <f t="shared" si="7"/>
        <v/>
      </c>
      <c r="J479" s="113"/>
      <c r="K479" s="172"/>
    </row>
    <row r="480" spans="1:11" ht="14.1" customHeight="1" x14ac:dyDescent="0.25">
      <c r="A480" s="9"/>
      <c r="B480" s="10"/>
      <c r="C480" s="28"/>
      <c r="D480" s="12"/>
      <c r="E480" s="12"/>
      <c r="F480" s="12"/>
      <c r="G480" s="13"/>
      <c r="H480" s="10"/>
      <c r="I480" s="14" t="str">
        <f t="shared" si="7"/>
        <v/>
      </c>
      <c r="J480" s="113"/>
      <c r="K480" s="172"/>
    </row>
    <row r="481" spans="1:11" ht="14.1" customHeight="1" x14ac:dyDescent="0.25">
      <c r="A481" s="9"/>
      <c r="B481" s="10"/>
      <c r="C481" s="28"/>
      <c r="D481" s="12"/>
      <c r="E481" s="12"/>
      <c r="F481" s="12"/>
      <c r="G481" s="13"/>
      <c r="H481" s="10"/>
      <c r="I481" s="14" t="str">
        <f t="shared" si="7"/>
        <v/>
      </c>
      <c r="J481" s="113"/>
      <c r="K481" s="172"/>
    </row>
    <row r="482" spans="1:11" ht="14.1" customHeight="1" x14ac:dyDescent="0.25">
      <c r="A482" s="9"/>
      <c r="B482" s="10"/>
      <c r="C482" s="28"/>
      <c r="D482" s="12"/>
      <c r="E482" s="12"/>
      <c r="F482" s="12"/>
      <c r="G482" s="13"/>
      <c r="H482" s="10"/>
      <c r="I482" s="14" t="str">
        <f t="shared" si="7"/>
        <v/>
      </c>
      <c r="J482" s="113"/>
      <c r="K482" s="172"/>
    </row>
    <row r="483" spans="1:11" ht="14.1" customHeight="1" x14ac:dyDescent="0.25">
      <c r="A483" s="9"/>
      <c r="B483" s="10"/>
      <c r="C483" s="28"/>
      <c r="D483" s="12"/>
      <c r="E483" s="12"/>
      <c r="F483" s="12"/>
      <c r="G483" s="13"/>
      <c r="H483" s="10"/>
      <c r="I483" s="14" t="str">
        <f t="shared" si="7"/>
        <v/>
      </c>
      <c r="J483" s="113"/>
      <c r="K483" s="172"/>
    </row>
    <row r="484" spans="1:11" ht="14.1" customHeight="1" x14ac:dyDescent="0.25">
      <c r="A484" s="9"/>
      <c r="B484" s="10"/>
      <c r="C484" s="28"/>
      <c r="D484" s="12"/>
      <c r="E484" s="12"/>
      <c r="F484" s="12"/>
      <c r="G484" s="13"/>
      <c r="H484" s="10"/>
      <c r="I484" s="14" t="str">
        <f t="shared" si="7"/>
        <v/>
      </c>
      <c r="J484" s="113"/>
      <c r="K484" s="172"/>
    </row>
    <row r="485" spans="1:11" ht="14.1" customHeight="1" x14ac:dyDescent="0.25">
      <c r="A485" s="9"/>
      <c r="B485" s="10"/>
      <c r="C485" s="28"/>
      <c r="D485" s="12"/>
      <c r="E485" s="12"/>
      <c r="F485" s="12"/>
      <c r="G485" s="13"/>
      <c r="H485" s="10"/>
      <c r="I485" s="14" t="str">
        <f t="shared" si="7"/>
        <v/>
      </c>
      <c r="J485" s="113"/>
      <c r="K485" s="172"/>
    </row>
    <row r="486" spans="1:11" ht="14.1" customHeight="1" x14ac:dyDescent="0.25">
      <c r="A486" s="9"/>
      <c r="B486" s="10"/>
      <c r="C486" s="28"/>
      <c r="D486" s="12"/>
      <c r="E486" s="12"/>
      <c r="F486" s="12"/>
      <c r="G486" s="13"/>
      <c r="H486" s="10"/>
      <c r="I486" s="14" t="str">
        <f t="shared" si="7"/>
        <v/>
      </c>
      <c r="J486" s="113"/>
      <c r="K486" s="172"/>
    </row>
    <row r="487" spans="1:11" ht="14.1" customHeight="1" x14ac:dyDescent="0.25">
      <c r="A487" s="9"/>
      <c r="B487" s="10"/>
      <c r="C487" s="28"/>
      <c r="D487" s="12"/>
      <c r="E487" s="12"/>
      <c r="F487" s="12"/>
      <c r="G487" s="13"/>
      <c r="H487" s="10"/>
      <c r="I487" s="14" t="str">
        <f t="shared" si="7"/>
        <v/>
      </c>
      <c r="J487" s="113"/>
      <c r="K487" s="172"/>
    </row>
    <row r="488" spans="1:11" ht="14.1" customHeight="1" x14ac:dyDescent="0.25">
      <c r="A488" s="9"/>
      <c r="B488" s="10"/>
      <c r="C488" s="28"/>
      <c r="D488" s="12"/>
      <c r="E488" s="12"/>
      <c r="F488" s="12"/>
      <c r="G488" s="13"/>
      <c r="H488" s="10"/>
      <c r="I488" s="14" t="str">
        <f t="shared" si="7"/>
        <v/>
      </c>
      <c r="J488" s="113"/>
      <c r="K488" s="172"/>
    </row>
    <row r="489" spans="1:11" ht="14.1" customHeight="1" x14ac:dyDescent="0.25">
      <c r="A489" s="9"/>
      <c r="B489" s="10"/>
      <c r="C489" s="28"/>
      <c r="D489" s="12"/>
      <c r="E489" s="12"/>
      <c r="F489" s="12"/>
      <c r="G489" s="13"/>
      <c r="H489" s="10"/>
      <c r="I489" s="14" t="str">
        <f t="shared" si="7"/>
        <v/>
      </c>
      <c r="J489" s="113"/>
      <c r="K489" s="172"/>
    </row>
    <row r="490" spans="1:11" ht="14.1" customHeight="1" x14ac:dyDescent="0.25">
      <c r="A490" s="9"/>
      <c r="B490" s="10"/>
      <c r="C490" s="28"/>
      <c r="D490" s="12"/>
      <c r="E490" s="12"/>
      <c r="F490" s="12"/>
      <c r="G490" s="13"/>
      <c r="H490" s="10"/>
      <c r="I490" s="14" t="str">
        <f t="shared" si="7"/>
        <v/>
      </c>
      <c r="J490" s="113"/>
      <c r="K490" s="172"/>
    </row>
    <row r="491" spans="1:11" ht="14.1" customHeight="1" x14ac:dyDescent="0.25">
      <c r="A491" s="9"/>
      <c r="B491" s="10"/>
      <c r="C491" s="28"/>
      <c r="D491" s="12"/>
      <c r="E491" s="12"/>
      <c r="F491" s="12"/>
      <c r="G491" s="13"/>
      <c r="H491" s="10"/>
      <c r="I491" s="14" t="str">
        <f t="shared" si="7"/>
        <v/>
      </c>
      <c r="J491" s="113"/>
      <c r="K491" s="172"/>
    </row>
    <row r="492" spans="1:11" ht="14.1" customHeight="1" x14ac:dyDescent="0.25">
      <c r="A492" s="9"/>
      <c r="B492" s="10"/>
      <c r="C492" s="28"/>
      <c r="D492" s="12"/>
      <c r="E492" s="12"/>
      <c r="F492" s="12"/>
      <c r="G492" s="13"/>
      <c r="H492" s="10"/>
      <c r="I492" s="14" t="str">
        <f t="shared" si="7"/>
        <v/>
      </c>
      <c r="J492" s="113"/>
      <c r="K492" s="172"/>
    </row>
    <row r="493" spans="1:11" ht="14.1" customHeight="1" x14ac:dyDescent="0.25">
      <c r="A493" s="9"/>
      <c r="B493" s="10"/>
      <c r="C493" s="28"/>
      <c r="D493" s="12"/>
      <c r="E493" s="12"/>
      <c r="F493" s="12"/>
      <c r="G493" s="13"/>
      <c r="H493" s="10"/>
      <c r="I493" s="14" t="str">
        <f t="shared" si="7"/>
        <v/>
      </c>
      <c r="J493" s="113"/>
      <c r="K493" s="172"/>
    </row>
    <row r="494" spans="1:11" ht="14.1" customHeight="1" x14ac:dyDescent="0.25">
      <c r="A494" s="9"/>
      <c r="B494" s="10"/>
      <c r="C494" s="28"/>
      <c r="D494" s="12"/>
      <c r="E494" s="12"/>
      <c r="F494" s="12"/>
      <c r="G494" s="13"/>
      <c r="H494" s="10"/>
      <c r="I494" s="14" t="str">
        <f t="shared" si="7"/>
        <v/>
      </c>
      <c r="J494" s="113"/>
      <c r="K494" s="172"/>
    </row>
    <row r="495" spans="1:11" ht="14.1" customHeight="1" x14ac:dyDescent="0.25">
      <c r="A495" s="9"/>
      <c r="B495" s="10"/>
      <c r="C495" s="28"/>
      <c r="D495" s="12"/>
      <c r="E495" s="12"/>
      <c r="F495" s="12"/>
      <c r="G495" s="13"/>
      <c r="H495" s="10"/>
      <c r="I495" s="14" t="str">
        <f t="shared" si="7"/>
        <v/>
      </c>
      <c r="J495" s="113"/>
      <c r="K495" s="172"/>
    </row>
    <row r="496" spans="1:11" ht="14.1" customHeight="1" x14ac:dyDescent="0.25">
      <c r="A496" s="9"/>
      <c r="B496" s="10"/>
      <c r="C496" s="28"/>
      <c r="D496" s="12"/>
      <c r="E496" s="12"/>
      <c r="F496" s="12"/>
      <c r="G496" s="13"/>
      <c r="H496" s="10"/>
      <c r="I496" s="14" t="str">
        <f t="shared" si="7"/>
        <v/>
      </c>
      <c r="J496" s="113"/>
      <c r="K496" s="172"/>
    </row>
    <row r="497" spans="1:11" ht="14.1" customHeight="1" x14ac:dyDescent="0.25">
      <c r="A497" s="9"/>
      <c r="B497" s="10"/>
      <c r="C497" s="28"/>
      <c r="D497" s="12"/>
      <c r="E497" s="12"/>
      <c r="F497" s="12"/>
      <c r="G497" s="13"/>
      <c r="H497" s="10"/>
      <c r="I497" s="14" t="str">
        <f t="shared" si="7"/>
        <v/>
      </c>
      <c r="J497" s="113"/>
      <c r="K497" s="172"/>
    </row>
    <row r="498" spans="1:11" ht="14.1" customHeight="1" x14ac:dyDescent="0.25">
      <c r="A498" s="9"/>
      <c r="B498" s="10"/>
      <c r="C498" s="28"/>
      <c r="D498" s="12"/>
      <c r="E498" s="12"/>
      <c r="F498" s="12"/>
      <c r="G498" s="13"/>
      <c r="H498" s="10"/>
      <c r="I498" s="14" t="str">
        <f t="shared" si="7"/>
        <v/>
      </c>
      <c r="J498" s="113"/>
      <c r="K498" s="172"/>
    </row>
    <row r="499" spans="1:11" ht="14.1" customHeight="1" x14ac:dyDescent="0.25">
      <c r="A499" s="9"/>
      <c r="B499" s="10"/>
      <c r="C499" s="28"/>
      <c r="D499" s="12"/>
      <c r="E499" s="12"/>
      <c r="F499" s="12"/>
      <c r="G499" s="13"/>
      <c r="H499" s="10"/>
      <c r="I499" s="14" t="str">
        <f t="shared" si="7"/>
        <v/>
      </c>
      <c r="J499" s="113"/>
      <c r="K499" s="172"/>
    </row>
    <row r="500" spans="1:11" ht="14.1" customHeight="1" x14ac:dyDescent="0.25">
      <c r="A500" s="9"/>
      <c r="B500" s="10"/>
      <c r="C500" s="28"/>
      <c r="D500" s="12"/>
      <c r="E500" s="12"/>
      <c r="F500" s="12"/>
      <c r="G500" s="13"/>
      <c r="H500" s="10"/>
      <c r="I500" s="14" t="str">
        <f t="shared" si="7"/>
        <v/>
      </c>
      <c r="J500" s="113"/>
      <c r="K500" s="172"/>
    </row>
    <row r="501" spans="1:11" ht="14.1" customHeight="1" x14ac:dyDescent="0.25">
      <c r="A501" s="9"/>
      <c r="B501" s="10"/>
      <c r="C501" s="28"/>
      <c r="D501" s="12"/>
      <c r="E501" s="12"/>
      <c r="F501" s="12"/>
      <c r="G501" s="13"/>
      <c r="H501" s="10"/>
      <c r="I501" s="14" t="str">
        <f t="shared" si="7"/>
        <v/>
      </c>
      <c r="J501" s="113"/>
      <c r="K501" s="172"/>
    </row>
    <row r="502" spans="1:11" ht="14.1" customHeight="1" x14ac:dyDescent="0.25">
      <c r="A502" s="9"/>
      <c r="B502" s="10"/>
      <c r="C502" s="28"/>
      <c r="D502" s="12"/>
      <c r="E502" s="12"/>
      <c r="F502" s="12"/>
      <c r="G502" s="13"/>
      <c r="H502" s="10"/>
      <c r="I502" s="14" t="str">
        <f t="shared" si="7"/>
        <v/>
      </c>
      <c r="J502" s="113"/>
      <c r="K502" s="172"/>
    </row>
    <row r="503" spans="1:11" ht="14.1" customHeight="1" x14ac:dyDescent="0.25">
      <c r="A503" s="9"/>
      <c r="B503" s="10"/>
      <c r="C503" s="28"/>
      <c r="D503" s="12"/>
      <c r="E503" s="12"/>
      <c r="F503" s="12"/>
      <c r="G503" s="13"/>
      <c r="H503" s="10"/>
      <c r="I503" s="14" t="str">
        <f t="shared" si="7"/>
        <v/>
      </c>
      <c r="J503" s="113"/>
      <c r="K503" s="172"/>
    </row>
    <row r="504" spans="1:11" ht="14.1" customHeight="1" x14ac:dyDescent="0.25">
      <c r="A504" s="9"/>
      <c r="B504" s="10"/>
      <c r="C504" s="28"/>
      <c r="D504" s="12"/>
      <c r="E504" s="12"/>
      <c r="F504" s="12"/>
      <c r="G504" s="13"/>
      <c r="H504" s="10"/>
      <c r="I504" s="14" t="str">
        <f t="shared" si="7"/>
        <v/>
      </c>
      <c r="J504" s="113"/>
      <c r="K504" s="172"/>
    </row>
    <row r="505" spans="1:11" ht="14.1" customHeight="1" x14ac:dyDescent="0.25">
      <c r="A505" s="9"/>
      <c r="B505" s="10"/>
      <c r="C505" s="28"/>
      <c r="D505" s="12"/>
      <c r="E505" s="12"/>
      <c r="F505" s="12"/>
      <c r="G505" s="13"/>
      <c r="H505" s="10"/>
      <c r="I505" s="14" t="str">
        <f t="shared" si="7"/>
        <v/>
      </c>
      <c r="J505" s="113"/>
      <c r="K505" s="172"/>
    </row>
    <row r="506" spans="1:11" ht="14.1" customHeight="1" x14ac:dyDescent="0.25">
      <c r="A506" s="9"/>
      <c r="B506" s="10"/>
      <c r="C506" s="28"/>
      <c r="D506" s="12"/>
      <c r="E506" s="12"/>
      <c r="F506" s="12"/>
      <c r="G506" s="13"/>
      <c r="H506" s="10"/>
      <c r="I506" s="14" t="str">
        <f t="shared" si="7"/>
        <v/>
      </c>
      <c r="J506" s="113"/>
      <c r="K506" s="172"/>
    </row>
    <row r="507" spans="1:11" ht="14.1" customHeight="1" x14ac:dyDescent="0.25">
      <c r="A507" s="9"/>
      <c r="B507" s="10"/>
      <c r="C507" s="28"/>
      <c r="D507" s="12"/>
      <c r="E507" s="12"/>
      <c r="F507" s="12"/>
      <c r="G507" s="13"/>
      <c r="H507" s="10"/>
      <c r="I507" s="14" t="str">
        <f t="shared" si="7"/>
        <v/>
      </c>
      <c r="J507" s="113"/>
      <c r="K507" s="172"/>
    </row>
    <row r="508" spans="1:11" ht="14.1" customHeight="1" x14ac:dyDescent="0.25">
      <c r="A508" s="9"/>
      <c r="B508" s="10"/>
      <c r="C508" s="28"/>
      <c r="D508" s="12"/>
      <c r="E508" s="12"/>
      <c r="F508" s="12"/>
      <c r="G508" s="13"/>
      <c r="H508" s="10"/>
      <c r="I508" s="14" t="str">
        <f t="shared" si="7"/>
        <v/>
      </c>
      <c r="J508" s="113"/>
      <c r="K508" s="172"/>
    </row>
    <row r="509" spans="1:11" ht="14.1" customHeight="1" x14ac:dyDescent="0.25">
      <c r="A509" s="9"/>
      <c r="B509" s="10"/>
      <c r="C509" s="28"/>
      <c r="D509" s="12"/>
      <c r="E509" s="12"/>
      <c r="F509" s="12"/>
      <c r="G509" s="13"/>
      <c r="H509" s="10"/>
      <c r="I509" s="14" t="str">
        <f t="shared" si="7"/>
        <v/>
      </c>
      <c r="J509" s="113"/>
      <c r="K509" s="172"/>
    </row>
    <row r="510" spans="1:11" ht="14.1" customHeight="1" x14ac:dyDescent="0.25">
      <c r="A510" s="9"/>
      <c r="B510" s="10"/>
      <c r="C510" s="28"/>
      <c r="D510" s="12"/>
      <c r="E510" s="12"/>
      <c r="F510" s="12"/>
      <c r="G510" s="13"/>
      <c r="H510" s="10"/>
      <c r="I510" s="14" t="str">
        <f t="shared" si="7"/>
        <v/>
      </c>
      <c r="J510" s="113"/>
      <c r="K510" s="172"/>
    </row>
    <row r="511" spans="1:11" ht="14.1" customHeight="1" x14ac:dyDescent="0.25">
      <c r="A511" s="9"/>
      <c r="B511" s="10"/>
      <c r="C511" s="28"/>
      <c r="D511" s="12"/>
      <c r="E511" s="12"/>
      <c r="F511" s="12"/>
      <c r="G511" s="13"/>
      <c r="H511" s="10"/>
      <c r="I511" s="14" t="str">
        <f t="shared" si="7"/>
        <v/>
      </c>
      <c r="J511" s="113"/>
      <c r="K511" s="172"/>
    </row>
    <row r="512" spans="1:11" ht="14.1" customHeight="1" x14ac:dyDescent="0.25">
      <c r="A512" s="9"/>
      <c r="B512" s="10"/>
      <c r="C512" s="28"/>
      <c r="D512" s="12"/>
      <c r="E512" s="12"/>
      <c r="F512" s="12"/>
      <c r="G512" s="13"/>
      <c r="H512" s="10"/>
      <c r="I512" s="14" t="str">
        <f t="shared" si="7"/>
        <v/>
      </c>
      <c r="J512" s="113"/>
      <c r="K512" s="172"/>
    </row>
    <row r="513" spans="1:11" ht="14.1" customHeight="1" x14ac:dyDescent="0.25">
      <c r="A513" s="9"/>
      <c r="B513" s="10"/>
      <c r="C513" s="28"/>
      <c r="D513" s="12"/>
      <c r="E513" s="12"/>
      <c r="F513" s="12"/>
      <c r="G513" s="13"/>
      <c r="H513" s="10"/>
      <c r="I513" s="14" t="str">
        <f t="shared" si="7"/>
        <v/>
      </c>
      <c r="J513" s="113"/>
      <c r="K513" s="172"/>
    </row>
    <row r="514" spans="1:11" ht="14.1" customHeight="1" x14ac:dyDescent="0.25">
      <c r="A514" s="9"/>
      <c r="B514" s="10"/>
      <c r="C514" s="28"/>
      <c r="D514" s="12"/>
      <c r="E514" s="12"/>
      <c r="F514" s="12"/>
      <c r="G514" s="13"/>
      <c r="H514" s="10"/>
      <c r="I514" s="14" t="str">
        <f t="shared" si="7"/>
        <v/>
      </c>
      <c r="J514" s="113"/>
      <c r="K514" s="172"/>
    </row>
    <row r="515" spans="1:11" ht="14.1" customHeight="1" x14ac:dyDescent="0.25">
      <c r="A515" s="9"/>
      <c r="B515" s="10"/>
      <c r="C515" s="28"/>
      <c r="D515" s="12"/>
      <c r="E515" s="12"/>
      <c r="F515" s="12"/>
      <c r="G515" s="13"/>
      <c r="H515" s="10"/>
      <c r="I515" s="14" t="str">
        <f t="shared" si="7"/>
        <v/>
      </c>
      <c r="J515" s="113"/>
      <c r="K515" s="172"/>
    </row>
    <row r="516" spans="1:11" ht="14.1" customHeight="1" x14ac:dyDescent="0.25">
      <c r="A516" s="9"/>
      <c r="B516" s="10"/>
      <c r="C516" s="28"/>
      <c r="D516" s="12"/>
      <c r="E516" s="12"/>
      <c r="F516" s="12"/>
      <c r="G516" s="13"/>
      <c r="H516" s="10"/>
      <c r="I516" s="14" t="str">
        <f t="shared" si="7"/>
        <v/>
      </c>
      <c r="J516" s="113"/>
      <c r="K516" s="172"/>
    </row>
    <row r="517" spans="1:11" ht="14.1" customHeight="1" x14ac:dyDescent="0.25">
      <c r="A517" s="9"/>
      <c r="B517" s="10"/>
      <c r="C517" s="28"/>
      <c r="D517" s="12"/>
      <c r="E517" s="12"/>
      <c r="F517" s="12"/>
      <c r="G517" s="13"/>
      <c r="H517" s="10"/>
      <c r="I517" s="14" t="str">
        <f t="shared" ref="I517:I580" si="8">IF(G517="","",I516+G517)</f>
        <v/>
      </c>
      <c r="J517" s="113"/>
      <c r="K517" s="172"/>
    </row>
    <row r="518" spans="1:11" ht="14.1" customHeight="1" x14ac:dyDescent="0.25">
      <c r="A518" s="9"/>
      <c r="B518" s="10"/>
      <c r="C518" s="28"/>
      <c r="D518" s="12"/>
      <c r="E518" s="12"/>
      <c r="F518" s="12"/>
      <c r="G518" s="13"/>
      <c r="H518" s="10"/>
      <c r="I518" s="14" t="str">
        <f t="shared" si="8"/>
        <v/>
      </c>
      <c r="J518" s="113"/>
      <c r="K518" s="172"/>
    </row>
    <row r="519" spans="1:11" ht="14.1" customHeight="1" x14ac:dyDescent="0.25">
      <c r="A519" s="9"/>
      <c r="B519" s="10"/>
      <c r="C519" s="28"/>
      <c r="D519" s="12"/>
      <c r="E519" s="12"/>
      <c r="F519" s="12"/>
      <c r="G519" s="13"/>
      <c r="H519" s="10"/>
      <c r="I519" s="14" t="str">
        <f t="shared" si="8"/>
        <v/>
      </c>
      <c r="J519" s="113"/>
      <c r="K519" s="172"/>
    </row>
    <row r="520" spans="1:11" ht="14.1" customHeight="1" x14ac:dyDescent="0.25">
      <c r="A520" s="9"/>
      <c r="B520" s="10"/>
      <c r="C520" s="28"/>
      <c r="D520" s="12"/>
      <c r="E520" s="12"/>
      <c r="F520" s="12"/>
      <c r="G520" s="13"/>
      <c r="H520" s="10"/>
      <c r="I520" s="14" t="str">
        <f t="shared" si="8"/>
        <v/>
      </c>
      <c r="J520" s="113"/>
      <c r="K520" s="172"/>
    </row>
    <row r="521" spans="1:11" ht="14.1" customHeight="1" x14ac:dyDescent="0.25">
      <c r="A521" s="9"/>
      <c r="B521" s="10"/>
      <c r="C521" s="28"/>
      <c r="D521" s="12"/>
      <c r="E521" s="12"/>
      <c r="F521" s="12"/>
      <c r="G521" s="13"/>
      <c r="H521" s="10"/>
      <c r="I521" s="14" t="str">
        <f t="shared" si="8"/>
        <v/>
      </c>
      <c r="J521" s="113"/>
      <c r="K521" s="172"/>
    </row>
    <row r="522" spans="1:11" ht="14.1" customHeight="1" x14ac:dyDescent="0.25">
      <c r="A522" s="9"/>
      <c r="B522" s="10"/>
      <c r="C522" s="28"/>
      <c r="D522" s="12"/>
      <c r="E522" s="12"/>
      <c r="F522" s="12"/>
      <c r="G522" s="13"/>
      <c r="H522" s="10"/>
      <c r="I522" s="14" t="str">
        <f t="shared" si="8"/>
        <v/>
      </c>
      <c r="J522" s="113"/>
      <c r="K522" s="172"/>
    </row>
    <row r="523" spans="1:11" ht="14.1" customHeight="1" x14ac:dyDescent="0.25">
      <c r="A523" s="9"/>
      <c r="B523" s="10"/>
      <c r="C523" s="28"/>
      <c r="D523" s="12"/>
      <c r="E523" s="12"/>
      <c r="F523" s="12"/>
      <c r="G523" s="13"/>
      <c r="H523" s="10"/>
      <c r="I523" s="14" t="str">
        <f t="shared" si="8"/>
        <v/>
      </c>
      <c r="J523" s="113"/>
      <c r="K523" s="172"/>
    </row>
    <row r="524" spans="1:11" ht="14.1" customHeight="1" x14ac:dyDescent="0.25">
      <c r="A524" s="9"/>
      <c r="B524" s="10"/>
      <c r="C524" s="28"/>
      <c r="D524" s="12"/>
      <c r="E524" s="12"/>
      <c r="F524" s="12"/>
      <c r="G524" s="13"/>
      <c r="H524" s="10"/>
      <c r="I524" s="14" t="str">
        <f t="shared" si="8"/>
        <v/>
      </c>
      <c r="J524" s="113"/>
      <c r="K524" s="172"/>
    </row>
    <row r="525" spans="1:11" ht="14.1" customHeight="1" x14ac:dyDescent="0.25">
      <c r="A525" s="9"/>
      <c r="B525" s="10"/>
      <c r="C525" s="28"/>
      <c r="D525" s="12"/>
      <c r="E525" s="12"/>
      <c r="F525" s="12"/>
      <c r="G525" s="13"/>
      <c r="H525" s="10"/>
      <c r="I525" s="14" t="str">
        <f t="shared" si="8"/>
        <v/>
      </c>
      <c r="J525" s="113"/>
      <c r="K525" s="172"/>
    </row>
    <row r="526" spans="1:11" ht="14.1" customHeight="1" x14ac:dyDescent="0.25">
      <c r="A526" s="9"/>
      <c r="B526" s="10"/>
      <c r="C526" s="28"/>
      <c r="D526" s="12"/>
      <c r="E526" s="12"/>
      <c r="F526" s="12"/>
      <c r="G526" s="13"/>
      <c r="H526" s="10"/>
      <c r="I526" s="14" t="str">
        <f t="shared" si="8"/>
        <v/>
      </c>
      <c r="J526" s="113"/>
      <c r="K526" s="172"/>
    </row>
    <row r="527" spans="1:11" ht="14.1" customHeight="1" x14ac:dyDescent="0.25">
      <c r="A527" s="9"/>
      <c r="B527" s="10"/>
      <c r="C527" s="28"/>
      <c r="D527" s="12"/>
      <c r="E527" s="12"/>
      <c r="F527" s="12"/>
      <c r="G527" s="13"/>
      <c r="H527" s="10"/>
      <c r="I527" s="14" t="str">
        <f t="shared" si="8"/>
        <v/>
      </c>
      <c r="J527" s="113"/>
      <c r="K527" s="172"/>
    </row>
    <row r="528" spans="1:11" ht="14.1" customHeight="1" x14ac:dyDescent="0.25">
      <c r="A528" s="9"/>
      <c r="B528" s="10"/>
      <c r="C528" s="28"/>
      <c r="D528" s="12"/>
      <c r="E528" s="12"/>
      <c r="F528" s="12"/>
      <c r="G528" s="13"/>
      <c r="H528" s="10"/>
      <c r="I528" s="14" t="str">
        <f t="shared" si="8"/>
        <v/>
      </c>
      <c r="J528" s="113"/>
      <c r="K528" s="172"/>
    </row>
    <row r="529" spans="1:11" ht="14.1" customHeight="1" x14ac:dyDescent="0.25">
      <c r="A529" s="9"/>
      <c r="B529" s="10"/>
      <c r="C529" s="28"/>
      <c r="D529" s="12"/>
      <c r="E529" s="12"/>
      <c r="F529" s="12"/>
      <c r="G529" s="13"/>
      <c r="H529" s="10"/>
      <c r="I529" s="14" t="str">
        <f t="shared" si="8"/>
        <v/>
      </c>
      <c r="J529" s="113"/>
      <c r="K529" s="172"/>
    </row>
    <row r="530" spans="1:11" ht="14.1" customHeight="1" x14ac:dyDescent="0.25">
      <c r="A530" s="9"/>
      <c r="B530" s="10"/>
      <c r="C530" s="28"/>
      <c r="D530" s="12"/>
      <c r="E530" s="12"/>
      <c r="F530" s="12"/>
      <c r="G530" s="13"/>
      <c r="H530" s="10"/>
      <c r="I530" s="14" t="str">
        <f t="shared" si="8"/>
        <v/>
      </c>
      <c r="J530" s="113"/>
      <c r="K530" s="172"/>
    </row>
    <row r="531" spans="1:11" ht="14.1" customHeight="1" x14ac:dyDescent="0.25">
      <c r="A531" s="9"/>
      <c r="B531" s="10"/>
      <c r="C531" s="28"/>
      <c r="D531" s="12"/>
      <c r="E531" s="12"/>
      <c r="F531" s="12"/>
      <c r="G531" s="13"/>
      <c r="H531" s="10"/>
      <c r="I531" s="14" t="str">
        <f t="shared" si="8"/>
        <v/>
      </c>
      <c r="J531" s="113"/>
      <c r="K531" s="172"/>
    </row>
    <row r="532" spans="1:11" ht="14.1" customHeight="1" x14ac:dyDescent="0.25">
      <c r="A532" s="9"/>
      <c r="B532" s="10"/>
      <c r="C532" s="28"/>
      <c r="D532" s="12"/>
      <c r="E532" s="12"/>
      <c r="F532" s="12"/>
      <c r="G532" s="13"/>
      <c r="H532" s="10"/>
      <c r="I532" s="14" t="str">
        <f t="shared" si="8"/>
        <v/>
      </c>
      <c r="J532" s="113"/>
      <c r="K532" s="172"/>
    </row>
    <row r="533" spans="1:11" ht="14.1" customHeight="1" x14ac:dyDescent="0.25">
      <c r="A533" s="9"/>
      <c r="B533" s="10"/>
      <c r="C533" s="28"/>
      <c r="D533" s="12"/>
      <c r="E533" s="12"/>
      <c r="F533" s="12"/>
      <c r="G533" s="13"/>
      <c r="H533" s="10"/>
      <c r="I533" s="14" t="str">
        <f t="shared" si="8"/>
        <v/>
      </c>
      <c r="J533" s="113"/>
      <c r="K533" s="172"/>
    </row>
    <row r="534" spans="1:11" ht="14.1" customHeight="1" x14ac:dyDescent="0.25">
      <c r="A534" s="9"/>
      <c r="B534" s="10"/>
      <c r="C534" s="28"/>
      <c r="D534" s="12"/>
      <c r="E534" s="12"/>
      <c r="F534" s="12"/>
      <c r="G534" s="13"/>
      <c r="H534" s="10"/>
      <c r="I534" s="14" t="str">
        <f t="shared" si="8"/>
        <v/>
      </c>
      <c r="J534" s="113"/>
      <c r="K534" s="172"/>
    </row>
    <row r="535" spans="1:11" ht="14.1" customHeight="1" x14ac:dyDescent="0.25">
      <c r="A535" s="9"/>
      <c r="B535" s="10"/>
      <c r="C535" s="28"/>
      <c r="D535" s="12"/>
      <c r="E535" s="12"/>
      <c r="F535" s="12"/>
      <c r="G535" s="13"/>
      <c r="H535" s="10"/>
      <c r="I535" s="14" t="str">
        <f t="shared" si="8"/>
        <v/>
      </c>
      <c r="J535" s="113"/>
      <c r="K535" s="172"/>
    </row>
    <row r="536" spans="1:11" ht="14.1" customHeight="1" x14ac:dyDescent="0.25">
      <c r="A536" s="9"/>
      <c r="B536" s="10"/>
      <c r="C536" s="28"/>
      <c r="D536" s="12"/>
      <c r="E536" s="12"/>
      <c r="F536" s="12"/>
      <c r="G536" s="13"/>
      <c r="H536" s="10"/>
      <c r="I536" s="14" t="str">
        <f t="shared" si="8"/>
        <v/>
      </c>
      <c r="J536" s="113"/>
      <c r="K536" s="172"/>
    </row>
    <row r="537" spans="1:11" ht="14.1" customHeight="1" x14ac:dyDescent="0.25">
      <c r="A537" s="9"/>
      <c r="B537" s="10"/>
      <c r="C537" s="28"/>
      <c r="D537" s="12"/>
      <c r="E537" s="12"/>
      <c r="F537" s="12"/>
      <c r="G537" s="13"/>
      <c r="H537" s="10"/>
      <c r="I537" s="14" t="str">
        <f t="shared" si="8"/>
        <v/>
      </c>
      <c r="J537" s="113"/>
      <c r="K537" s="172"/>
    </row>
    <row r="538" spans="1:11" ht="14.1" customHeight="1" x14ac:dyDescent="0.25">
      <c r="A538" s="9"/>
      <c r="B538" s="10"/>
      <c r="C538" s="28"/>
      <c r="D538" s="12"/>
      <c r="E538" s="12"/>
      <c r="F538" s="12"/>
      <c r="G538" s="13"/>
      <c r="H538" s="10"/>
      <c r="I538" s="14" t="str">
        <f t="shared" si="8"/>
        <v/>
      </c>
      <c r="J538" s="113"/>
      <c r="K538" s="172"/>
    </row>
    <row r="539" spans="1:11" ht="14.1" customHeight="1" x14ac:dyDescent="0.25">
      <c r="A539" s="9"/>
      <c r="B539" s="10"/>
      <c r="C539" s="28"/>
      <c r="D539" s="12"/>
      <c r="E539" s="12"/>
      <c r="F539" s="12"/>
      <c r="G539" s="13"/>
      <c r="H539" s="10"/>
      <c r="I539" s="14" t="str">
        <f t="shared" si="8"/>
        <v/>
      </c>
      <c r="J539" s="113"/>
      <c r="K539" s="172"/>
    </row>
    <row r="540" spans="1:11" ht="14.1" customHeight="1" x14ac:dyDescent="0.25">
      <c r="A540" s="9"/>
      <c r="B540" s="10"/>
      <c r="C540" s="28"/>
      <c r="D540" s="12"/>
      <c r="E540" s="12"/>
      <c r="F540" s="12"/>
      <c r="G540" s="13"/>
      <c r="H540" s="10"/>
      <c r="I540" s="14" t="str">
        <f t="shared" si="8"/>
        <v/>
      </c>
      <c r="J540" s="113"/>
      <c r="K540" s="172"/>
    </row>
    <row r="541" spans="1:11" ht="14.1" customHeight="1" x14ac:dyDescent="0.25">
      <c r="A541" s="9"/>
      <c r="B541" s="10"/>
      <c r="C541" s="28"/>
      <c r="D541" s="12"/>
      <c r="E541" s="12"/>
      <c r="F541" s="12"/>
      <c r="G541" s="13"/>
      <c r="H541" s="10"/>
      <c r="I541" s="14" t="str">
        <f t="shared" si="8"/>
        <v/>
      </c>
      <c r="J541" s="113"/>
      <c r="K541" s="172"/>
    </row>
    <row r="542" spans="1:11" ht="14.1" customHeight="1" x14ac:dyDescent="0.25">
      <c r="A542" s="9"/>
      <c r="B542" s="10"/>
      <c r="C542" s="28"/>
      <c r="D542" s="12"/>
      <c r="E542" s="12"/>
      <c r="F542" s="12"/>
      <c r="G542" s="13"/>
      <c r="H542" s="10"/>
      <c r="I542" s="14" t="str">
        <f t="shared" si="8"/>
        <v/>
      </c>
      <c r="J542" s="113"/>
      <c r="K542" s="172"/>
    </row>
    <row r="543" spans="1:11" ht="14.1" customHeight="1" x14ac:dyDescent="0.25">
      <c r="A543" s="9"/>
      <c r="B543" s="10"/>
      <c r="C543" s="28"/>
      <c r="D543" s="12"/>
      <c r="E543" s="12"/>
      <c r="F543" s="12"/>
      <c r="G543" s="13"/>
      <c r="H543" s="10"/>
      <c r="I543" s="14" t="str">
        <f t="shared" si="8"/>
        <v/>
      </c>
      <c r="J543" s="113"/>
      <c r="K543" s="172"/>
    </row>
    <row r="544" spans="1:11" ht="14.1" customHeight="1" x14ac:dyDescent="0.25">
      <c r="A544" s="9"/>
      <c r="B544" s="10"/>
      <c r="C544" s="28"/>
      <c r="D544" s="12"/>
      <c r="E544" s="12"/>
      <c r="F544" s="12"/>
      <c r="G544" s="13"/>
      <c r="H544" s="10"/>
      <c r="I544" s="14" t="str">
        <f t="shared" si="8"/>
        <v/>
      </c>
      <c r="J544" s="113"/>
      <c r="K544" s="172"/>
    </row>
    <row r="545" spans="1:11" ht="14.1" customHeight="1" x14ac:dyDescent="0.25">
      <c r="A545" s="9"/>
      <c r="B545" s="10"/>
      <c r="C545" s="28"/>
      <c r="D545" s="12"/>
      <c r="E545" s="12"/>
      <c r="F545" s="12"/>
      <c r="G545" s="13"/>
      <c r="H545" s="10"/>
      <c r="I545" s="14" t="str">
        <f t="shared" si="8"/>
        <v/>
      </c>
      <c r="J545" s="113"/>
      <c r="K545" s="172"/>
    </row>
    <row r="546" spans="1:11" ht="14.1" customHeight="1" x14ac:dyDescent="0.25">
      <c r="A546" s="9"/>
      <c r="B546" s="10"/>
      <c r="C546" s="28"/>
      <c r="D546" s="12"/>
      <c r="E546" s="12"/>
      <c r="F546" s="12"/>
      <c r="G546" s="13"/>
      <c r="H546" s="10"/>
      <c r="I546" s="14" t="str">
        <f t="shared" si="8"/>
        <v/>
      </c>
      <c r="J546" s="113"/>
      <c r="K546" s="172"/>
    </row>
    <row r="547" spans="1:11" ht="14.1" customHeight="1" x14ac:dyDescent="0.25">
      <c r="A547" s="9"/>
      <c r="B547" s="10"/>
      <c r="C547" s="28"/>
      <c r="D547" s="12"/>
      <c r="E547" s="12"/>
      <c r="F547" s="12"/>
      <c r="G547" s="13"/>
      <c r="H547" s="10"/>
      <c r="I547" s="14" t="str">
        <f t="shared" si="8"/>
        <v/>
      </c>
      <c r="J547" s="113"/>
      <c r="K547" s="172"/>
    </row>
    <row r="548" spans="1:11" ht="14.1" customHeight="1" x14ac:dyDescent="0.25">
      <c r="A548" s="9"/>
      <c r="B548" s="10"/>
      <c r="C548" s="28"/>
      <c r="D548" s="12"/>
      <c r="E548" s="12"/>
      <c r="F548" s="12"/>
      <c r="G548" s="13"/>
      <c r="H548" s="10"/>
      <c r="I548" s="14" t="str">
        <f t="shared" si="8"/>
        <v/>
      </c>
      <c r="J548" s="113"/>
      <c r="K548" s="172"/>
    </row>
    <row r="549" spans="1:11" ht="14.1" customHeight="1" x14ac:dyDescent="0.25">
      <c r="A549" s="9"/>
      <c r="B549" s="10"/>
      <c r="C549" s="28"/>
      <c r="D549" s="12"/>
      <c r="E549" s="12"/>
      <c r="F549" s="12"/>
      <c r="G549" s="13"/>
      <c r="H549" s="10"/>
      <c r="I549" s="14" t="str">
        <f t="shared" si="8"/>
        <v/>
      </c>
      <c r="J549" s="113"/>
      <c r="K549" s="172"/>
    </row>
    <row r="550" spans="1:11" ht="14.1" customHeight="1" x14ac:dyDescent="0.25">
      <c r="A550" s="9"/>
      <c r="B550" s="10"/>
      <c r="C550" s="28"/>
      <c r="D550" s="12"/>
      <c r="E550" s="12"/>
      <c r="F550" s="12"/>
      <c r="G550" s="13"/>
      <c r="H550" s="10"/>
      <c r="I550" s="14" t="str">
        <f t="shared" si="8"/>
        <v/>
      </c>
      <c r="J550" s="113"/>
      <c r="K550" s="172"/>
    </row>
    <row r="551" spans="1:11" ht="14.1" customHeight="1" x14ac:dyDescent="0.25">
      <c r="A551" s="9"/>
      <c r="B551" s="10"/>
      <c r="C551" s="28"/>
      <c r="D551" s="12"/>
      <c r="E551" s="12"/>
      <c r="F551" s="12"/>
      <c r="G551" s="13"/>
      <c r="H551" s="10"/>
      <c r="I551" s="14" t="str">
        <f t="shared" si="8"/>
        <v/>
      </c>
      <c r="J551" s="113"/>
      <c r="K551" s="172"/>
    </row>
    <row r="552" spans="1:11" ht="14.1" customHeight="1" x14ac:dyDescent="0.25">
      <c r="A552" s="9"/>
      <c r="B552" s="10"/>
      <c r="C552" s="28"/>
      <c r="D552" s="12"/>
      <c r="E552" s="12"/>
      <c r="F552" s="12"/>
      <c r="G552" s="13"/>
      <c r="H552" s="10"/>
      <c r="I552" s="14" t="str">
        <f t="shared" si="8"/>
        <v/>
      </c>
      <c r="J552" s="113"/>
      <c r="K552" s="172"/>
    </row>
    <row r="553" spans="1:11" ht="14.1" customHeight="1" x14ac:dyDescent="0.25">
      <c r="A553" s="9"/>
      <c r="B553" s="10"/>
      <c r="C553" s="28"/>
      <c r="D553" s="12"/>
      <c r="E553" s="12"/>
      <c r="F553" s="12"/>
      <c r="G553" s="13"/>
      <c r="H553" s="10"/>
      <c r="I553" s="14" t="str">
        <f t="shared" si="8"/>
        <v/>
      </c>
      <c r="J553" s="113"/>
      <c r="K553" s="172"/>
    </row>
    <row r="554" spans="1:11" ht="14.1" customHeight="1" x14ac:dyDescent="0.25">
      <c r="A554" s="9"/>
      <c r="B554" s="10"/>
      <c r="C554" s="28"/>
      <c r="D554" s="12"/>
      <c r="E554" s="12"/>
      <c r="F554" s="12"/>
      <c r="G554" s="13"/>
      <c r="H554" s="10"/>
      <c r="I554" s="14" t="str">
        <f t="shared" si="8"/>
        <v/>
      </c>
      <c r="J554" s="113"/>
      <c r="K554" s="172"/>
    </row>
    <row r="555" spans="1:11" ht="14.1" customHeight="1" x14ac:dyDescent="0.25">
      <c r="A555" s="9"/>
      <c r="B555" s="10"/>
      <c r="C555" s="28"/>
      <c r="D555" s="12"/>
      <c r="E555" s="12"/>
      <c r="F555" s="12"/>
      <c r="G555" s="13"/>
      <c r="H555" s="10"/>
      <c r="I555" s="14" t="str">
        <f t="shared" si="8"/>
        <v/>
      </c>
      <c r="J555" s="113"/>
      <c r="K555" s="172"/>
    </row>
    <row r="556" spans="1:11" ht="14.1" customHeight="1" x14ac:dyDescent="0.25">
      <c r="A556" s="9"/>
      <c r="B556" s="10"/>
      <c r="C556" s="28"/>
      <c r="D556" s="12"/>
      <c r="E556" s="12"/>
      <c r="F556" s="12"/>
      <c r="G556" s="13"/>
      <c r="H556" s="10"/>
      <c r="I556" s="14" t="str">
        <f t="shared" si="8"/>
        <v/>
      </c>
      <c r="J556" s="113"/>
      <c r="K556" s="172"/>
    </row>
    <row r="557" spans="1:11" ht="14.1" customHeight="1" x14ac:dyDescent="0.25">
      <c r="A557" s="9"/>
      <c r="B557" s="10"/>
      <c r="C557" s="28"/>
      <c r="D557" s="12"/>
      <c r="E557" s="12"/>
      <c r="F557" s="12"/>
      <c r="G557" s="13"/>
      <c r="H557" s="10"/>
      <c r="I557" s="14" t="str">
        <f t="shared" si="8"/>
        <v/>
      </c>
      <c r="J557" s="113"/>
      <c r="K557" s="172"/>
    </row>
    <row r="558" spans="1:11" ht="14.1" customHeight="1" x14ac:dyDescent="0.25">
      <c r="A558" s="9"/>
      <c r="B558" s="10"/>
      <c r="C558" s="28"/>
      <c r="D558" s="12"/>
      <c r="E558" s="12"/>
      <c r="F558" s="12"/>
      <c r="G558" s="13"/>
      <c r="H558" s="10"/>
      <c r="I558" s="14" t="str">
        <f t="shared" si="8"/>
        <v/>
      </c>
      <c r="J558" s="113"/>
      <c r="K558" s="172"/>
    </row>
    <row r="559" spans="1:11" ht="14.1" customHeight="1" x14ac:dyDescent="0.25">
      <c r="A559" s="9"/>
      <c r="B559" s="10"/>
      <c r="C559" s="28"/>
      <c r="D559" s="12"/>
      <c r="E559" s="12"/>
      <c r="F559" s="12"/>
      <c r="G559" s="13"/>
      <c r="H559" s="10"/>
      <c r="I559" s="14" t="str">
        <f t="shared" si="8"/>
        <v/>
      </c>
      <c r="J559" s="113"/>
      <c r="K559" s="172"/>
    </row>
    <row r="560" spans="1:11" ht="14.1" customHeight="1" x14ac:dyDescent="0.25">
      <c r="A560" s="9"/>
      <c r="B560" s="10"/>
      <c r="C560" s="28"/>
      <c r="D560" s="12"/>
      <c r="E560" s="12"/>
      <c r="F560" s="12"/>
      <c r="G560" s="13"/>
      <c r="H560" s="10"/>
      <c r="I560" s="14" t="str">
        <f t="shared" si="8"/>
        <v/>
      </c>
      <c r="J560" s="113"/>
      <c r="K560" s="172"/>
    </row>
    <row r="561" spans="1:11" ht="14.1" customHeight="1" x14ac:dyDescent="0.25">
      <c r="A561" s="9"/>
      <c r="B561" s="10"/>
      <c r="C561" s="28"/>
      <c r="D561" s="12"/>
      <c r="E561" s="12"/>
      <c r="F561" s="12"/>
      <c r="G561" s="13"/>
      <c r="H561" s="10"/>
      <c r="I561" s="14" t="str">
        <f t="shared" si="8"/>
        <v/>
      </c>
      <c r="J561" s="113"/>
      <c r="K561" s="172"/>
    </row>
    <row r="562" spans="1:11" ht="14.1" customHeight="1" x14ac:dyDescent="0.25">
      <c r="A562" s="9"/>
      <c r="B562" s="10"/>
      <c r="C562" s="28"/>
      <c r="D562" s="12"/>
      <c r="E562" s="12"/>
      <c r="F562" s="12"/>
      <c r="G562" s="13"/>
      <c r="H562" s="10"/>
      <c r="I562" s="14" t="str">
        <f t="shared" si="8"/>
        <v/>
      </c>
      <c r="J562" s="113"/>
      <c r="K562" s="172"/>
    </row>
    <row r="563" spans="1:11" ht="14.1" customHeight="1" x14ac:dyDescent="0.25">
      <c r="A563" s="9"/>
      <c r="B563" s="10"/>
      <c r="C563" s="28"/>
      <c r="D563" s="12"/>
      <c r="E563" s="12"/>
      <c r="F563" s="12"/>
      <c r="G563" s="13"/>
      <c r="H563" s="10"/>
      <c r="I563" s="14" t="str">
        <f t="shared" si="8"/>
        <v/>
      </c>
      <c r="J563" s="113"/>
      <c r="K563" s="172"/>
    </row>
    <row r="564" spans="1:11" ht="14.1" customHeight="1" x14ac:dyDescent="0.25">
      <c r="A564" s="9"/>
      <c r="B564" s="10"/>
      <c r="C564" s="28"/>
      <c r="D564" s="12"/>
      <c r="E564" s="12"/>
      <c r="F564" s="12"/>
      <c r="G564" s="13"/>
      <c r="H564" s="10"/>
      <c r="I564" s="14" t="str">
        <f t="shared" si="8"/>
        <v/>
      </c>
      <c r="J564" s="113"/>
      <c r="K564" s="172"/>
    </row>
    <row r="565" spans="1:11" ht="14.1" customHeight="1" x14ac:dyDescent="0.25">
      <c r="A565" s="9"/>
      <c r="B565" s="10"/>
      <c r="C565" s="28"/>
      <c r="D565" s="12"/>
      <c r="E565" s="12"/>
      <c r="F565" s="12"/>
      <c r="G565" s="13"/>
      <c r="H565" s="10"/>
      <c r="I565" s="14" t="str">
        <f t="shared" si="8"/>
        <v/>
      </c>
      <c r="J565" s="113"/>
      <c r="K565" s="172"/>
    </row>
    <row r="566" spans="1:11" ht="14.1" customHeight="1" x14ac:dyDescent="0.25">
      <c r="A566" s="9"/>
      <c r="B566" s="10"/>
      <c r="C566" s="28"/>
      <c r="D566" s="12"/>
      <c r="E566" s="12"/>
      <c r="F566" s="12"/>
      <c r="G566" s="13"/>
      <c r="H566" s="10"/>
      <c r="I566" s="14" t="str">
        <f t="shared" si="8"/>
        <v/>
      </c>
      <c r="J566" s="113"/>
      <c r="K566" s="172"/>
    </row>
    <row r="567" spans="1:11" ht="14.1" customHeight="1" x14ac:dyDescent="0.25">
      <c r="A567" s="9"/>
      <c r="B567" s="10"/>
      <c r="C567" s="28"/>
      <c r="D567" s="12"/>
      <c r="E567" s="12"/>
      <c r="F567" s="12"/>
      <c r="G567" s="13"/>
      <c r="H567" s="10"/>
      <c r="I567" s="14" t="str">
        <f t="shared" si="8"/>
        <v/>
      </c>
      <c r="J567" s="113"/>
      <c r="K567" s="172"/>
    </row>
    <row r="568" spans="1:11" ht="14.1" customHeight="1" x14ac:dyDescent="0.25">
      <c r="A568" s="9"/>
      <c r="B568" s="10"/>
      <c r="C568" s="28"/>
      <c r="D568" s="12"/>
      <c r="E568" s="12"/>
      <c r="F568" s="12"/>
      <c r="G568" s="13"/>
      <c r="H568" s="10"/>
      <c r="I568" s="14" t="str">
        <f t="shared" si="8"/>
        <v/>
      </c>
      <c r="J568" s="113"/>
      <c r="K568" s="172"/>
    </row>
    <row r="569" spans="1:11" ht="14.1" customHeight="1" x14ac:dyDescent="0.25">
      <c r="A569" s="9"/>
      <c r="B569" s="10"/>
      <c r="C569" s="28"/>
      <c r="D569" s="12"/>
      <c r="E569" s="12"/>
      <c r="F569" s="12"/>
      <c r="G569" s="13"/>
      <c r="H569" s="10"/>
      <c r="I569" s="14" t="str">
        <f t="shared" si="8"/>
        <v/>
      </c>
      <c r="J569" s="113"/>
      <c r="K569" s="172"/>
    </row>
    <row r="570" spans="1:11" ht="14.1" customHeight="1" x14ac:dyDescent="0.25">
      <c r="A570" s="9"/>
      <c r="B570" s="10"/>
      <c r="C570" s="28"/>
      <c r="D570" s="12"/>
      <c r="E570" s="12"/>
      <c r="F570" s="12"/>
      <c r="G570" s="13"/>
      <c r="H570" s="10"/>
      <c r="I570" s="14" t="str">
        <f t="shared" si="8"/>
        <v/>
      </c>
      <c r="J570" s="113"/>
      <c r="K570" s="172"/>
    </row>
    <row r="571" spans="1:11" ht="14.1" customHeight="1" x14ac:dyDescent="0.25">
      <c r="A571" s="9"/>
      <c r="B571" s="10"/>
      <c r="C571" s="28"/>
      <c r="D571" s="12"/>
      <c r="E571" s="12"/>
      <c r="F571" s="12"/>
      <c r="G571" s="13"/>
      <c r="H571" s="10"/>
      <c r="I571" s="14" t="str">
        <f t="shared" si="8"/>
        <v/>
      </c>
      <c r="J571" s="113"/>
      <c r="K571" s="172"/>
    </row>
    <row r="572" spans="1:11" ht="14.1" customHeight="1" x14ac:dyDescent="0.25">
      <c r="A572" s="9"/>
      <c r="B572" s="10"/>
      <c r="C572" s="28"/>
      <c r="D572" s="12"/>
      <c r="E572" s="12"/>
      <c r="F572" s="12"/>
      <c r="G572" s="13"/>
      <c r="H572" s="10"/>
      <c r="I572" s="14" t="str">
        <f t="shared" si="8"/>
        <v/>
      </c>
      <c r="J572" s="113"/>
      <c r="K572" s="172"/>
    </row>
    <row r="573" spans="1:11" ht="14.1" customHeight="1" x14ac:dyDescent="0.25">
      <c r="A573" s="9"/>
      <c r="B573" s="10"/>
      <c r="C573" s="28"/>
      <c r="D573" s="12"/>
      <c r="E573" s="12"/>
      <c r="F573" s="12"/>
      <c r="G573" s="13"/>
      <c r="H573" s="10"/>
      <c r="I573" s="14" t="str">
        <f t="shared" si="8"/>
        <v/>
      </c>
      <c r="J573" s="113"/>
      <c r="K573" s="172"/>
    </row>
    <row r="574" spans="1:11" ht="14.1" customHeight="1" x14ac:dyDescent="0.25">
      <c r="A574" s="9"/>
      <c r="B574" s="10"/>
      <c r="C574" s="28"/>
      <c r="D574" s="12"/>
      <c r="E574" s="12"/>
      <c r="F574" s="12"/>
      <c r="G574" s="13"/>
      <c r="H574" s="10"/>
      <c r="I574" s="14" t="str">
        <f t="shared" si="8"/>
        <v/>
      </c>
      <c r="J574" s="113"/>
      <c r="K574" s="172"/>
    </row>
    <row r="575" spans="1:11" ht="14.1" customHeight="1" x14ac:dyDescent="0.25">
      <c r="A575" s="9"/>
      <c r="B575" s="10"/>
      <c r="C575" s="28"/>
      <c r="D575" s="12"/>
      <c r="E575" s="12"/>
      <c r="F575" s="12"/>
      <c r="G575" s="13"/>
      <c r="H575" s="10"/>
      <c r="I575" s="14" t="str">
        <f t="shared" si="8"/>
        <v/>
      </c>
      <c r="J575" s="113"/>
      <c r="K575" s="172"/>
    </row>
    <row r="576" spans="1:11" ht="14.1" customHeight="1" x14ac:dyDescent="0.25">
      <c r="A576" s="9"/>
      <c r="B576" s="10"/>
      <c r="C576" s="28"/>
      <c r="D576" s="12"/>
      <c r="E576" s="12"/>
      <c r="F576" s="12"/>
      <c r="G576" s="13"/>
      <c r="H576" s="10"/>
      <c r="I576" s="14" t="str">
        <f t="shared" si="8"/>
        <v/>
      </c>
      <c r="J576" s="113"/>
      <c r="K576" s="172"/>
    </row>
    <row r="577" spans="1:11" ht="14.1" customHeight="1" x14ac:dyDescent="0.25">
      <c r="A577" s="9"/>
      <c r="B577" s="10"/>
      <c r="C577" s="28"/>
      <c r="D577" s="12"/>
      <c r="E577" s="12"/>
      <c r="F577" s="12"/>
      <c r="G577" s="13"/>
      <c r="H577" s="10"/>
      <c r="I577" s="14" t="str">
        <f t="shared" si="8"/>
        <v/>
      </c>
      <c r="J577" s="113"/>
      <c r="K577" s="172"/>
    </row>
    <row r="578" spans="1:11" ht="14.1" customHeight="1" x14ac:dyDescent="0.25">
      <c r="A578" s="9"/>
      <c r="B578" s="10"/>
      <c r="C578" s="28"/>
      <c r="D578" s="12"/>
      <c r="E578" s="12"/>
      <c r="F578" s="12"/>
      <c r="G578" s="13"/>
      <c r="H578" s="10"/>
      <c r="I578" s="14" t="str">
        <f t="shared" si="8"/>
        <v/>
      </c>
      <c r="J578" s="113"/>
      <c r="K578" s="172"/>
    </row>
    <row r="579" spans="1:11" ht="14.1" customHeight="1" x14ac:dyDescent="0.25">
      <c r="A579" s="9"/>
      <c r="B579" s="10"/>
      <c r="C579" s="28"/>
      <c r="D579" s="12"/>
      <c r="E579" s="12"/>
      <c r="F579" s="12"/>
      <c r="G579" s="13"/>
      <c r="H579" s="10"/>
      <c r="I579" s="14" t="str">
        <f t="shared" si="8"/>
        <v/>
      </c>
      <c r="J579" s="113"/>
      <c r="K579" s="172"/>
    </row>
    <row r="580" spans="1:11" ht="14.1" customHeight="1" x14ac:dyDescent="0.25">
      <c r="A580" s="9"/>
      <c r="B580" s="10"/>
      <c r="C580" s="28"/>
      <c r="D580" s="12"/>
      <c r="E580" s="12"/>
      <c r="F580" s="12"/>
      <c r="G580" s="13"/>
      <c r="H580" s="10"/>
      <c r="I580" s="14" t="str">
        <f t="shared" si="8"/>
        <v/>
      </c>
      <c r="J580" s="113"/>
      <c r="K580" s="172"/>
    </row>
    <row r="581" spans="1:11" ht="14.1" customHeight="1" x14ac:dyDescent="0.25">
      <c r="A581" s="9"/>
      <c r="B581" s="10"/>
      <c r="C581" s="28"/>
      <c r="D581" s="12"/>
      <c r="E581" s="12"/>
      <c r="F581" s="12"/>
      <c r="G581" s="13"/>
      <c r="H581" s="10"/>
      <c r="I581" s="14" t="str">
        <f t="shared" ref="I581:I644" si="9">IF(G581="","",I580+G581)</f>
        <v/>
      </c>
      <c r="J581" s="113"/>
      <c r="K581" s="172"/>
    </row>
    <row r="582" spans="1:11" ht="14.1" customHeight="1" x14ac:dyDescent="0.25">
      <c r="A582" s="9"/>
      <c r="B582" s="10"/>
      <c r="C582" s="28"/>
      <c r="D582" s="12"/>
      <c r="E582" s="12"/>
      <c r="F582" s="12"/>
      <c r="G582" s="13"/>
      <c r="H582" s="10"/>
      <c r="I582" s="14" t="str">
        <f t="shared" si="9"/>
        <v/>
      </c>
      <c r="J582" s="113"/>
      <c r="K582" s="172"/>
    </row>
    <row r="583" spans="1:11" ht="14.1" customHeight="1" x14ac:dyDescent="0.25">
      <c r="A583" s="9"/>
      <c r="B583" s="10"/>
      <c r="C583" s="28"/>
      <c r="D583" s="12"/>
      <c r="E583" s="12"/>
      <c r="F583" s="12"/>
      <c r="G583" s="13"/>
      <c r="H583" s="10"/>
      <c r="I583" s="14" t="str">
        <f t="shared" si="9"/>
        <v/>
      </c>
      <c r="J583" s="113"/>
      <c r="K583" s="172"/>
    </row>
    <row r="584" spans="1:11" ht="14.1" customHeight="1" x14ac:dyDescent="0.25">
      <c r="A584" s="9"/>
      <c r="B584" s="10"/>
      <c r="C584" s="28"/>
      <c r="D584" s="12"/>
      <c r="E584" s="12"/>
      <c r="F584" s="12"/>
      <c r="G584" s="13"/>
      <c r="H584" s="10"/>
      <c r="I584" s="14" t="str">
        <f t="shared" si="9"/>
        <v/>
      </c>
      <c r="J584" s="113"/>
      <c r="K584" s="172"/>
    </row>
    <row r="585" spans="1:11" ht="14.1" customHeight="1" x14ac:dyDescent="0.25">
      <c r="A585" s="9"/>
      <c r="B585" s="10"/>
      <c r="C585" s="28"/>
      <c r="D585" s="12"/>
      <c r="E585" s="12"/>
      <c r="F585" s="12"/>
      <c r="G585" s="13"/>
      <c r="H585" s="10"/>
      <c r="I585" s="14" t="str">
        <f t="shared" si="9"/>
        <v/>
      </c>
      <c r="J585" s="113"/>
      <c r="K585" s="172"/>
    </row>
    <row r="586" spans="1:11" ht="14.1" customHeight="1" x14ac:dyDescent="0.25">
      <c r="A586" s="9"/>
      <c r="B586" s="10"/>
      <c r="C586" s="28"/>
      <c r="D586" s="12"/>
      <c r="E586" s="12"/>
      <c r="F586" s="12"/>
      <c r="G586" s="13"/>
      <c r="H586" s="10"/>
      <c r="I586" s="14" t="str">
        <f t="shared" si="9"/>
        <v/>
      </c>
      <c r="J586" s="113"/>
      <c r="K586" s="172"/>
    </row>
    <row r="587" spans="1:11" ht="14.1" customHeight="1" x14ac:dyDescent="0.25">
      <c r="A587" s="9"/>
      <c r="B587" s="10"/>
      <c r="C587" s="28"/>
      <c r="D587" s="12"/>
      <c r="E587" s="12"/>
      <c r="F587" s="12"/>
      <c r="G587" s="13"/>
      <c r="H587" s="10"/>
      <c r="I587" s="14" t="str">
        <f t="shared" si="9"/>
        <v/>
      </c>
      <c r="J587" s="113"/>
      <c r="K587" s="172"/>
    </row>
    <row r="588" spans="1:11" ht="14.1" customHeight="1" x14ac:dyDescent="0.25">
      <c r="A588" s="9"/>
      <c r="B588" s="10"/>
      <c r="C588" s="28"/>
      <c r="D588" s="12"/>
      <c r="E588" s="12"/>
      <c r="F588" s="12"/>
      <c r="G588" s="13"/>
      <c r="H588" s="10"/>
      <c r="I588" s="14" t="str">
        <f t="shared" si="9"/>
        <v/>
      </c>
      <c r="J588" s="113"/>
      <c r="K588" s="172"/>
    </row>
    <row r="589" spans="1:11" ht="14.1" customHeight="1" x14ac:dyDescent="0.25">
      <c r="A589" s="9"/>
      <c r="B589" s="10"/>
      <c r="C589" s="28"/>
      <c r="D589" s="12"/>
      <c r="E589" s="12"/>
      <c r="F589" s="12"/>
      <c r="G589" s="13"/>
      <c r="H589" s="10"/>
      <c r="I589" s="14" t="str">
        <f t="shared" si="9"/>
        <v/>
      </c>
      <c r="J589" s="113"/>
      <c r="K589" s="172"/>
    </row>
    <row r="590" spans="1:11" ht="14.1" customHeight="1" x14ac:dyDescent="0.25">
      <c r="A590" s="9"/>
      <c r="B590" s="10"/>
      <c r="C590" s="28"/>
      <c r="D590" s="12"/>
      <c r="E590" s="12"/>
      <c r="F590" s="12"/>
      <c r="G590" s="13"/>
      <c r="H590" s="10"/>
      <c r="I590" s="14" t="str">
        <f t="shared" si="9"/>
        <v/>
      </c>
      <c r="J590" s="113"/>
      <c r="K590" s="172"/>
    </row>
    <row r="591" spans="1:11" ht="14.1" customHeight="1" x14ac:dyDescent="0.25">
      <c r="A591" s="9"/>
      <c r="B591" s="10"/>
      <c r="C591" s="28"/>
      <c r="D591" s="12"/>
      <c r="E591" s="12"/>
      <c r="F591" s="12"/>
      <c r="G591" s="13"/>
      <c r="H591" s="10"/>
      <c r="I591" s="14" t="str">
        <f t="shared" si="9"/>
        <v/>
      </c>
      <c r="J591" s="113"/>
      <c r="K591" s="172"/>
    </row>
    <row r="592" spans="1:11" ht="14.1" customHeight="1" x14ac:dyDescent="0.25">
      <c r="A592" s="9"/>
      <c r="B592" s="10"/>
      <c r="C592" s="28"/>
      <c r="D592" s="12"/>
      <c r="E592" s="12"/>
      <c r="F592" s="12"/>
      <c r="G592" s="13"/>
      <c r="H592" s="10"/>
      <c r="I592" s="14" t="str">
        <f t="shared" si="9"/>
        <v/>
      </c>
      <c r="J592" s="113"/>
      <c r="K592" s="172"/>
    </row>
    <row r="593" spans="1:11" ht="14.1" customHeight="1" x14ac:dyDescent="0.25">
      <c r="A593" s="9"/>
      <c r="B593" s="10"/>
      <c r="C593" s="28"/>
      <c r="D593" s="12"/>
      <c r="E593" s="12"/>
      <c r="F593" s="12"/>
      <c r="G593" s="13"/>
      <c r="H593" s="10"/>
      <c r="I593" s="14" t="str">
        <f t="shared" si="9"/>
        <v/>
      </c>
      <c r="J593" s="113"/>
      <c r="K593" s="172"/>
    </row>
    <row r="594" spans="1:11" ht="14.1" customHeight="1" x14ac:dyDescent="0.25">
      <c r="A594" s="9"/>
      <c r="B594" s="10"/>
      <c r="C594" s="28"/>
      <c r="D594" s="12"/>
      <c r="E594" s="12"/>
      <c r="F594" s="12"/>
      <c r="G594" s="13"/>
      <c r="H594" s="10"/>
      <c r="I594" s="14" t="str">
        <f t="shared" si="9"/>
        <v/>
      </c>
      <c r="J594" s="113"/>
      <c r="K594" s="172"/>
    </row>
    <row r="595" spans="1:11" ht="14.1" customHeight="1" x14ac:dyDescent="0.25">
      <c r="A595" s="9"/>
      <c r="B595" s="10"/>
      <c r="C595" s="28"/>
      <c r="D595" s="12"/>
      <c r="E595" s="12"/>
      <c r="F595" s="12"/>
      <c r="G595" s="13"/>
      <c r="H595" s="10"/>
      <c r="I595" s="14" t="str">
        <f t="shared" si="9"/>
        <v/>
      </c>
      <c r="J595" s="113"/>
      <c r="K595" s="172"/>
    </row>
    <row r="596" spans="1:11" ht="14.1" customHeight="1" x14ac:dyDescent="0.25">
      <c r="A596" s="9"/>
      <c r="B596" s="10"/>
      <c r="C596" s="28"/>
      <c r="D596" s="12"/>
      <c r="E596" s="12"/>
      <c r="F596" s="12"/>
      <c r="G596" s="13"/>
      <c r="H596" s="10"/>
      <c r="I596" s="14" t="str">
        <f t="shared" si="9"/>
        <v/>
      </c>
      <c r="J596" s="113"/>
      <c r="K596" s="172"/>
    </row>
    <row r="597" spans="1:11" ht="14.1" customHeight="1" x14ac:dyDescent="0.25">
      <c r="A597" s="9"/>
      <c r="B597" s="10"/>
      <c r="C597" s="28"/>
      <c r="D597" s="12"/>
      <c r="E597" s="12"/>
      <c r="F597" s="12"/>
      <c r="G597" s="13"/>
      <c r="H597" s="10"/>
      <c r="I597" s="14" t="str">
        <f t="shared" si="9"/>
        <v/>
      </c>
      <c r="J597" s="113"/>
      <c r="K597" s="172"/>
    </row>
    <row r="598" spans="1:11" ht="14.1" customHeight="1" x14ac:dyDescent="0.25">
      <c r="A598" s="9"/>
      <c r="B598" s="10"/>
      <c r="C598" s="28"/>
      <c r="D598" s="12"/>
      <c r="E598" s="12"/>
      <c r="F598" s="12"/>
      <c r="G598" s="13"/>
      <c r="H598" s="10"/>
      <c r="I598" s="14" t="str">
        <f t="shared" si="9"/>
        <v/>
      </c>
      <c r="J598" s="113"/>
      <c r="K598" s="172"/>
    </row>
    <row r="599" spans="1:11" ht="14.1" customHeight="1" x14ac:dyDescent="0.25">
      <c r="A599" s="9"/>
      <c r="B599" s="10"/>
      <c r="C599" s="28"/>
      <c r="D599" s="12"/>
      <c r="E599" s="12"/>
      <c r="F599" s="12"/>
      <c r="G599" s="13"/>
      <c r="H599" s="10"/>
      <c r="I599" s="14" t="str">
        <f t="shared" si="9"/>
        <v/>
      </c>
      <c r="J599" s="113"/>
      <c r="K599" s="172"/>
    </row>
    <row r="600" spans="1:11" ht="14.1" customHeight="1" x14ac:dyDescent="0.25">
      <c r="A600" s="9"/>
      <c r="B600" s="10"/>
      <c r="C600" s="28"/>
      <c r="D600" s="12"/>
      <c r="E600" s="12"/>
      <c r="F600" s="12"/>
      <c r="G600" s="13"/>
      <c r="H600" s="10"/>
      <c r="I600" s="14" t="str">
        <f t="shared" si="9"/>
        <v/>
      </c>
      <c r="J600" s="113"/>
      <c r="K600" s="172"/>
    </row>
    <row r="601" spans="1:11" ht="14.1" customHeight="1" x14ac:dyDescent="0.25">
      <c r="A601" s="9"/>
      <c r="B601" s="10"/>
      <c r="C601" s="28"/>
      <c r="D601" s="12"/>
      <c r="E601" s="12"/>
      <c r="F601" s="12"/>
      <c r="G601" s="13"/>
      <c r="H601" s="10"/>
      <c r="I601" s="14" t="str">
        <f t="shared" si="9"/>
        <v/>
      </c>
      <c r="J601" s="113"/>
      <c r="K601" s="172"/>
    </row>
    <row r="602" spans="1:11" ht="14.1" customHeight="1" x14ac:dyDescent="0.25">
      <c r="A602" s="9"/>
      <c r="B602" s="10"/>
      <c r="C602" s="28"/>
      <c r="D602" s="12"/>
      <c r="E602" s="12"/>
      <c r="F602" s="12"/>
      <c r="G602" s="13"/>
      <c r="H602" s="10"/>
      <c r="I602" s="14" t="str">
        <f t="shared" si="9"/>
        <v/>
      </c>
      <c r="J602" s="113"/>
      <c r="K602" s="172"/>
    </row>
    <row r="603" spans="1:11" ht="14.1" customHeight="1" x14ac:dyDescent="0.25">
      <c r="A603" s="9"/>
      <c r="B603" s="10"/>
      <c r="C603" s="28"/>
      <c r="D603" s="12"/>
      <c r="E603" s="12"/>
      <c r="F603" s="12"/>
      <c r="G603" s="13"/>
      <c r="H603" s="10"/>
      <c r="I603" s="14" t="str">
        <f t="shared" si="9"/>
        <v/>
      </c>
      <c r="J603" s="113"/>
      <c r="K603" s="172"/>
    </row>
    <row r="604" spans="1:11" ht="14.1" customHeight="1" x14ac:dyDescent="0.25">
      <c r="A604" s="9"/>
      <c r="B604" s="10"/>
      <c r="C604" s="28"/>
      <c r="D604" s="12"/>
      <c r="E604" s="12"/>
      <c r="F604" s="12"/>
      <c r="G604" s="13"/>
      <c r="H604" s="10"/>
      <c r="I604" s="14" t="str">
        <f t="shared" si="9"/>
        <v/>
      </c>
      <c r="J604" s="113"/>
      <c r="K604" s="172"/>
    </row>
    <row r="605" spans="1:11" ht="14.1" customHeight="1" x14ac:dyDescent="0.25">
      <c r="A605" s="9"/>
      <c r="B605" s="10"/>
      <c r="C605" s="28"/>
      <c r="D605" s="12"/>
      <c r="E605" s="12"/>
      <c r="F605" s="12"/>
      <c r="G605" s="13"/>
      <c r="H605" s="10"/>
      <c r="I605" s="14" t="str">
        <f t="shared" si="9"/>
        <v/>
      </c>
      <c r="J605" s="113"/>
      <c r="K605" s="172"/>
    </row>
    <row r="606" spans="1:11" ht="14.1" customHeight="1" x14ac:dyDescent="0.25">
      <c r="A606" s="9"/>
      <c r="B606" s="10"/>
      <c r="C606" s="28"/>
      <c r="D606" s="12"/>
      <c r="E606" s="12"/>
      <c r="F606" s="12"/>
      <c r="G606" s="13"/>
      <c r="H606" s="10"/>
      <c r="I606" s="14" t="str">
        <f t="shared" si="9"/>
        <v/>
      </c>
      <c r="J606" s="113"/>
      <c r="K606" s="172"/>
    </row>
    <row r="607" spans="1:11" ht="14.1" customHeight="1" x14ac:dyDescent="0.25">
      <c r="A607" s="9"/>
      <c r="B607" s="10"/>
      <c r="C607" s="28"/>
      <c r="D607" s="12"/>
      <c r="E607" s="12"/>
      <c r="F607" s="12"/>
      <c r="G607" s="13"/>
      <c r="H607" s="10"/>
      <c r="I607" s="14" t="str">
        <f t="shared" si="9"/>
        <v/>
      </c>
      <c r="J607" s="113"/>
      <c r="K607" s="172"/>
    </row>
    <row r="608" spans="1:11" ht="14.1" customHeight="1" x14ac:dyDescent="0.25">
      <c r="A608" s="9"/>
      <c r="B608" s="10"/>
      <c r="C608" s="28"/>
      <c r="D608" s="12"/>
      <c r="E608" s="12"/>
      <c r="F608" s="12"/>
      <c r="G608" s="13"/>
      <c r="H608" s="10"/>
      <c r="I608" s="14" t="str">
        <f t="shared" si="9"/>
        <v/>
      </c>
      <c r="J608" s="113"/>
      <c r="K608" s="172"/>
    </row>
    <row r="609" spans="1:11" ht="14.1" customHeight="1" x14ac:dyDescent="0.25">
      <c r="A609" s="9"/>
      <c r="B609" s="10"/>
      <c r="C609" s="28"/>
      <c r="D609" s="12"/>
      <c r="E609" s="12"/>
      <c r="F609" s="12"/>
      <c r="G609" s="13"/>
      <c r="H609" s="10"/>
      <c r="I609" s="14" t="str">
        <f t="shared" si="9"/>
        <v/>
      </c>
      <c r="J609" s="113"/>
      <c r="K609" s="172"/>
    </row>
    <row r="610" spans="1:11" ht="14.1" customHeight="1" x14ac:dyDescent="0.25">
      <c r="A610" s="9"/>
      <c r="B610" s="10"/>
      <c r="C610" s="28"/>
      <c r="D610" s="12"/>
      <c r="E610" s="12"/>
      <c r="F610" s="12"/>
      <c r="G610" s="13"/>
      <c r="H610" s="10"/>
      <c r="I610" s="14" t="str">
        <f t="shared" si="9"/>
        <v/>
      </c>
      <c r="J610" s="113"/>
      <c r="K610" s="172"/>
    </row>
    <row r="611" spans="1:11" ht="14.1" customHeight="1" x14ac:dyDescent="0.25">
      <c r="A611" s="9"/>
      <c r="B611" s="10"/>
      <c r="C611" s="28"/>
      <c r="D611" s="12"/>
      <c r="E611" s="12"/>
      <c r="F611" s="12"/>
      <c r="G611" s="13"/>
      <c r="H611" s="10"/>
      <c r="I611" s="14" t="str">
        <f t="shared" si="9"/>
        <v/>
      </c>
      <c r="J611" s="113"/>
      <c r="K611" s="172"/>
    </row>
    <row r="612" spans="1:11" ht="14.1" customHeight="1" x14ac:dyDescent="0.25">
      <c r="A612" s="9"/>
      <c r="B612" s="10"/>
      <c r="C612" s="28"/>
      <c r="D612" s="12"/>
      <c r="E612" s="12"/>
      <c r="F612" s="12"/>
      <c r="G612" s="13"/>
      <c r="H612" s="10"/>
      <c r="I612" s="14" t="str">
        <f t="shared" si="9"/>
        <v/>
      </c>
      <c r="J612" s="113"/>
      <c r="K612" s="172"/>
    </row>
    <row r="613" spans="1:11" ht="14.1" customHeight="1" x14ac:dyDescent="0.25">
      <c r="A613" s="9"/>
      <c r="B613" s="10"/>
      <c r="C613" s="28"/>
      <c r="D613" s="12"/>
      <c r="E613" s="12"/>
      <c r="F613" s="12"/>
      <c r="G613" s="13"/>
      <c r="H613" s="10"/>
      <c r="I613" s="14" t="str">
        <f t="shared" si="9"/>
        <v/>
      </c>
      <c r="J613" s="113"/>
      <c r="K613" s="172"/>
    </row>
    <row r="614" spans="1:11" ht="14.1" customHeight="1" x14ac:dyDescent="0.25">
      <c r="A614" s="9"/>
      <c r="B614" s="10"/>
      <c r="C614" s="28"/>
      <c r="D614" s="12"/>
      <c r="E614" s="12"/>
      <c r="F614" s="12"/>
      <c r="G614" s="13"/>
      <c r="H614" s="10"/>
      <c r="I614" s="14" t="str">
        <f t="shared" si="9"/>
        <v/>
      </c>
      <c r="J614" s="113"/>
      <c r="K614" s="172"/>
    </row>
    <row r="615" spans="1:11" ht="14.1" customHeight="1" x14ac:dyDescent="0.25">
      <c r="A615" s="9"/>
      <c r="B615" s="10"/>
      <c r="C615" s="28"/>
      <c r="D615" s="12"/>
      <c r="E615" s="12"/>
      <c r="F615" s="12"/>
      <c r="G615" s="13"/>
      <c r="H615" s="10"/>
      <c r="I615" s="14" t="str">
        <f t="shared" si="9"/>
        <v/>
      </c>
      <c r="J615" s="113"/>
      <c r="K615" s="172"/>
    </row>
    <row r="616" spans="1:11" ht="14.1" customHeight="1" x14ac:dyDescent="0.25">
      <c r="A616" s="9"/>
      <c r="B616" s="10"/>
      <c r="C616" s="28"/>
      <c r="D616" s="12"/>
      <c r="E616" s="12"/>
      <c r="F616" s="12"/>
      <c r="G616" s="13"/>
      <c r="H616" s="10"/>
      <c r="I616" s="14" t="str">
        <f t="shared" si="9"/>
        <v/>
      </c>
      <c r="J616" s="113"/>
      <c r="K616" s="172"/>
    </row>
    <row r="617" spans="1:11" ht="14.1" customHeight="1" x14ac:dyDescent="0.25">
      <c r="A617" s="9"/>
      <c r="B617" s="10"/>
      <c r="C617" s="28"/>
      <c r="D617" s="12"/>
      <c r="E617" s="12"/>
      <c r="F617" s="12"/>
      <c r="G617" s="13"/>
      <c r="H617" s="10"/>
      <c r="I617" s="14" t="str">
        <f t="shared" si="9"/>
        <v/>
      </c>
      <c r="J617" s="113"/>
      <c r="K617" s="172"/>
    </row>
    <row r="618" spans="1:11" ht="14.1" customHeight="1" x14ac:dyDescent="0.25">
      <c r="A618" s="9"/>
      <c r="B618" s="10"/>
      <c r="C618" s="28"/>
      <c r="D618" s="12"/>
      <c r="E618" s="12"/>
      <c r="F618" s="12"/>
      <c r="G618" s="13"/>
      <c r="H618" s="10"/>
      <c r="I618" s="14" t="str">
        <f t="shared" si="9"/>
        <v/>
      </c>
      <c r="J618" s="113"/>
      <c r="K618" s="172"/>
    </row>
    <row r="619" spans="1:11" ht="14.1" customHeight="1" x14ac:dyDescent="0.25">
      <c r="A619" s="9"/>
      <c r="B619" s="10"/>
      <c r="C619" s="28"/>
      <c r="D619" s="12"/>
      <c r="E619" s="12"/>
      <c r="F619" s="12"/>
      <c r="G619" s="13"/>
      <c r="H619" s="10"/>
      <c r="I619" s="14" t="str">
        <f t="shared" si="9"/>
        <v/>
      </c>
      <c r="J619" s="113"/>
      <c r="K619" s="172"/>
    </row>
    <row r="620" spans="1:11" ht="14.1" customHeight="1" x14ac:dyDescent="0.25">
      <c r="A620" s="9"/>
      <c r="B620" s="10"/>
      <c r="C620" s="28"/>
      <c r="D620" s="12"/>
      <c r="E620" s="12"/>
      <c r="F620" s="12"/>
      <c r="G620" s="13"/>
      <c r="H620" s="10"/>
      <c r="I620" s="14" t="str">
        <f t="shared" si="9"/>
        <v/>
      </c>
      <c r="J620" s="113"/>
      <c r="K620" s="172"/>
    </row>
    <row r="621" spans="1:11" ht="14.1" customHeight="1" x14ac:dyDescent="0.25">
      <c r="A621" s="9"/>
      <c r="B621" s="10"/>
      <c r="C621" s="28"/>
      <c r="D621" s="12"/>
      <c r="E621" s="12"/>
      <c r="F621" s="12"/>
      <c r="G621" s="13"/>
      <c r="H621" s="10"/>
      <c r="I621" s="14" t="str">
        <f t="shared" si="9"/>
        <v/>
      </c>
      <c r="J621" s="113"/>
      <c r="K621" s="172"/>
    </row>
    <row r="622" spans="1:11" ht="14.1" customHeight="1" x14ac:dyDescent="0.25">
      <c r="A622" s="9"/>
      <c r="B622" s="10"/>
      <c r="C622" s="28"/>
      <c r="D622" s="12"/>
      <c r="E622" s="12"/>
      <c r="F622" s="12"/>
      <c r="G622" s="13"/>
      <c r="H622" s="10"/>
      <c r="I622" s="14" t="str">
        <f t="shared" si="9"/>
        <v/>
      </c>
      <c r="J622" s="113"/>
      <c r="K622" s="172"/>
    </row>
    <row r="623" spans="1:11" ht="14.1" customHeight="1" x14ac:dyDescent="0.25">
      <c r="A623" s="9"/>
      <c r="B623" s="10"/>
      <c r="C623" s="28"/>
      <c r="D623" s="12"/>
      <c r="E623" s="12"/>
      <c r="F623" s="12"/>
      <c r="G623" s="13"/>
      <c r="H623" s="10"/>
      <c r="I623" s="14" t="str">
        <f t="shared" si="9"/>
        <v/>
      </c>
      <c r="J623" s="113"/>
      <c r="K623" s="172"/>
    </row>
    <row r="624" spans="1:11" ht="14.1" customHeight="1" x14ac:dyDescent="0.25">
      <c r="A624" s="9"/>
      <c r="B624" s="10"/>
      <c r="C624" s="28"/>
      <c r="D624" s="12"/>
      <c r="E624" s="12"/>
      <c r="F624" s="12"/>
      <c r="G624" s="13"/>
      <c r="H624" s="10"/>
      <c r="I624" s="14" t="str">
        <f t="shared" si="9"/>
        <v/>
      </c>
      <c r="J624" s="113"/>
      <c r="K624" s="172"/>
    </row>
    <row r="625" spans="1:11" ht="14.1" customHeight="1" x14ac:dyDescent="0.25">
      <c r="A625" s="9"/>
      <c r="B625" s="10"/>
      <c r="C625" s="28"/>
      <c r="D625" s="12"/>
      <c r="E625" s="12"/>
      <c r="F625" s="12"/>
      <c r="G625" s="13"/>
      <c r="H625" s="10"/>
      <c r="I625" s="14" t="str">
        <f t="shared" si="9"/>
        <v/>
      </c>
      <c r="J625" s="113"/>
      <c r="K625" s="172"/>
    </row>
    <row r="626" spans="1:11" ht="14.1" customHeight="1" x14ac:dyDescent="0.25">
      <c r="A626" s="9"/>
      <c r="B626" s="10"/>
      <c r="C626" s="28"/>
      <c r="D626" s="12"/>
      <c r="E626" s="12"/>
      <c r="F626" s="12"/>
      <c r="G626" s="13"/>
      <c r="H626" s="10"/>
      <c r="I626" s="14" t="str">
        <f t="shared" si="9"/>
        <v/>
      </c>
      <c r="J626" s="113"/>
      <c r="K626" s="172"/>
    </row>
    <row r="627" spans="1:11" ht="14.1" customHeight="1" x14ac:dyDescent="0.25">
      <c r="A627" s="9"/>
      <c r="B627" s="10"/>
      <c r="C627" s="28"/>
      <c r="D627" s="12"/>
      <c r="E627" s="12"/>
      <c r="F627" s="12"/>
      <c r="G627" s="13"/>
      <c r="H627" s="10"/>
      <c r="I627" s="14" t="str">
        <f t="shared" si="9"/>
        <v/>
      </c>
      <c r="J627" s="113"/>
      <c r="K627" s="172"/>
    </row>
    <row r="628" spans="1:11" ht="14.1" customHeight="1" x14ac:dyDescent="0.25">
      <c r="A628" s="9"/>
      <c r="B628" s="10"/>
      <c r="C628" s="28"/>
      <c r="D628" s="12"/>
      <c r="E628" s="12"/>
      <c r="F628" s="12"/>
      <c r="G628" s="13"/>
      <c r="H628" s="10"/>
      <c r="I628" s="14" t="str">
        <f t="shared" si="9"/>
        <v/>
      </c>
      <c r="J628" s="113"/>
      <c r="K628" s="172"/>
    </row>
    <row r="629" spans="1:11" ht="14.1" customHeight="1" x14ac:dyDescent="0.25">
      <c r="A629" s="9"/>
      <c r="B629" s="10"/>
      <c r="C629" s="28"/>
      <c r="D629" s="12"/>
      <c r="E629" s="12"/>
      <c r="F629" s="12"/>
      <c r="G629" s="13"/>
      <c r="H629" s="10"/>
      <c r="I629" s="14" t="str">
        <f t="shared" si="9"/>
        <v/>
      </c>
      <c r="J629" s="113"/>
      <c r="K629" s="172"/>
    </row>
    <row r="630" spans="1:11" ht="14.1" customHeight="1" x14ac:dyDescent="0.25">
      <c r="A630" s="9"/>
      <c r="B630" s="10"/>
      <c r="C630" s="28"/>
      <c r="D630" s="12"/>
      <c r="E630" s="12"/>
      <c r="F630" s="12"/>
      <c r="G630" s="13"/>
      <c r="H630" s="10"/>
      <c r="I630" s="14" t="str">
        <f t="shared" si="9"/>
        <v/>
      </c>
      <c r="J630" s="113"/>
      <c r="K630" s="172"/>
    </row>
    <row r="631" spans="1:11" ht="14.1" customHeight="1" x14ac:dyDescent="0.25">
      <c r="A631" s="9"/>
      <c r="B631" s="10"/>
      <c r="C631" s="28"/>
      <c r="D631" s="12"/>
      <c r="E631" s="12"/>
      <c r="F631" s="12"/>
      <c r="G631" s="13"/>
      <c r="H631" s="10"/>
      <c r="I631" s="14" t="str">
        <f t="shared" si="9"/>
        <v/>
      </c>
      <c r="J631" s="113"/>
      <c r="K631" s="172"/>
    </row>
    <row r="632" spans="1:11" ht="14.1" customHeight="1" x14ac:dyDescent="0.25">
      <c r="A632" s="9"/>
      <c r="B632" s="10"/>
      <c r="C632" s="28"/>
      <c r="D632" s="12"/>
      <c r="E632" s="12"/>
      <c r="F632" s="12"/>
      <c r="G632" s="13"/>
      <c r="H632" s="10"/>
      <c r="I632" s="14" t="str">
        <f t="shared" si="9"/>
        <v/>
      </c>
      <c r="J632" s="113"/>
      <c r="K632" s="172"/>
    </row>
    <row r="633" spans="1:11" ht="14.1" customHeight="1" x14ac:dyDescent="0.25">
      <c r="A633" s="9"/>
      <c r="B633" s="10"/>
      <c r="C633" s="28"/>
      <c r="D633" s="12"/>
      <c r="E633" s="12"/>
      <c r="F633" s="12"/>
      <c r="G633" s="13"/>
      <c r="H633" s="10"/>
      <c r="I633" s="14" t="str">
        <f t="shared" si="9"/>
        <v/>
      </c>
      <c r="J633" s="113"/>
      <c r="K633" s="172"/>
    </row>
    <row r="634" spans="1:11" ht="14.1" customHeight="1" x14ac:dyDescent="0.25">
      <c r="A634" s="9"/>
      <c r="B634" s="10"/>
      <c r="C634" s="28"/>
      <c r="D634" s="12"/>
      <c r="E634" s="12"/>
      <c r="F634" s="12"/>
      <c r="G634" s="13"/>
      <c r="H634" s="10"/>
      <c r="I634" s="14" t="str">
        <f t="shared" si="9"/>
        <v/>
      </c>
      <c r="J634" s="113"/>
      <c r="K634" s="172"/>
    </row>
    <row r="635" spans="1:11" ht="14.1" customHeight="1" x14ac:dyDescent="0.25">
      <c r="A635" s="9"/>
      <c r="B635" s="10"/>
      <c r="C635" s="28"/>
      <c r="D635" s="12"/>
      <c r="E635" s="12"/>
      <c r="F635" s="12"/>
      <c r="G635" s="13"/>
      <c r="H635" s="10"/>
      <c r="I635" s="14" t="str">
        <f t="shared" si="9"/>
        <v/>
      </c>
      <c r="J635" s="113"/>
      <c r="K635" s="172"/>
    </row>
    <row r="636" spans="1:11" ht="14.1" customHeight="1" x14ac:dyDescent="0.25">
      <c r="A636" s="9"/>
      <c r="B636" s="10"/>
      <c r="C636" s="28"/>
      <c r="D636" s="12"/>
      <c r="E636" s="12"/>
      <c r="F636" s="12"/>
      <c r="G636" s="13"/>
      <c r="H636" s="10"/>
      <c r="I636" s="14" t="str">
        <f t="shared" si="9"/>
        <v/>
      </c>
      <c r="J636" s="113"/>
      <c r="K636" s="172"/>
    </row>
    <row r="637" spans="1:11" ht="14.1" customHeight="1" x14ac:dyDescent="0.25">
      <c r="A637" s="9"/>
      <c r="B637" s="10"/>
      <c r="C637" s="28"/>
      <c r="D637" s="12"/>
      <c r="E637" s="12"/>
      <c r="F637" s="12"/>
      <c r="G637" s="13"/>
      <c r="H637" s="10"/>
      <c r="I637" s="14" t="str">
        <f t="shared" si="9"/>
        <v/>
      </c>
      <c r="J637" s="113"/>
      <c r="K637" s="172"/>
    </row>
    <row r="638" spans="1:11" ht="14.1" customHeight="1" x14ac:dyDescent="0.25">
      <c r="A638" s="9"/>
      <c r="B638" s="10"/>
      <c r="C638" s="28"/>
      <c r="D638" s="12"/>
      <c r="E638" s="12"/>
      <c r="F638" s="12"/>
      <c r="G638" s="13"/>
      <c r="H638" s="10"/>
      <c r="I638" s="14" t="str">
        <f t="shared" si="9"/>
        <v/>
      </c>
      <c r="J638" s="113"/>
      <c r="K638" s="172"/>
    </row>
    <row r="639" spans="1:11" ht="14.1" customHeight="1" x14ac:dyDescent="0.25">
      <c r="A639" s="9"/>
      <c r="B639" s="10"/>
      <c r="C639" s="28"/>
      <c r="D639" s="12"/>
      <c r="E639" s="12"/>
      <c r="F639" s="12"/>
      <c r="G639" s="13"/>
      <c r="H639" s="10"/>
      <c r="I639" s="14" t="str">
        <f t="shared" si="9"/>
        <v/>
      </c>
      <c r="J639" s="113"/>
      <c r="K639" s="172"/>
    </row>
    <row r="640" spans="1:11" ht="14.1" customHeight="1" x14ac:dyDescent="0.25">
      <c r="A640" s="9"/>
      <c r="B640" s="10"/>
      <c r="C640" s="28"/>
      <c r="D640" s="12"/>
      <c r="E640" s="12"/>
      <c r="F640" s="12"/>
      <c r="G640" s="13"/>
      <c r="H640" s="10"/>
      <c r="I640" s="14" t="str">
        <f t="shared" si="9"/>
        <v/>
      </c>
      <c r="J640" s="113"/>
      <c r="K640" s="172"/>
    </row>
    <row r="641" spans="1:11" ht="14.1" customHeight="1" x14ac:dyDescent="0.25">
      <c r="A641" s="9"/>
      <c r="B641" s="10"/>
      <c r="C641" s="28"/>
      <c r="D641" s="12"/>
      <c r="E641" s="12"/>
      <c r="F641" s="12"/>
      <c r="G641" s="13"/>
      <c r="H641" s="10"/>
      <c r="I641" s="14" t="str">
        <f t="shared" si="9"/>
        <v/>
      </c>
      <c r="J641" s="113"/>
      <c r="K641" s="172"/>
    </row>
    <row r="642" spans="1:11" ht="14.1" customHeight="1" x14ac:dyDescent="0.25">
      <c r="A642" s="9"/>
      <c r="B642" s="10"/>
      <c r="C642" s="28"/>
      <c r="D642" s="12"/>
      <c r="E642" s="12"/>
      <c r="F642" s="12"/>
      <c r="G642" s="13"/>
      <c r="H642" s="10"/>
      <c r="I642" s="14" t="str">
        <f t="shared" si="9"/>
        <v/>
      </c>
      <c r="J642" s="113"/>
      <c r="K642" s="172"/>
    </row>
    <row r="643" spans="1:11" ht="14.1" customHeight="1" x14ac:dyDescent="0.25">
      <c r="A643" s="9"/>
      <c r="B643" s="10"/>
      <c r="C643" s="28"/>
      <c r="D643" s="12"/>
      <c r="E643" s="12"/>
      <c r="F643" s="12"/>
      <c r="G643" s="13"/>
      <c r="H643" s="10"/>
      <c r="I643" s="14" t="str">
        <f t="shared" si="9"/>
        <v/>
      </c>
      <c r="J643" s="113"/>
      <c r="K643" s="172"/>
    </row>
    <row r="644" spans="1:11" ht="14.1" customHeight="1" x14ac:dyDescent="0.25">
      <c r="A644" s="9"/>
      <c r="B644" s="10"/>
      <c r="C644" s="28"/>
      <c r="D644" s="12"/>
      <c r="E644" s="12"/>
      <c r="F644" s="12"/>
      <c r="G644" s="13"/>
      <c r="H644" s="10"/>
      <c r="I644" s="14" t="str">
        <f t="shared" si="9"/>
        <v/>
      </c>
      <c r="J644" s="113"/>
      <c r="K644" s="172"/>
    </row>
    <row r="645" spans="1:11" ht="14.1" customHeight="1" x14ac:dyDescent="0.25">
      <c r="A645" s="9"/>
      <c r="B645" s="10"/>
      <c r="C645" s="28"/>
      <c r="D645" s="12"/>
      <c r="E645" s="12"/>
      <c r="F645" s="12"/>
      <c r="G645" s="13"/>
      <c r="H645" s="10"/>
      <c r="I645" s="14" t="str">
        <f t="shared" ref="I645:I708" si="10">IF(G645="","",I644+G645)</f>
        <v/>
      </c>
      <c r="J645" s="113"/>
      <c r="K645" s="172"/>
    </row>
    <row r="646" spans="1:11" ht="14.1" customHeight="1" x14ac:dyDescent="0.25">
      <c r="A646" s="9"/>
      <c r="B646" s="10"/>
      <c r="C646" s="28"/>
      <c r="D646" s="12"/>
      <c r="E646" s="12"/>
      <c r="F646" s="12"/>
      <c r="G646" s="13"/>
      <c r="H646" s="10"/>
      <c r="I646" s="14" t="str">
        <f t="shared" si="10"/>
        <v/>
      </c>
      <c r="J646" s="113"/>
      <c r="K646" s="172"/>
    </row>
    <row r="647" spans="1:11" ht="14.1" customHeight="1" x14ac:dyDescent="0.25">
      <c r="A647" s="9"/>
      <c r="B647" s="10"/>
      <c r="C647" s="28"/>
      <c r="D647" s="12"/>
      <c r="E647" s="12"/>
      <c r="F647" s="12"/>
      <c r="G647" s="13"/>
      <c r="H647" s="10"/>
      <c r="I647" s="14" t="str">
        <f t="shared" si="10"/>
        <v/>
      </c>
      <c r="J647" s="113"/>
      <c r="K647" s="172"/>
    </row>
    <row r="648" spans="1:11" ht="14.1" customHeight="1" x14ac:dyDescent="0.25">
      <c r="A648" s="9"/>
      <c r="B648" s="10"/>
      <c r="C648" s="28"/>
      <c r="D648" s="12"/>
      <c r="E648" s="12"/>
      <c r="F648" s="12"/>
      <c r="G648" s="13"/>
      <c r="H648" s="10"/>
      <c r="I648" s="14" t="str">
        <f t="shared" si="10"/>
        <v/>
      </c>
      <c r="J648" s="113"/>
      <c r="K648" s="172"/>
    </row>
    <row r="649" spans="1:11" ht="14.1" customHeight="1" x14ac:dyDescent="0.25">
      <c r="A649" s="9"/>
      <c r="B649" s="10"/>
      <c r="C649" s="28"/>
      <c r="D649" s="12"/>
      <c r="E649" s="12"/>
      <c r="F649" s="12"/>
      <c r="G649" s="13"/>
      <c r="H649" s="10"/>
      <c r="I649" s="14" t="str">
        <f t="shared" si="10"/>
        <v/>
      </c>
      <c r="J649" s="113"/>
      <c r="K649" s="172"/>
    </row>
    <row r="650" spans="1:11" ht="14.1" customHeight="1" x14ac:dyDescent="0.25">
      <c r="A650" s="9"/>
      <c r="B650" s="10"/>
      <c r="C650" s="28"/>
      <c r="D650" s="12"/>
      <c r="E650" s="12"/>
      <c r="F650" s="12"/>
      <c r="G650" s="13"/>
      <c r="H650" s="10"/>
      <c r="I650" s="14" t="str">
        <f t="shared" si="10"/>
        <v/>
      </c>
      <c r="J650" s="113"/>
      <c r="K650" s="172"/>
    </row>
    <row r="651" spans="1:11" ht="14.1" customHeight="1" x14ac:dyDescent="0.25">
      <c r="A651" s="9"/>
      <c r="B651" s="10"/>
      <c r="C651" s="28"/>
      <c r="D651" s="12"/>
      <c r="E651" s="12"/>
      <c r="F651" s="12"/>
      <c r="G651" s="13"/>
      <c r="H651" s="10"/>
      <c r="I651" s="14" t="str">
        <f t="shared" si="10"/>
        <v/>
      </c>
      <c r="J651" s="113"/>
      <c r="K651" s="172"/>
    </row>
    <row r="652" spans="1:11" ht="14.1" customHeight="1" x14ac:dyDescent="0.25">
      <c r="A652" s="9"/>
      <c r="B652" s="10"/>
      <c r="C652" s="28"/>
      <c r="D652" s="12"/>
      <c r="E652" s="12"/>
      <c r="F652" s="12"/>
      <c r="G652" s="13"/>
      <c r="H652" s="10"/>
      <c r="I652" s="14" t="str">
        <f t="shared" si="10"/>
        <v/>
      </c>
      <c r="J652" s="113"/>
      <c r="K652" s="172"/>
    </row>
    <row r="653" spans="1:11" ht="14.1" customHeight="1" x14ac:dyDescent="0.25">
      <c r="A653" s="9"/>
      <c r="B653" s="10"/>
      <c r="C653" s="28"/>
      <c r="D653" s="12"/>
      <c r="E653" s="12"/>
      <c r="F653" s="12"/>
      <c r="G653" s="13"/>
      <c r="H653" s="10"/>
      <c r="I653" s="14" t="str">
        <f t="shared" si="10"/>
        <v/>
      </c>
      <c r="J653" s="113"/>
      <c r="K653" s="172"/>
    </row>
    <row r="654" spans="1:11" ht="14.1" customHeight="1" x14ac:dyDescent="0.25">
      <c r="A654" s="9"/>
      <c r="B654" s="10"/>
      <c r="C654" s="28"/>
      <c r="D654" s="12"/>
      <c r="E654" s="12"/>
      <c r="F654" s="12"/>
      <c r="G654" s="13"/>
      <c r="H654" s="10"/>
      <c r="I654" s="14" t="str">
        <f t="shared" si="10"/>
        <v/>
      </c>
      <c r="J654" s="113"/>
      <c r="K654" s="172"/>
    </row>
    <row r="655" spans="1:11" ht="14.1" customHeight="1" x14ac:dyDescent="0.25">
      <c r="A655" s="9"/>
      <c r="B655" s="10"/>
      <c r="C655" s="28"/>
      <c r="D655" s="12"/>
      <c r="E655" s="12"/>
      <c r="F655" s="12"/>
      <c r="G655" s="13"/>
      <c r="H655" s="10"/>
      <c r="I655" s="14" t="str">
        <f t="shared" si="10"/>
        <v/>
      </c>
      <c r="J655" s="113"/>
      <c r="K655" s="172"/>
    </row>
    <row r="656" spans="1:11" ht="14.1" customHeight="1" x14ac:dyDescent="0.25">
      <c r="A656" s="9"/>
      <c r="B656" s="10"/>
      <c r="C656" s="28"/>
      <c r="D656" s="12"/>
      <c r="E656" s="12"/>
      <c r="F656" s="12"/>
      <c r="G656" s="13"/>
      <c r="H656" s="10"/>
      <c r="I656" s="14" t="str">
        <f t="shared" si="10"/>
        <v/>
      </c>
      <c r="J656" s="113"/>
      <c r="K656" s="172"/>
    </row>
    <row r="657" spans="1:11" ht="14.1" customHeight="1" x14ac:dyDescent="0.25">
      <c r="A657" s="9"/>
      <c r="B657" s="10"/>
      <c r="C657" s="28"/>
      <c r="D657" s="12"/>
      <c r="E657" s="12"/>
      <c r="F657" s="12"/>
      <c r="G657" s="13"/>
      <c r="H657" s="10"/>
      <c r="I657" s="14" t="str">
        <f t="shared" si="10"/>
        <v/>
      </c>
      <c r="J657" s="113"/>
      <c r="K657" s="172"/>
    </row>
    <row r="658" spans="1:11" ht="14.1" customHeight="1" x14ac:dyDescent="0.25">
      <c r="A658" s="9"/>
      <c r="B658" s="10"/>
      <c r="C658" s="28"/>
      <c r="D658" s="12"/>
      <c r="E658" s="12"/>
      <c r="F658" s="12"/>
      <c r="G658" s="13"/>
      <c r="H658" s="10"/>
      <c r="I658" s="14" t="str">
        <f t="shared" si="10"/>
        <v/>
      </c>
      <c r="J658" s="113"/>
      <c r="K658" s="172"/>
    </row>
    <row r="659" spans="1:11" ht="14.1" customHeight="1" x14ac:dyDescent="0.25">
      <c r="A659" s="9"/>
      <c r="B659" s="10"/>
      <c r="C659" s="28"/>
      <c r="D659" s="12"/>
      <c r="E659" s="12"/>
      <c r="F659" s="12"/>
      <c r="G659" s="13"/>
      <c r="H659" s="10"/>
      <c r="I659" s="14" t="str">
        <f t="shared" si="10"/>
        <v/>
      </c>
      <c r="J659" s="113"/>
      <c r="K659" s="172"/>
    </row>
    <row r="660" spans="1:11" ht="14.1" customHeight="1" x14ac:dyDescent="0.25">
      <c r="A660" s="9"/>
      <c r="B660" s="10"/>
      <c r="C660" s="28"/>
      <c r="D660" s="12"/>
      <c r="E660" s="12"/>
      <c r="F660" s="12"/>
      <c r="G660" s="13"/>
      <c r="H660" s="10"/>
      <c r="I660" s="14" t="str">
        <f t="shared" si="10"/>
        <v/>
      </c>
      <c r="J660" s="113"/>
      <c r="K660" s="172"/>
    </row>
    <row r="661" spans="1:11" ht="14.1" customHeight="1" x14ac:dyDescent="0.25">
      <c r="A661" s="9"/>
      <c r="B661" s="10"/>
      <c r="C661" s="28"/>
      <c r="D661" s="12"/>
      <c r="E661" s="12"/>
      <c r="F661" s="12"/>
      <c r="G661" s="13"/>
      <c r="H661" s="10"/>
      <c r="I661" s="14" t="str">
        <f t="shared" si="10"/>
        <v/>
      </c>
      <c r="J661" s="113"/>
      <c r="K661" s="172"/>
    </row>
    <row r="662" spans="1:11" ht="14.1" customHeight="1" x14ac:dyDescent="0.25">
      <c r="A662" s="9"/>
      <c r="B662" s="10"/>
      <c r="C662" s="28"/>
      <c r="D662" s="12"/>
      <c r="E662" s="12"/>
      <c r="F662" s="12"/>
      <c r="G662" s="13"/>
      <c r="H662" s="10"/>
      <c r="I662" s="14" t="str">
        <f t="shared" si="10"/>
        <v/>
      </c>
      <c r="J662" s="113"/>
      <c r="K662" s="172"/>
    </row>
    <row r="663" spans="1:11" ht="14.1" customHeight="1" x14ac:dyDescent="0.25">
      <c r="A663" s="9"/>
      <c r="B663" s="10"/>
      <c r="C663" s="28"/>
      <c r="D663" s="12"/>
      <c r="E663" s="12"/>
      <c r="F663" s="12"/>
      <c r="G663" s="13"/>
      <c r="H663" s="10"/>
      <c r="I663" s="14" t="str">
        <f t="shared" si="10"/>
        <v/>
      </c>
      <c r="J663" s="113"/>
      <c r="K663" s="172"/>
    </row>
    <row r="664" spans="1:11" ht="14.1" customHeight="1" x14ac:dyDescent="0.25">
      <c r="A664" s="9"/>
      <c r="B664" s="10"/>
      <c r="C664" s="28"/>
      <c r="D664" s="12"/>
      <c r="E664" s="12"/>
      <c r="F664" s="12"/>
      <c r="G664" s="13"/>
      <c r="H664" s="10"/>
      <c r="I664" s="14" t="str">
        <f t="shared" si="10"/>
        <v/>
      </c>
      <c r="J664" s="113"/>
      <c r="K664" s="172"/>
    </row>
    <row r="665" spans="1:11" ht="14.1" customHeight="1" x14ac:dyDescent="0.25">
      <c r="A665" s="9"/>
      <c r="B665" s="10"/>
      <c r="C665" s="28"/>
      <c r="D665" s="12"/>
      <c r="E665" s="12"/>
      <c r="F665" s="12"/>
      <c r="G665" s="13"/>
      <c r="H665" s="10"/>
      <c r="I665" s="14" t="str">
        <f t="shared" si="10"/>
        <v/>
      </c>
      <c r="J665" s="113"/>
      <c r="K665" s="172"/>
    </row>
    <row r="666" spans="1:11" ht="14.1" customHeight="1" x14ac:dyDescent="0.25">
      <c r="A666" s="9"/>
      <c r="B666" s="10"/>
      <c r="C666" s="28"/>
      <c r="D666" s="12"/>
      <c r="E666" s="12"/>
      <c r="F666" s="12"/>
      <c r="G666" s="13"/>
      <c r="H666" s="10"/>
      <c r="I666" s="14" t="str">
        <f t="shared" si="10"/>
        <v/>
      </c>
      <c r="J666" s="113"/>
      <c r="K666" s="172"/>
    </row>
    <row r="667" spans="1:11" ht="14.1" customHeight="1" x14ac:dyDescent="0.25">
      <c r="A667" s="9"/>
      <c r="B667" s="10"/>
      <c r="C667" s="28"/>
      <c r="D667" s="12"/>
      <c r="E667" s="12"/>
      <c r="F667" s="12"/>
      <c r="G667" s="13"/>
      <c r="H667" s="10"/>
      <c r="I667" s="14" t="str">
        <f t="shared" si="10"/>
        <v/>
      </c>
      <c r="J667" s="113"/>
      <c r="K667" s="172"/>
    </row>
    <row r="668" spans="1:11" ht="14.1" customHeight="1" x14ac:dyDescent="0.25">
      <c r="A668" s="9"/>
      <c r="B668" s="10"/>
      <c r="C668" s="28"/>
      <c r="D668" s="12"/>
      <c r="E668" s="12"/>
      <c r="F668" s="12"/>
      <c r="G668" s="13"/>
      <c r="H668" s="10"/>
      <c r="I668" s="14" t="str">
        <f t="shared" si="10"/>
        <v/>
      </c>
      <c r="J668" s="113"/>
      <c r="K668" s="172"/>
    </row>
    <row r="669" spans="1:11" ht="14.1" customHeight="1" x14ac:dyDescent="0.25">
      <c r="A669" s="9"/>
      <c r="B669" s="10"/>
      <c r="C669" s="28"/>
      <c r="D669" s="12"/>
      <c r="E669" s="12"/>
      <c r="F669" s="12"/>
      <c r="G669" s="13"/>
      <c r="H669" s="10"/>
      <c r="I669" s="14" t="str">
        <f t="shared" si="10"/>
        <v/>
      </c>
      <c r="J669" s="113"/>
      <c r="K669" s="172"/>
    </row>
    <row r="670" spans="1:11" ht="14.1" customHeight="1" x14ac:dyDescent="0.25">
      <c r="A670" s="9"/>
      <c r="B670" s="10"/>
      <c r="C670" s="28"/>
      <c r="D670" s="12"/>
      <c r="E670" s="12"/>
      <c r="F670" s="12"/>
      <c r="G670" s="13"/>
      <c r="H670" s="10"/>
      <c r="I670" s="14" t="str">
        <f t="shared" si="10"/>
        <v/>
      </c>
      <c r="J670" s="113"/>
      <c r="K670" s="172"/>
    </row>
    <row r="671" spans="1:11" ht="14.1" customHeight="1" x14ac:dyDescent="0.25">
      <c r="A671" s="9"/>
      <c r="B671" s="10"/>
      <c r="C671" s="28"/>
      <c r="D671" s="12"/>
      <c r="E671" s="12"/>
      <c r="F671" s="12"/>
      <c r="G671" s="13"/>
      <c r="H671" s="10"/>
      <c r="I671" s="14" t="str">
        <f t="shared" si="10"/>
        <v/>
      </c>
      <c r="J671" s="113"/>
      <c r="K671" s="172"/>
    </row>
    <row r="672" spans="1:11" ht="14.1" customHeight="1" x14ac:dyDescent="0.25">
      <c r="A672" s="9"/>
      <c r="B672" s="10"/>
      <c r="C672" s="28"/>
      <c r="D672" s="12"/>
      <c r="E672" s="12"/>
      <c r="F672" s="12"/>
      <c r="G672" s="13"/>
      <c r="H672" s="10"/>
      <c r="I672" s="14" t="str">
        <f t="shared" si="10"/>
        <v/>
      </c>
      <c r="J672" s="113"/>
      <c r="K672" s="172"/>
    </row>
    <row r="673" spans="1:11" ht="14.1" customHeight="1" x14ac:dyDescent="0.25">
      <c r="A673" s="9"/>
      <c r="B673" s="10"/>
      <c r="C673" s="28"/>
      <c r="D673" s="12"/>
      <c r="E673" s="12"/>
      <c r="F673" s="12"/>
      <c r="G673" s="13"/>
      <c r="H673" s="10"/>
      <c r="I673" s="14" t="str">
        <f t="shared" si="10"/>
        <v/>
      </c>
      <c r="J673" s="113"/>
      <c r="K673" s="172"/>
    </row>
    <row r="674" spans="1:11" ht="14.1" customHeight="1" x14ac:dyDescent="0.25">
      <c r="A674" s="9"/>
      <c r="B674" s="10"/>
      <c r="C674" s="28"/>
      <c r="D674" s="12"/>
      <c r="E674" s="12"/>
      <c r="F674" s="12"/>
      <c r="G674" s="13"/>
      <c r="H674" s="10"/>
      <c r="I674" s="14" t="str">
        <f t="shared" si="10"/>
        <v/>
      </c>
      <c r="J674" s="113"/>
      <c r="K674" s="172"/>
    </row>
    <row r="675" spans="1:11" ht="14.1" customHeight="1" x14ac:dyDescent="0.25">
      <c r="A675" s="9"/>
      <c r="B675" s="10"/>
      <c r="C675" s="28"/>
      <c r="D675" s="12"/>
      <c r="E675" s="12"/>
      <c r="F675" s="12"/>
      <c r="G675" s="13"/>
      <c r="H675" s="10"/>
      <c r="I675" s="14" t="str">
        <f t="shared" si="10"/>
        <v/>
      </c>
      <c r="J675" s="113"/>
      <c r="K675" s="172"/>
    </row>
    <row r="676" spans="1:11" ht="14.1" customHeight="1" x14ac:dyDescent="0.25">
      <c r="A676" s="9"/>
      <c r="B676" s="10"/>
      <c r="C676" s="28"/>
      <c r="D676" s="12"/>
      <c r="E676" s="12"/>
      <c r="F676" s="12"/>
      <c r="G676" s="13"/>
      <c r="H676" s="10"/>
      <c r="I676" s="14" t="str">
        <f t="shared" si="10"/>
        <v/>
      </c>
      <c r="J676" s="113"/>
      <c r="K676" s="172"/>
    </row>
    <row r="677" spans="1:11" ht="14.1" customHeight="1" x14ac:dyDescent="0.25">
      <c r="A677" s="9"/>
      <c r="B677" s="10"/>
      <c r="C677" s="28"/>
      <c r="D677" s="12"/>
      <c r="E677" s="12"/>
      <c r="F677" s="12"/>
      <c r="G677" s="13"/>
      <c r="H677" s="10"/>
      <c r="I677" s="14" t="str">
        <f t="shared" si="10"/>
        <v/>
      </c>
      <c r="J677" s="113"/>
      <c r="K677" s="172"/>
    </row>
    <row r="678" spans="1:11" ht="14.1" customHeight="1" x14ac:dyDescent="0.25">
      <c r="A678" s="9"/>
      <c r="B678" s="10"/>
      <c r="C678" s="28"/>
      <c r="D678" s="12"/>
      <c r="E678" s="12"/>
      <c r="F678" s="12"/>
      <c r="G678" s="13"/>
      <c r="H678" s="10"/>
      <c r="I678" s="14" t="str">
        <f t="shared" si="10"/>
        <v/>
      </c>
      <c r="J678" s="113"/>
      <c r="K678" s="172"/>
    </row>
    <row r="679" spans="1:11" ht="14.1" customHeight="1" x14ac:dyDescent="0.25">
      <c r="A679" s="9"/>
      <c r="B679" s="10"/>
      <c r="C679" s="28"/>
      <c r="D679" s="12"/>
      <c r="E679" s="12"/>
      <c r="F679" s="12"/>
      <c r="G679" s="13"/>
      <c r="H679" s="10"/>
      <c r="I679" s="14" t="str">
        <f t="shared" si="10"/>
        <v/>
      </c>
      <c r="J679" s="113"/>
      <c r="K679" s="172"/>
    </row>
    <row r="680" spans="1:11" ht="14.1" customHeight="1" x14ac:dyDescent="0.25">
      <c r="A680" s="9"/>
      <c r="B680" s="10"/>
      <c r="C680" s="28"/>
      <c r="D680" s="12"/>
      <c r="E680" s="12"/>
      <c r="F680" s="12"/>
      <c r="G680" s="13"/>
      <c r="H680" s="10"/>
      <c r="I680" s="14" t="str">
        <f t="shared" si="10"/>
        <v/>
      </c>
      <c r="J680" s="113"/>
      <c r="K680" s="172"/>
    </row>
    <row r="681" spans="1:11" ht="14.1" customHeight="1" x14ac:dyDescent="0.25">
      <c r="A681" s="9"/>
      <c r="B681" s="10"/>
      <c r="C681" s="28"/>
      <c r="D681" s="12"/>
      <c r="E681" s="12"/>
      <c r="F681" s="12"/>
      <c r="G681" s="13"/>
      <c r="H681" s="10"/>
      <c r="I681" s="14" t="str">
        <f t="shared" si="10"/>
        <v/>
      </c>
      <c r="J681" s="113"/>
      <c r="K681" s="172"/>
    </row>
    <row r="682" spans="1:11" ht="14.1" customHeight="1" x14ac:dyDescent="0.25">
      <c r="A682" s="9"/>
      <c r="B682" s="10"/>
      <c r="C682" s="28"/>
      <c r="D682" s="12"/>
      <c r="E682" s="12"/>
      <c r="F682" s="12"/>
      <c r="G682" s="13"/>
      <c r="H682" s="10"/>
      <c r="I682" s="14" t="str">
        <f t="shared" si="10"/>
        <v/>
      </c>
      <c r="J682" s="113"/>
      <c r="K682" s="172"/>
    </row>
    <row r="683" spans="1:11" ht="14.1" customHeight="1" x14ac:dyDescent="0.25">
      <c r="A683" s="9"/>
      <c r="B683" s="10"/>
      <c r="C683" s="28"/>
      <c r="D683" s="12"/>
      <c r="E683" s="12"/>
      <c r="F683" s="12"/>
      <c r="G683" s="13"/>
      <c r="H683" s="10"/>
      <c r="I683" s="14" t="str">
        <f t="shared" si="10"/>
        <v/>
      </c>
      <c r="J683" s="113"/>
      <c r="K683" s="172"/>
    </row>
    <row r="684" spans="1:11" ht="14.1" customHeight="1" x14ac:dyDescent="0.25">
      <c r="A684" s="9"/>
      <c r="B684" s="10"/>
      <c r="C684" s="28"/>
      <c r="D684" s="12"/>
      <c r="E684" s="12"/>
      <c r="F684" s="12"/>
      <c r="G684" s="13"/>
      <c r="H684" s="10"/>
      <c r="I684" s="14" t="str">
        <f t="shared" si="10"/>
        <v/>
      </c>
      <c r="J684" s="113"/>
      <c r="K684" s="172"/>
    </row>
    <row r="685" spans="1:11" ht="14.1" customHeight="1" x14ac:dyDescent="0.25">
      <c r="A685" s="9"/>
      <c r="B685" s="10"/>
      <c r="C685" s="28"/>
      <c r="D685" s="12"/>
      <c r="E685" s="12"/>
      <c r="F685" s="12"/>
      <c r="G685" s="13"/>
      <c r="H685" s="10"/>
      <c r="I685" s="14" t="str">
        <f t="shared" si="10"/>
        <v/>
      </c>
      <c r="J685" s="113"/>
      <c r="K685" s="172"/>
    </row>
    <row r="686" spans="1:11" ht="14.1" customHeight="1" x14ac:dyDescent="0.25">
      <c r="A686" s="9"/>
      <c r="B686" s="10"/>
      <c r="C686" s="28"/>
      <c r="D686" s="12"/>
      <c r="E686" s="12"/>
      <c r="F686" s="12"/>
      <c r="G686" s="13"/>
      <c r="H686" s="10"/>
      <c r="I686" s="14" t="str">
        <f t="shared" si="10"/>
        <v/>
      </c>
      <c r="J686" s="113"/>
      <c r="K686" s="172"/>
    </row>
    <row r="687" spans="1:11" ht="14.1" customHeight="1" x14ac:dyDescent="0.25">
      <c r="A687" s="9"/>
      <c r="B687" s="10"/>
      <c r="C687" s="28"/>
      <c r="D687" s="12"/>
      <c r="E687" s="12"/>
      <c r="F687" s="12"/>
      <c r="G687" s="13"/>
      <c r="H687" s="10"/>
      <c r="I687" s="14" t="str">
        <f t="shared" si="10"/>
        <v/>
      </c>
      <c r="J687" s="113"/>
      <c r="K687" s="172"/>
    </row>
    <row r="688" spans="1:11" ht="14.1" customHeight="1" x14ac:dyDescent="0.25">
      <c r="A688" s="9"/>
      <c r="B688" s="10"/>
      <c r="C688" s="28"/>
      <c r="D688" s="12"/>
      <c r="E688" s="12"/>
      <c r="F688" s="12"/>
      <c r="G688" s="13"/>
      <c r="H688" s="10"/>
      <c r="I688" s="14" t="str">
        <f t="shared" si="10"/>
        <v/>
      </c>
      <c r="J688" s="113"/>
      <c r="K688" s="172"/>
    </row>
    <row r="689" spans="1:11" ht="14.1" customHeight="1" x14ac:dyDescent="0.25">
      <c r="A689" s="9"/>
      <c r="B689" s="10"/>
      <c r="C689" s="28"/>
      <c r="D689" s="12"/>
      <c r="E689" s="12"/>
      <c r="F689" s="12"/>
      <c r="G689" s="13"/>
      <c r="H689" s="10"/>
      <c r="I689" s="14" t="str">
        <f t="shared" si="10"/>
        <v/>
      </c>
      <c r="J689" s="113"/>
      <c r="K689" s="172"/>
    </row>
    <row r="690" spans="1:11" ht="14.1" customHeight="1" x14ac:dyDescent="0.25">
      <c r="A690" s="9"/>
      <c r="B690" s="10"/>
      <c r="C690" s="28"/>
      <c r="D690" s="12"/>
      <c r="E690" s="12"/>
      <c r="F690" s="12"/>
      <c r="G690" s="13"/>
      <c r="H690" s="10"/>
      <c r="I690" s="14" t="str">
        <f t="shared" si="10"/>
        <v/>
      </c>
      <c r="J690" s="113"/>
      <c r="K690" s="172"/>
    </row>
    <row r="691" spans="1:11" ht="14.1" customHeight="1" x14ac:dyDescent="0.25">
      <c r="A691" s="9"/>
      <c r="B691" s="10"/>
      <c r="C691" s="28"/>
      <c r="D691" s="12"/>
      <c r="E691" s="12"/>
      <c r="F691" s="12"/>
      <c r="G691" s="13"/>
      <c r="H691" s="10"/>
      <c r="I691" s="14" t="str">
        <f t="shared" si="10"/>
        <v/>
      </c>
      <c r="J691" s="113"/>
      <c r="K691" s="172"/>
    </row>
    <row r="692" spans="1:11" ht="14.1" customHeight="1" x14ac:dyDescent="0.25">
      <c r="A692" s="9"/>
      <c r="B692" s="10"/>
      <c r="C692" s="28"/>
      <c r="D692" s="12"/>
      <c r="E692" s="12"/>
      <c r="F692" s="12"/>
      <c r="G692" s="13"/>
      <c r="H692" s="10"/>
      <c r="I692" s="14" t="str">
        <f t="shared" si="10"/>
        <v/>
      </c>
      <c r="J692" s="113"/>
      <c r="K692" s="172"/>
    </row>
    <row r="693" spans="1:11" ht="14.1" customHeight="1" x14ac:dyDescent="0.25">
      <c r="A693" s="9"/>
      <c r="B693" s="10"/>
      <c r="C693" s="28"/>
      <c r="D693" s="12"/>
      <c r="E693" s="12"/>
      <c r="F693" s="12"/>
      <c r="G693" s="13"/>
      <c r="H693" s="10"/>
      <c r="I693" s="14" t="str">
        <f t="shared" si="10"/>
        <v/>
      </c>
      <c r="J693" s="113"/>
      <c r="K693" s="172"/>
    </row>
    <row r="694" spans="1:11" ht="14.1" customHeight="1" x14ac:dyDescent="0.25">
      <c r="A694" s="9"/>
      <c r="B694" s="10"/>
      <c r="C694" s="28"/>
      <c r="D694" s="12"/>
      <c r="E694" s="12"/>
      <c r="F694" s="12"/>
      <c r="G694" s="13"/>
      <c r="H694" s="10"/>
      <c r="I694" s="14" t="str">
        <f t="shared" si="10"/>
        <v/>
      </c>
      <c r="J694" s="113"/>
      <c r="K694" s="172"/>
    </row>
    <row r="695" spans="1:11" ht="14.1" customHeight="1" x14ac:dyDescent="0.25">
      <c r="A695" s="9"/>
      <c r="B695" s="10"/>
      <c r="C695" s="28"/>
      <c r="D695" s="12"/>
      <c r="E695" s="12"/>
      <c r="F695" s="12"/>
      <c r="G695" s="13"/>
      <c r="H695" s="10"/>
      <c r="I695" s="14" t="str">
        <f t="shared" si="10"/>
        <v/>
      </c>
      <c r="J695" s="113"/>
      <c r="K695" s="172"/>
    </row>
    <row r="696" spans="1:11" ht="14.1" customHeight="1" x14ac:dyDescent="0.25">
      <c r="A696" s="9"/>
      <c r="B696" s="10"/>
      <c r="C696" s="28"/>
      <c r="D696" s="12"/>
      <c r="E696" s="12"/>
      <c r="F696" s="12"/>
      <c r="G696" s="13"/>
      <c r="H696" s="10"/>
      <c r="I696" s="14" t="str">
        <f t="shared" si="10"/>
        <v/>
      </c>
      <c r="J696" s="113"/>
      <c r="K696" s="172"/>
    </row>
    <row r="697" spans="1:11" ht="14.1" customHeight="1" x14ac:dyDescent="0.25">
      <c r="A697" s="9"/>
      <c r="B697" s="10"/>
      <c r="C697" s="28"/>
      <c r="D697" s="12"/>
      <c r="E697" s="12"/>
      <c r="F697" s="12"/>
      <c r="G697" s="13"/>
      <c r="H697" s="10"/>
      <c r="I697" s="14" t="str">
        <f t="shared" si="10"/>
        <v/>
      </c>
      <c r="J697" s="113"/>
      <c r="K697" s="172"/>
    </row>
    <row r="698" spans="1:11" ht="14.1" customHeight="1" x14ac:dyDescent="0.25">
      <c r="A698" s="9"/>
      <c r="B698" s="10"/>
      <c r="C698" s="28"/>
      <c r="D698" s="12"/>
      <c r="E698" s="12"/>
      <c r="F698" s="12"/>
      <c r="G698" s="13"/>
      <c r="H698" s="10"/>
      <c r="I698" s="14" t="str">
        <f t="shared" si="10"/>
        <v/>
      </c>
      <c r="J698" s="113"/>
      <c r="K698" s="172"/>
    </row>
    <row r="699" spans="1:11" ht="14.1" customHeight="1" x14ac:dyDescent="0.25">
      <c r="A699" s="9"/>
      <c r="B699" s="10"/>
      <c r="C699" s="28"/>
      <c r="D699" s="12"/>
      <c r="E699" s="12"/>
      <c r="F699" s="12"/>
      <c r="G699" s="13"/>
      <c r="H699" s="10"/>
      <c r="I699" s="14" t="str">
        <f t="shared" si="10"/>
        <v/>
      </c>
      <c r="J699" s="113"/>
      <c r="K699" s="172"/>
    </row>
    <row r="700" spans="1:11" ht="14.1" customHeight="1" x14ac:dyDescent="0.25">
      <c r="A700" s="9"/>
      <c r="B700" s="10"/>
      <c r="C700" s="28"/>
      <c r="D700" s="12"/>
      <c r="E700" s="12"/>
      <c r="F700" s="12"/>
      <c r="G700" s="13"/>
      <c r="H700" s="10"/>
      <c r="I700" s="14" t="str">
        <f t="shared" si="10"/>
        <v/>
      </c>
      <c r="J700" s="113"/>
      <c r="K700" s="172"/>
    </row>
    <row r="701" spans="1:11" ht="14.1" customHeight="1" x14ac:dyDescent="0.25">
      <c r="A701" s="9"/>
      <c r="B701" s="10"/>
      <c r="C701" s="28"/>
      <c r="D701" s="12"/>
      <c r="E701" s="12"/>
      <c r="F701" s="12"/>
      <c r="G701" s="13"/>
      <c r="H701" s="10"/>
      <c r="I701" s="14" t="str">
        <f t="shared" si="10"/>
        <v/>
      </c>
      <c r="J701" s="113"/>
      <c r="K701" s="172"/>
    </row>
    <row r="702" spans="1:11" ht="14.1" customHeight="1" x14ac:dyDescent="0.25">
      <c r="A702" s="9"/>
      <c r="B702" s="10"/>
      <c r="C702" s="28"/>
      <c r="D702" s="12"/>
      <c r="E702" s="12"/>
      <c r="F702" s="12"/>
      <c r="G702" s="13"/>
      <c r="H702" s="10"/>
      <c r="I702" s="14" t="str">
        <f t="shared" si="10"/>
        <v/>
      </c>
      <c r="J702" s="113"/>
      <c r="K702" s="172"/>
    </row>
    <row r="703" spans="1:11" ht="14.1" customHeight="1" x14ac:dyDescent="0.25">
      <c r="A703" s="9"/>
      <c r="B703" s="10"/>
      <c r="C703" s="28"/>
      <c r="D703" s="12"/>
      <c r="E703" s="12"/>
      <c r="F703" s="12"/>
      <c r="G703" s="13"/>
      <c r="H703" s="10"/>
      <c r="I703" s="14" t="str">
        <f t="shared" si="10"/>
        <v/>
      </c>
      <c r="J703" s="113"/>
      <c r="K703" s="172"/>
    </row>
    <row r="704" spans="1:11" ht="14.1" customHeight="1" x14ac:dyDescent="0.25">
      <c r="A704" s="9"/>
      <c r="B704" s="10"/>
      <c r="C704" s="28"/>
      <c r="D704" s="12"/>
      <c r="E704" s="12"/>
      <c r="F704" s="12"/>
      <c r="G704" s="13"/>
      <c r="H704" s="10"/>
      <c r="I704" s="14" t="str">
        <f t="shared" si="10"/>
        <v/>
      </c>
      <c r="J704" s="113"/>
      <c r="K704" s="172"/>
    </row>
    <row r="705" spans="1:11" ht="14.1" customHeight="1" x14ac:dyDescent="0.25">
      <c r="A705" s="9"/>
      <c r="B705" s="10"/>
      <c r="C705" s="28"/>
      <c r="D705" s="12"/>
      <c r="E705" s="12"/>
      <c r="F705" s="12"/>
      <c r="G705" s="13"/>
      <c r="H705" s="10"/>
      <c r="I705" s="14" t="str">
        <f t="shared" si="10"/>
        <v/>
      </c>
      <c r="J705" s="113"/>
      <c r="K705" s="172"/>
    </row>
    <row r="706" spans="1:11" ht="14.1" customHeight="1" x14ac:dyDescent="0.25">
      <c r="A706" s="9"/>
      <c r="B706" s="10"/>
      <c r="C706" s="28"/>
      <c r="D706" s="12"/>
      <c r="E706" s="12"/>
      <c r="F706" s="12"/>
      <c r="G706" s="13"/>
      <c r="H706" s="10"/>
      <c r="I706" s="14" t="str">
        <f t="shared" si="10"/>
        <v/>
      </c>
      <c r="J706" s="113"/>
      <c r="K706" s="172"/>
    </row>
    <row r="707" spans="1:11" ht="14.1" customHeight="1" x14ac:dyDescent="0.25">
      <c r="A707" s="9"/>
      <c r="B707" s="10"/>
      <c r="C707" s="28"/>
      <c r="D707" s="12"/>
      <c r="E707" s="12"/>
      <c r="F707" s="12"/>
      <c r="G707" s="13"/>
      <c r="H707" s="10"/>
      <c r="I707" s="14" t="str">
        <f t="shared" si="10"/>
        <v/>
      </c>
      <c r="J707" s="113"/>
      <c r="K707" s="172"/>
    </row>
    <row r="708" spans="1:11" ht="14.1" customHeight="1" x14ac:dyDescent="0.25">
      <c r="A708" s="9"/>
      <c r="B708" s="10"/>
      <c r="C708" s="28"/>
      <c r="D708" s="12"/>
      <c r="E708" s="12"/>
      <c r="F708" s="12"/>
      <c r="G708" s="13"/>
      <c r="H708" s="10"/>
      <c r="I708" s="14" t="str">
        <f t="shared" si="10"/>
        <v/>
      </c>
      <c r="J708" s="113"/>
      <c r="K708" s="172"/>
    </row>
    <row r="709" spans="1:11" ht="14.1" customHeight="1" x14ac:dyDescent="0.25">
      <c r="A709" s="9"/>
      <c r="B709" s="10"/>
      <c r="C709" s="28"/>
      <c r="D709" s="12"/>
      <c r="E709" s="12"/>
      <c r="F709" s="12"/>
      <c r="G709" s="13"/>
      <c r="H709" s="10"/>
      <c r="I709" s="14" t="str">
        <f t="shared" ref="I709:I772" si="11">IF(G709="","",I708+G709)</f>
        <v/>
      </c>
      <c r="J709" s="113"/>
      <c r="K709" s="172"/>
    </row>
    <row r="710" spans="1:11" ht="14.1" customHeight="1" x14ac:dyDescent="0.25">
      <c r="A710" s="9"/>
      <c r="B710" s="10"/>
      <c r="C710" s="28"/>
      <c r="D710" s="12"/>
      <c r="E710" s="12"/>
      <c r="F710" s="12"/>
      <c r="G710" s="13"/>
      <c r="H710" s="10"/>
      <c r="I710" s="14" t="str">
        <f t="shared" si="11"/>
        <v/>
      </c>
      <c r="J710" s="113"/>
      <c r="K710" s="172"/>
    </row>
    <row r="711" spans="1:11" ht="14.1" customHeight="1" x14ac:dyDescent="0.25">
      <c r="A711" s="9"/>
      <c r="B711" s="10"/>
      <c r="C711" s="28"/>
      <c r="D711" s="12"/>
      <c r="E711" s="12"/>
      <c r="F711" s="12"/>
      <c r="G711" s="13"/>
      <c r="H711" s="10"/>
      <c r="I711" s="14" t="str">
        <f t="shared" si="11"/>
        <v/>
      </c>
      <c r="J711" s="113"/>
      <c r="K711" s="172"/>
    </row>
    <row r="712" spans="1:11" ht="14.1" customHeight="1" x14ac:dyDescent="0.25">
      <c r="A712" s="9"/>
      <c r="B712" s="10"/>
      <c r="C712" s="28"/>
      <c r="D712" s="12"/>
      <c r="E712" s="12"/>
      <c r="F712" s="12"/>
      <c r="G712" s="13"/>
      <c r="H712" s="10"/>
      <c r="I712" s="14" t="str">
        <f t="shared" si="11"/>
        <v/>
      </c>
      <c r="J712" s="113"/>
      <c r="K712" s="172"/>
    </row>
    <row r="713" spans="1:11" ht="14.1" customHeight="1" x14ac:dyDescent="0.25">
      <c r="A713" s="9"/>
      <c r="B713" s="10"/>
      <c r="C713" s="28"/>
      <c r="D713" s="12"/>
      <c r="E713" s="12"/>
      <c r="F713" s="12"/>
      <c r="G713" s="13"/>
      <c r="H713" s="10"/>
      <c r="I713" s="14" t="str">
        <f t="shared" si="11"/>
        <v/>
      </c>
      <c r="J713" s="113"/>
      <c r="K713" s="172"/>
    </row>
    <row r="714" spans="1:11" ht="14.1" customHeight="1" x14ac:dyDescent="0.25">
      <c r="A714" s="9"/>
      <c r="B714" s="10"/>
      <c r="C714" s="28"/>
      <c r="D714" s="12"/>
      <c r="E714" s="12"/>
      <c r="F714" s="12"/>
      <c r="G714" s="13"/>
      <c r="H714" s="10"/>
      <c r="I714" s="14" t="str">
        <f t="shared" si="11"/>
        <v/>
      </c>
      <c r="J714" s="113"/>
      <c r="K714" s="172"/>
    </row>
    <row r="715" spans="1:11" ht="14.1" customHeight="1" x14ac:dyDescent="0.25">
      <c r="A715" s="9"/>
      <c r="B715" s="10"/>
      <c r="C715" s="28"/>
      <c r="D715" s="12"/>
      <c r="E715" s="12"/>
      <c r="F715" s="12"/>
      <c r="G715" s="13"/>
      <c r="H715" s="10"/>
      <c r="I715" s="14" t="str">
        <f t="shared" si="11"/>
        <v/>
      </c>
      <c r="J715" s="113"/>
      <c r="K715" s="172"/>
    </row>
    <row r="716" spans="1:11" ht="14.1" customHeight="1" x14ac:dyDescent="0.25">
      <c r="A716" s="9"/>
      <c r="B716" s="10"/>
      <c r="C716" s="28"/>
      <c r="D716" s="12"/>
      <c r="E716" s="12"/>
      <c r="F716" s="12"/>
      <c r="G716" s="13"/>
      <c r="H716" s="10"/>
      <c r="I716" s="14" t="str">
        <f t="shared" si="11"/>
        <v/>
      </c>
      <c r="J716" s="113"/>
      <c r="K716" s="172"/>
    </row>
    <row r="717" spans="1:11" ht="14.1" customHeight="1" x14ac:dyDescent="0.25">
      <c r="A717" s="9"/>
      <c r="B717" s="10"/>
      <c r="C717" s="28"/>
      <c r="D717" s="12"/>
      <c r="E717" s="12"/>
      <c r="F717" s="12"/>
      <c r="G717" s="13"/>
      <c r="H717" s="10"/>
      <c r="I717" s="14" t="str">
        <f t="shared" si="11"/>
        <v/>
      </c>
      <c r="J717" s="113"/>
      <c r="K717" s="172"/>
    </row>
    <row r="718" spans="1:11" ht="14.1" customHeight="1" x14ac:dyDescent="0.25">
      <c r="A718" s="9"/>
      <c r="B718" s="10"/>
      <c r="C718" s="28"/>
      <c r="D718" s="12"/>
      <c r="E718" s="12"/>
      <c r="F718" s="12"/>
      <c r="G718" s="13"/>
      <c r="H718" s="10"/>
      <c r="I718" s="14" t="str">
        <f t="shared" si="11"/>
        <v/>
      </c>
      <c r="J718" s="113"/>
      <c r="K718" s="172"/>
    </row>
    <row r="719" spans="1:11" ht="14.1" customHeight="1" x14ac:dyDescent="0.25">
      <c r="A719" s="9"/>
      <c r="B719" s="10"/>
      <c r="C719" s="28"/>
      <c r="D719" s="12"/>
      <c r="E719" s="12"/>
      <c r="F719" s="12"/>
      <c r="G719" s="13"/>
      <c r="H719" s="10"/>
      <c r="I719" s="14" t="str">
        <f t="shared" si="11"/>
        <v/>
      </c>
      <c r="J719" s="113"/>
      <c r="K719" s="172"/>
    </row>
    <row r="720" spans="1:11" ht="14.1" customHeight="1" x14ac:dyDescent="0.25">
      <c r="A720" s="9"/>
      <c r="B720" s="10"/>
      <c r="C720" s="28"/>
      <c r="D720" s="12"/>
      <c r="E720" s="12"/>
      <c r="F720" s="12"/>
      <c r="G720" s="13"/>
      <c r="H720" s="10"/>
      <c r="I720" s="14" t="str">
        <f t="shared" si="11"/>
        <v/>
      </c>
      <c r="J720" s="113"/>
      <c r="K720" s="172"/>
    </row>
    <row r="721" spans="1:11" ht="14.1" customHeight="1" x14ac:dyDescent="0.25">
      <c r="A721" s="9"/>
      <c r="B721" s="10"/>
      <c r="C721" s="28"/>
      <c r="D721" s="12"/>
      <c r="E721" s="12"/>
      <c r="F721" s="12"/>
      <c r="G721" s="13"/>
      <c r="H721" s="10"/>
      <c r="I721" s="14" t="str">
        <f t="shared" si="11"/>
        <v/>
      </c>
      <c r="J721" s="113"/>
      <c r="K721" s="172"/>
    </row>
    <row r="722" spans="1:11" ht="14.1" customHeight="1" x14ac:dyDescent="0.25">
      <c r="A722" s="9"/>
      <c r="B722" s="10"/>
      <c r="C722" s="28"/>
      <c r="D722" s="12"/>
      <c r="E722" s="12"/>
      <c r="F722" s="12"/>
      <c r="G722" s="13"/>
      <c r="H722" s="10"/>
      <c r="I722" s="14" t="str">
        <f t="shared" si="11"/>
        <v/>
      </c>
      <c r="J722" s="113"/>
      <c r="K722" s="172"/>
    </row>
    <row r="723" spans="1:11" ht="14.1" customHeight="1" x14ac:dyDescent="0.25">
      <c r="A723" s="9"/>
      <c r="B723" s="10"/>
      <c r="C723" s="28"/>
      <c r="D723" s="12"/>
      <c r="E723" s="12"/>
      <c r="F723" s="12"/>
      <c r="G723" s="13"/>
      <c r="H723" s="10"/>
      <c r="I723" s="14" t="str">
        <f t="shared" si="11"/>
        <v/>
      </c>
      <c r="J723" s="113"/>
      <c r="K723" s="172"/>
    </row>
    <row r="724" spans="1:11" ht="14.1" customHeight="1" x14ac:dyDescent="0.25">
      <c r="A724" s="9"/>
      <c r="B724" s="10"/>
      <c r="C724" s="28"/>
      <c r="D724" s="12"/>
      <c r="E724" s="12"/>
      <c r="F724" s="12"/>
      <c r="G724" s="13"/>
      <c r="H724" s="10"/>
      <c r="I724" s="14" t="str">
        <f t="shared" si="11"/>
        <v/>
      </c>
      <c r="J724" s="113"/>
      <c r="K724" s="172"/>
    </row>
    <row r="725" spans="1:11" ht="14.1" customHeight="1" x14ac:dyDescent="0.25">
      <c r="A725" s="9"/>
      <c r="B725" s="10"/>
      <c r="C725" s="28"/>
      <c r="D725" s="12"/>
      <c r="E725" s="12"/>
      <c r="F725" s="12"/>
      <c r="G725" s="13"/>
      <c r="H725" s="10"/>
      <c r="I725" s="14" t="str">
        <f t="shared" si="11"/>
        <v/>
      </c>
      <c r="J725" s="113"/>
      <c r="K725" s="172"/>
    </row>
    <row r="726" spans="1:11" ht="14.1" customHeight="1" x14ac:dyDescent="0.25">
      <c r="A726" s="9"/>
      <c r="B726" s="10"/>
      <c r="C726" s="28"/>
      <c r="D726" s="12"/>
      <c r="E726" s="12"/>
      <c r="F726" s="12"/>
      <c r="G726" s="13"/>
      <c r="H726" s="10"/>
      <c r="I726" s="14" t="str">
        <f t="shared" si="11"/>
        <v/>
      </c>
      <c r="J726" s="113"/>
      <c r="K726" s="172"/>
    </row>
    <row r="727" spans="1:11" ht="14.1" customHeight="1" x14ac:dyDescent="0.25">
      <c r="A727" s="9"/>
      <c r="B727" s="10"/>
      <c r="C727" s="28"/>
      <c r="D727" s="12"/>
      <c r="E727" s="12"/>
      <c r="F727" s="12"/>
      <c r="G727" s="13"/>
      <c r="H727" s="10"/>
      <c r="I727" s="14" t="str">
        <f t="shared" si="11"/>
        <v/>
      </c>
      <c r="J727" s="113"/>
      <c r="K727" s="172"/>
    </row>
    <row r="728" spans="1:11" ht="14.1" customHeight="1" x14ac:dyDescent="0.25">
      <c r="A728" s="9"/>
      <c r="B728" s="10"/>
      <c r="C728" s="28"/>
      <c r="D728" s="12"/>
      <c r="E728" s="12"/>
      <c r="F728" s="12"/>
      <c r="G728" s="13"/>
      <c r="H728" s="10"/>
      <c r="I728" s="14" t="str">
        <f t="shared" si="11"/>
        <v/>
      </c>
      <c r="J728" s="113"/>
      <c r="K728" s="172"/>
    </row>
    <row r="729" spans="1:11" ht="14.1" customHeight="1" x14ac:dyDescent="0.25">
      <c r="A729" s="9"/>
      <c r="B729" s="10"/>
      <c r="C729" s="28"/>
      <c r="D729" s="12"/>
      <c r="E729" s="12"/>
      <c r="F729" s="12"/>
      <c r="G729" s="13"/>
      <c r="H729" s="10"/>
      <c r="I729" s="14" t="str">
        <f t="shared" si="11"/>
        <v/>
      </c>
      <c r="J729" s="113"/>
      <c r="K729" s="172"/>
    </row>
    <row r="730" spans="1:11" ht="14.1" customHeight="1" x14ac:dyDescent="0.25">
      <c r="A730" s="9"/>
      <c r="B730" s="10"/>
      <c r="C730" s="28"/>
      <c r="D730" s="12"/>
      <c r="E730" s="12"/>
      <c r="F730" s="12"/>
      <c r="G730" s="13"/>
      <c r="H730" s="10"/>
      <c r="I730" s="14" t="str">
        <f t="shared" si="11"/>
        <v/>
      </c>
      <c r="J730" s="113"/>
      <c r="K730" s="172"/>
    </row>
    <row r="731" spans="1:11" ht="14.1" customHeight="1" x14ac:dyDescent="0.25">
      <c r="A731" s="9"/>
      <c r="B731" s="10"/>
      <c r="C731" s="28"/>
      <c r="D731" s="12"/>
      <c r="E731" s="12"/>
      <c r="F731" s="12"/>
      <c r="G731" s="13"/>
      <c r="H731" s="10"/>
      <c r="I731" s="14" t="str">
        <f t="shared" si="11"/>
        <v/>
      </c>
      <c r="J731" s="113"/>
      <c r="K731" s="172"/>
    </row>
    <row r="732" spans="1:11" ht="14.1" customHeight="1" x14ac:dyDescent="0.25">
      <c r="A732" s="9"/>
      <c r="B732" s="10"/>
      <c r="C732" s="28"/>
      <c r="D732" s="12"/>
      <c r="E732" s="12"/>
      <c r="F732" s="12"/>
      <c r="G732" s="13"/>
      <c r="H732" s="10"/>
      <c r="I732" s="14" t="str">
        <f t="shared" si="11"/>
        <v/>
      </c>
      <c r="J732" s="113"/>
      <c r="K732" s="172"/>
    </row>
    <row r="733" spans="1:11" ht="14.1" customHeight="1" x14ac:dyDescent="0.25">
      <c r="A733" s="9"/>
      <c r="B733" s="10"/>
      <c r="C733" s="28"/>
      <c r="D733" s="12"/>
      <c r="E733" s="12"/>
      <c r="F733" s="12"/>
      <c r="G733" s="13"/>
      <c r="H733" s="10"/>
      <c r="I733" s="14" t="str">
        <f t="shared" si="11"/>
        <v/>
      </c>
      <c r="J733" s="113"/>
      <c r="K733" s="172"/>
    </row>
    <row r="734" spans="1:11" ht="14.1" customHeight="1" x14ac:dyDescent="0.25">
      <c r="A734" s="9"/>
      <c r="B734" s="10"/>
      <c r="C734" s="28"/>
      <c r="D734" s="12"/>
      <c r="E734" s="12"/>
      <c r="F734" s="12"/>
      <c r="G734" s="13"/>
      <c r="H734" s="10"/>
      <c r="I734" s="14" t="str">
        <f t="shared" si="11"/>
        <v/>
      </c>
      <c r="J734" s="113"/>
      <c r="K734" s="172"/>
    </row>
    <row r="735" spans="1:11" ht="14.1" customHeight="1" x14ac:dyDescent="0.25">
      <c r="A735" s="9"/>
      <c r="B735" s="10"/>
      <c r="C735" s="28"/>
      <c r="D735" s="12"/>
      <c r="E735" s="12"/>
      <c r="F735" s="12"/>
      <c r="G735" s="13"/>
      <c r="H735" s="10"/>
      <c r="I735" s="14" t="str">
        <f t="shared" si="11"/>
        <v/>
      </c>
      <c r="J735" s="113"/>
      <c r="K735" s="172"/>
    </row>
    <row r="736" spans="1:11" ht="14.1" customHeight="1" x14ac:dyDescent="0.25">
      <c r="A736" s="9"/>
      <c r="B736" s="10"/>
      <c r="C736" s="28"/>
      <c r="D736" s="12"/>
      <c r="E736" s="12"/>
      <c r="F736" s="12"/>
      <c r="G736" s="13"/>
      <c r="H736" s="10"/>
      <c r="I736" s="14" t="str">
        <f t="shared" si="11"/>
        <v/>
      </c>
      <c r="J736" s="113"/>
      <c r="K736" s="172"/>
    </row>
    <row r="737" spans="1:11" ht="14.1" customHeight="1" x14ac:dyDescent="0.25">
      <c r="A737" s="9"/>
      <c r="B737" s="10"/>
      <c r="C737" s="28"/>
      <c r="D737" s="12"/>
      <c r="E737" s="12"/>
      <c r="F737" s="12"/>
      <c r="G737" s="13"/>
      <c r="H737" s="10"/>
      <c r="I737" s="14" t="str">
        <f t="shared" si="11"/>
        <v/>
      </c>
      <c r="J737" s="113"/>
      <c r="K737" s="172"/>
    </row>
    <row r="738" spans="1:11" ht="14.1" customHeight="1" x14ac:dyDescent="0.25">
      <c r="A738" s="9"/>
      <c r="B738" s="10"/>
      <c r="C738" s="28"/>
      <c r="D738" s="12"/>
      <c r="E738" s="12"/>
      <c r="F738" s="12"/>
      <c r="G738" s="13"/>
      <c r="H738" s="10"/>
      <c r="I738" s="14" t="str">
        <f t="shared" si="11"/>
        <v/>
      </c>
      <c r="J738" s="113"/>
      <c r="K738" s="172"/>
    </row>
    <row r="739" spans="1:11" ht="14.1" customHeight="1" x14ac:dyDescent="0.25">
      <c r="A739" s="9"/>
      <c r="B739" s="10"/>
      <c r="C739" s="28"/>
      <c r="D739" s="12"/>
      <c r="E739" s="12"/>
      <c r="F739" s="12"/>
      <c r="G739" s="13"/>
      <c r="H739" s="10"/>
      <c r="I739" s="14" t="str">
        <f t="shared" si="11"/>
        <v/>
      </c>
      <c r="J739" s="113"/>
      <c r="K739" s="172"/>
    </row>
    <row r="740" spans="1:11" ht="14.1" customHeight="1" x14ac:dyDescent="0.25">
      <c r="A740" s="9"/>
      <c r="B740" s="10"/>
      <c r="C740" s="28"/>
      <c r="D740" s="12"/>
      <c r="E740" s="12"/>
      <c r="F740" s="12"/>
      <c r="G740" s="13"/>
      <c r="H740" s="10"/>
      <c r="I740" s="14" t="str">
        <f t="shared" si="11"/>
        <v/>
      </c>
      <c r="J740" s="113"/>
      <c r="K740" s="172"/>
    </row>
    <row r="741" spans="1:11" ht="14.1" customHeight="1" x14ac:dyDescent="0.25">
      <c r="A741" s="9"/>
      <c r="B741" s="10"/>
      <c r="C741" s="28"/>
      <c r="D741" s="12"/>
      <c r="E741" s="12"/>
      <c r="F741" s="12"/>
      <c r="G741" s="13"/>
      <c r="H741" s="10"/>
      <c r="I741" s="14" t="str">
        <f t="shared" si="11"/>
        <v/>
      </c>
      <c r="J741" s="113"/>
      <c r="K741" s="172"/>
    </row>
    <row r="742" spans="1:11" ht="14.1" customHeight="1" x14ac:dyDescent="0.25">
      <c r="A742" s="9"/>
      <c r="B742" s="10"/>
      <c r="C742" s="28"/>
      <c r="D742" s="12"/>
      <c r="E742" s="12"/>
      <c r="F742" s="12"/>
      <c r="G742" s="13"/>
      <c r="H742" s="10"/>
      <c r="I742" s="14" t="str">
        <f t="shared" si="11"/>
        <v/>
      </c>
      <c r="J742" s="113"/>
      <c r="K742" s="172"/>
    </row>
    <row r="743" spans="1:11" ht="14.1" customHeight="1" x14ac:dyDescent="0.25">
      <c r="A743" s="9"/>
      <c r="B743" s="10"/>
      <c r="C743" s="28"/>
      <c r="D743" s="12"/>
      <c r="E743" s="12"/>
      <c r="F743" s="12"/>
      <c r="G743" s="13"/>
      <c r="H743" s="10"/>
      <c r="I743" s="14" t="str">
        <f t="shared" si="11"/>
        <v/>
      </c>
      <c r="J743" s="113"/>
      <c r="K743" s="172"/>
    </row>
    <row r="744" spans="1:11" ht="14.1" customHeight="1" x14ac:dyDescent="0.25">
      <c r="A744" s="9"/>
      <c r="B744" s="10"/>
      <c r="C744" s="28"/>
      <c r="D744" s="12"/>
      <c r="E744" s="12"/>
      <c r="F744" s="12"/>
      <c r="G744" s="13"/>
      <c r="H744" s="10"/>
      <c r="I744" s="14" t="str">
        <f t="shared" si="11"/>
        <v/>
      </c>
      <c r="J744" s="113"/>
      <c r="K744" s="172"/>
    </row>
    <row r="745" spans="1:11" ht="14.1" customHeight="1" x14ac:dyDescent="0.25">
      <c r="A745" s="9"/>
      <c r="B745" s="10"/>
      <c r="C745" s="28"/>
      <c r="D745" s="12"/>
      <c r="E745" s="12"/>
      <c r="F745" s="12"/>
      <c r="G745" s="13"/>
      <c r="H745" s="10"/>
      <c r="I745" s="14" t="str">
        <f t="shared" si="11"/>
        <v/>
      </c>
      <c r="J745" s="113"/>
      <c r="K745" s="172"/>
    </row>
    <row r="746" spans="1:11" ht="14.1" customHeight="1" x14ac:dyDescent="0.25">
      <c r="A746" s="9"/>
      <c r="B746" s="10"/>
      <c r="C746" s="28"/>
      <c r="D746" s="12"/>
      <c r="E746" s="12"/>
      <c r="F746" s="12"/>
      <c r="G746" s="13"/>
      <c r="H746" s="10"/>
      <c r="I746" s="14" t="str">
        <f t="shared" si="11"/>
        <v/>
      </c>
      <c r="J746" s="113"/>
      <c r="K746" s="172"/>
    </row>
    <row r="747" spans="1:11" ht="14.1" customHeight="1" x14ac:dyDescent="0.25">
      <c r="A747" s="9"/>
      <c r="B747" s="10"/>
      <c r="C747" s="28"/>
      <c r="D747" s="12"/>
      <c r="E747" s="12"/>
      <c r="F747" s="12"/>
      <c r="G747" s="13"/>
      <c r="H747" s="10"/>
      <c r="I747" s="14" t="str">
        <f t="shared" si="11"/>
        <v/>
      </c>
      <c r="J747" s="113"/>
      <c r="K747" s="172"/>
    </row>
    <row r="748" spans="1:11" ht="14.1" customHeight="1" x14ac:dyDescent="0.25">
      <c r="A748" s="9"/>
      <c r="B748" s="10"/>
      <c r="C748" s="28"/>
      <c r="D748" s="12"/>
      <c r="E748" s="12"/>
      <c r="F748" s="12"/>
      <c r="G748" s="13"/>
      <c r="H748" s="10"/>
      <c r="I748" s="14" t="str">
        <f t="shared" si="11"/>
        <v/>
      </c>
      <c r="J748" s="113"/>
      <c r="K748" s="172"/>
    </row>
    <row r="749" spans="1:11" ht="14.1" customHeight="1" x14ac:dyDescent="0.25">
      <c r="A749" s="9"/>
      <c r="B749" s="10"/>
      <c r="C749" s="28"/>
      <c r="D749" s="12"/>
      <c r="E749" s="12"/>
      <c r="F749" s="12"/>
      <c r="G749" s="13"/>
      <c r="H749" s="10"/>
      <c r="I749" s="14" t="str">
        <f t="shared" si="11"/>
        <v/>
      </c>
      <c r="J749" s="113"/>
      <c r="K749" s="172"/>
    </row>
    <row r="750" spans="1:11" ht="14.1" customHeight="1" x14ac:dyDescent="0.25">
      <c r="A750" s="9"/>
      <c r="B750" s="10"/>
      <c r="C750" s="28"/>
      <c r="D750" s="12"/>
      <c r="E750" s="12"/>
      <c r="F750" s="12"/>
      <c r="G750" s="13"/>
      <c r="H750" s="10"/>
      <c r="I750" s="14" t="str">
        <f t="shared" si="11"/>
        <v/>
      </c>
      <c r="J750" s="113"/>
      <c r="K750" s="172"/>
    </row>
    <row r="751" spans="1:11" ht="14.1" customHeight="1" x14ac:dyDescent="0.25">
      <c r="A751" s="9"/>
      <c r="B751" s="10"/>
      <c r="C751" s="28"/>
      <c r="D751" s="12"/>
      <c r="E751" s="12"/>
      <c r="F751" s="12"/>
      <c r="G751" s="13"/>
      <c r="H751" s="10"/>
      <c r="I751" s="14" t="str">
        <f t="shared" si="11"/>
        <v/>
      </c>
      <c r="J751" s="113"/>
      <c r="K751" s="172"/>
    </row>
    <row r="752" spans="1:11" ht="14.1" customHeight="1" x14ac:dyDescent="0.25">
      <c r="A752" s="9"/>
      <c r="B752" s="10"/>
      <c r="C752" s="28"/>
      <c r="D752" s="12"/>
      <c r="E752" s="12"/>
      <c r="F752" s="12"/>
      <c r="G752" s="13"/>
      <c r="H752" s="10"/>
      <c r="I752" s="14" t="str">
        <f t="shared" si="11"/>
        <v/>
      </c>
      <c r="J752" s="113"/>
      <c r="K752" s="172"/>
    </row>
    <row r="753" spans="1:11" ht="14.1" customHeight="1" x14ac:dyDescent="0.25">
      <c r="A753" s="9"/>
      <c r="B753" s="10"/>
      <c r="C753" s="28"/>
      <c r="D753" s="12"/>
      <c r="E753" s="12"/>
      <c r="F753" s="12"/>
      <c r="G753" s="13"/>
      <c r="H753" s="10"/>
      <c r="I753" s="14" t="str">
        <f t="shared" si="11"/>
        <v/>
      </c>
      <c r="J753" s="113"/>
      <c r="K753" s="172"/>
    </row>
    <row r="754" spans="1:11" ht="14.1" customHeight="1" x14ac:dyDescent="0.25">
      <c r="A754" s="9"/>
      <c r="B754" s="10"/>
      <c r="C754" s="28"/>
      <c r="D754" s="12"/>
      <c r="E754" s="12"/>
      <c r="F754" s="12"/>
      <c r="G754" s="13"/>
      <c r="H754" s="10"/>
      <c r="I754" s="14" t="str">
        <f t="shared" si="11"/>
        <v/>
      </c>
      <c r="J754" s="113"/>
      <c r="K754" s="172"/>
    </row>
    <row r="755" spans="1:11" ht="14.1" customHeight="1" x14ac:dyDescent="0.25">
      <c r="A755" s="9"/>
      <c r="B755" s="10"/>
      <c r="C755" s="28"/>
      <c r="D755" s="12"/>
      <c r="E755" s="12"/>
      <c r="F755" s="12"/>
      <c r="G755" s="13"/>
      <c r="H755" s="10"/>
      <c r="I755" s="14" t="str">
        <f t="shared" si="11"/>
        <v/>
      </c>
      <c r="J755" s="113"/>
      <c r="K755" s="172"/>
    </row>
    <row r="756" spans="1:11" ht="14.1" customHeight="1" x14ac:dyDescent="0.25">
      <c r="A756" s="9"/>
      <c r="B756" s="10"/>
      <c r="C756" s="28"/>
      <c r="D756" s="12"/>
      <c r="E756" s="12"/>
      <c r="F756" s="12"/>
      <c r="G756" s="13"/>
      <c r="H756" s="10"/>
      <c r="I756" s="14" t="str">
        <f t="shared" si="11"/>
        <v/>
      </c>
      <c r="J756" s="113"/>
      <c r="K756" s="172"/>
    </row>
    <row r="757" spans="1:11" ht="14.1" customHeight="1" x14ac:dyDescent="0.25">
      <c r="A757" s="9"/>
      <c r="B757" s="10"/>
      <c r="C757" s="28"/>
      <c r="D757" s="12"/>
      <c r="E757" s="12"/>
      <c r="F757" s="12"/>
      <c r="G757" s="13"/>
      <c r="H757" s="10"/>
      <c r="I757" s="14" t="str">
        <f t="shared" si="11"/>
        <v/>
      </c>
      <c r="J757" s="113"/>
      <c r="K757" s="172"/>
    </row>
    <row r="758" spans="1:11" ht="14.1" customHeight="1" x14ac:dyDescent="0.25">
      <c r="A758" s="9"/>
      <c r="B758" s="10"/>
      <c r="C758" s="28"/>
      <c r="D758" s="12"/>
      <c r="E758" s="12"/>
      <c r="F758" s="12"/>
      <c r="G758" s="13"/>
      <c r="H758" s="10"/>
      <c r="I758" s="14" t="str">
        <f t="shared" si="11"/>
        <v/>
      </c>
      <c r="J758" s="113"/>
      <c r="K758" s="172"/>
    </row>
    <row r="759" spans="1:11" ht="14.1" customHeight="1" x14ac:dyDescent="0.25">
      <c r="A759" s="9"/>
      <c r="B759" s="10"/>
      <c r="C759" s="28"/>
      <c r="D759" s="12"/>
      <c r="E759" s="12"/>
      <c r="F759" s="12"/>
      <c r="G759" s="13"/>
      <c r="H759" s="10"/>
      <c r="I759" s="14" t="str">
        <f t="shared" si="11"/>
        <v/>
      </c>
      <c r="J759" s="113"/>
      <c r="K759" s="172"/>
    </row>
    <row r="760" spans="1:11" ht="14.1" customHeight="1" x14ac:dyDescent="0.25">
      <c r="A760" s="9"/>
      <c r="B760" s="10"/>
      <c r="C760" s="28"/>
      <c r="D760" s="12"/>
      <c r="E760" s="12"/>
      <c r="F760" s="12"/>
      <c r="G760" s="13"/>
      <c r="H760" s="10"/>
      <c r="I760" s="14" t="str">
        <f t="shared" si="11"/>
        <v/>
      </c>
      <c r="J760" s="113"/>
      <c r="K760" s="172"/>
    </row>
    <row r="761" spans="1:11" ht="14.1" customHeight="1" x14ac:dyDescent="0.25">
      <c r="A761" s="9"/>
      <c r="B761" s="10"/>
      <c r="C761" s="28"/>
      <c r="D761" s="12"/>
      <c r="E761" s="12"/>
      <c r="F761" s="12"/>
      <c r="G761" s="13"/>
      <c r="H761" s="10"/>
      <c r="I761" s="14" t="str">
        <f t="shared" si="11"/>
        <v/>
      </c>
      <c r="J761" s="113"/>
      <c r="K761" s="172"/>
    </row>
    <row r="762" spans="1:11" ht="14.1" customHeight="1" x14ac:dyDescent="0.25">
      <c r="A762" s="9"/>
      <c r="B762" s="10"/>
      <c r="C762" s="28"/>
      <c r="D762" s="12"/>
      <c r="E762" s="12"/>
      <c r="F762" s="12"/>
      <c r="G762" s="13"/>
      <c r="H762" s="10"/>
      <c r="I762" s="14" t="str">
        <f t="shared" si="11"/>
        <v/>
      </c>
      <c r="J762" s="113"/>
      <c r="K762" s="172"/>
    </row>
    <row r="763" spans="1:11" ht="14.1" customHeight="1" x14ac:dyDescent="0.25">
      <c r="A763" s="9"/>
      <c r="B763" s="10"/>
      <c r="C763" s="28"/>
      <c r="D763" s="12"/>
      <c r="E763" s="12"/>
      <c r="F763" s="12"/>
      <c r="G763" s="13"/>
      <c r="H763" s="10"/>
      <c r="I763" s="14" t="str">
        <f t="shared" si="11"/>
        <v/>
      </c>
      <c r="J763" s="113"/>
      <c r="K763" s="172"/>
    </row>
    <row r="764" spans="1:11" ht="14.1" customHeight="1" x14ac:dyDescent="0.25">
      <c r="A764" s="9"/>
      <c r="B764" s="10"/>
      <c r="C764" s="28"/>
      <c r="D764" s="12"/>
      <c r="E764" s="12"/>
      <c r="F764" s="12"/>
      <c r="G764" s="13"/>
      <c r="H764" s="10"/>
      <c r="I764" s="14" t="str">
        <f t="shared" si="11"/>
        <v/>
      </c>
      <c r="J764" s="113"/>
      <c r="K764" s="172"/>
    </row>
    <row r="765" spans="1:11" ht="14.1" customHeight="1" x14ac:dyDescent="0.25">
      <c r="A765" s="9"/>
      <c r="B765" s="10"/>
      <c r="C765" s="28"/>
      <c r="D765" s="12"/>
      <c r="E765" s="12"/>
      <c r="F765" s="12"/>
      <c r="G765" s="13"/>
      <c r="H765" s="10"/>
      <c r="I765" s="14" t="str">
        <f t="shared" si="11"/>
        <v/>
      </c>
      <c r="J765" s="113"/>
      <c r="K765" s="172"/>
    </row>
    <row r="766" spans="1:11" ht="14.1" customHeight="1" x14ac:dyDescent="0.25">
      <c r="A766" s="9"/>
      <c r="B766" s="10"/>
      <c r="C766" s="28"/>
      <c r="D766" s="12"/>
      <c r="E766" s="12"/>
      <c r="F766" s="12"/>
      <c r="G766" s="13"/>
      <c r="H766" s="10"/>
      <c r="I766" s="14" t="str">
        <f t="shared" si="11"/>
        <v/>
      </c>
      <c r="J766" s="113"/>
      <c r="K766" s="172"/>
    </row>
    <row r="767" spans="1:11" ht="14.1" customHeight="1" x14ac:dyDescent="0.25">
      <c r="A767" s="9"/>
      <c r="B767" s="10"/>
      <c r="C767" s="28"/>
      <c r="D767" s="12"/>
      <c r="E767" s="12"/>
      <c r="F767" s="12"/>
      <c r="G767" s="13"/>
      <c r="H767" s="10"/>
      <c r="I767" s="14" t="str">
        <f t="shared" si="11"/>
        <v/>
      </c>
      <c r="J767" s="113"/>
      <c r="K767" s="172"/>
    </row>
    <row r="768" spans="1:11" ht="14.1" customHeight="1" x14ac:dyDescent="0.25">
      <c r="A768" s="9"/>
      <c r="B768" s="10"/>
      <c r="C768" s="28"/>
      <c r="D768" s="12"/>
      <c r="E768" s="12"/>
      <c r="F768" s="12"/>
      <c r="G768" s="13"/>
      <c r="H768" s="10"/>
      <c r="I768" s="14" t="str">
        <f t="shared" si="11"/>
        <v/>
      </c>
      <c r="J768" s="113"/>
      <c r="K768" s="172"/>
    </row>
    <row r="769" spans="1:11" ht="14.1" customHeight="1" x14ac:dyDescent="0.25">
      <c r="A769" s="9"/>
      <c r="B769" s="10"/>
      <c r="C769" s="28"/>
      <c r="D769" s="12"/>
      <c r="E769" s="12"/>
      <c r="F769" s="12"/>
      <c r="G769" s="13"/>
      <c r="H769" s="10"/>
      <c r="I769" s="14" t="str">
        <f t="shared" si="11"/>
        <v/>
      </c>
      <c r="J769" s="113"/>
      <c r="K769" s="172"/>
    </row>
    <row r="770" spans="1:11" ht="14.1" customHeight="1" x14ac:dyDescent="0.25">
      <c r="A770" s="9"/>
      <c r="B770" s="10"/>
      <c r="C770" s="28"/>
      <c r="D770" s="12"/>
      <c r="E770" s="12"/>
      <c r="F770" s="12"/>
      <c r="G770" s="13"/>
      <c r="H770" s="10"/>
      <c r="I770" s="14" t="str">
        <f t="shared" si="11"/>
        <v/>
      </c>
      <c r="J770" s="113"/>
      <c r="K770" s="172"/>
    </row>
    <row r="771" spans="1:11" ht="14.1" customHeight="1" x14ac:dyDescent="0.25">
      <c r="A771" s="9"/>
      <c r="B771" s="10"/>
      <c r="C771" s="28"/>
      <c r="D771" s="12"/>
      <c r="E771" s="12"/>
      <c r="F771" s="12"/>
      <c r="G771" s="13"/>
      <c r="H771" s="10"/>
      <c r="I771" s="14" t="str">
        <f t="shared" si="11"/>
        <v/>
      </c>
      <c r="J771" s="113"/>
      <c r="K771" s="172"/>
    </row>
    <row r="772" spans="1:11" ht="14.1" customHeight="1" x14ac:dyDescent="0.25">
      <c r="A772" s="9"/>
      <c r="B772" s="10"/>
      <c r="C772" s="28"/>
      <c r="D772" s="12"/>
      <c r="E772" s="12"/>
      <c r="F772" s="12"/>
      <c r="G772" s="13"/>
      <c r="H772" s="10"/>
      <c r="I772" s="14" t="str">
        <f t="shared" si="11"/>
        <v/>
      </c>
      <c r="J772" s="113"/>
      <c r="K772" s="172"/>
    </row>
    <row r="773" spans="1:11" ht="14.1" customHeight="1" x14ac:dyDescent="0.25">
      <c r="A773" s="9"/>
      <c r="B773" s="10"/>
      <c r="C773" s="28"/>
      <c r="D773" s="12"/>
      <c r="E773" s="12"/>
      <c r="F773" s="12"/>
      <c r="G773" s="13"/>
      <c r="H773" s="10"/>
      <c r="I773" s="14" t="str">
        <f t="shared" ref="I773:I836" si="12">IF(G773="","",I772+G773)</f>
        <v/>
      </c>
      <c r="J773" s="113"/>
      <c r="K773" s="172"/>
    </row>
    <row r="774" spans="1:11" ht="14.1" customHeight="1" x14ac:dyDescent="0.25">
      <c r="A774" s="9"/>
      <c r="B774" s="10"/>
      <c r="C774" s="28"/>
      <c r="D774" s="12"/>
      <c r="E774" s="12"/>
      <c r="F774" s="12"/>
      <c r="G774" s="13"/>
      <c r="H774" s="10"/>
      <c r="I774" s="14" t="str">
        <f t="shared" si="12"/>
        <v/>
      </c>
      <c r="J774" s="113"/>
      <c r="K774" s="172"/>
    </row>
    <row r="775" spans="1:11" ht="14.1" customHeight="1" x14ac:dyDescent="0.25">
      <c r="A775" s="9"/>
      <c r="B775" s="10"/>
      <c r="C775" s="28"/>
      <c r="D775" s="12"/>
      <c r="E775" s="12"/>
      <c r="F775" s="12"/>
      <c r="G775" s="13"/>
      <c r="H775" s="10"/>
      <c r="I775" s="14" t="str">
        <f t="shared" si="12"/>
        <v/>
      </c>
      <c r="J775" s="113"/>
      <c r="K775" s="172"/>
    </row>
    <row r="776" spans="1:11" ht="14.1" customHeight="1" x14ac:dyDescent="0.25">
      <c r="A776" s="9"/>
      <c r="B776" s="10"/>
      <c r="C776" s="28"/>
      <c r="D776" s="12"/>
      <c r="E776" s="12"/>
      <c r="F776" s="12"/>
      <c r="G776" s="13"/>
      <c r="H776" s="10"/>
      <c r="I776" s="14" t="str">
        <f t="shared" si="12"/>
        <v/>
      </c>
      <c r="J776" s="113"/>
      <c r="K776" s="172"/>
    </row>
    <row r="777" spans="1:11" ht="14.1" customHeight="1" x14ac:dyDescent="0.25">
      <c r="A777" s="9"/>
      <c r="B777" s="10"/>
      <c r="C777" s="28"/>
      <c r="D777" s="12"/>
      <c r="E777" s="12"/>
      <c r="F777" s="12"/>
      <c r="G777" s="13"/>
      <c r="H777" s="10"/>
      <c r="I777" s="14" t="str">
        <f t="shared" si="12"/>
        <v/>
      </c>
      <c r="J777" s="113"/>
      <c r="K777" s="172"/>
    </row>
    <row r="778" spans="1:11" ht="14.1" customHeight="1" x14ac:dyDescent="0.25">
      <c r="A778" s="9"/>
      <c r="B778" s="10"/>
      <c r="C778" s="28"/>
      <c r="D778" s="12"/>
      <c r="E778" s="12"/>
      <c r="F778" s="12"/>
      <c r="G778" s="13"/>
      <c r="H778" s="10"/>
      <c r="I778" s="14" t="str">
        <f t="shared" si="12"/>
        <v/>
      </c>
      <c r="J778" s="113"/>
      <c r="K778" s="172"/>
    </row>
    <row r="779" spans="1:11" ht="14.1" customHeight="1" x14ac:dyDescent="0.25">
      <c r="A779" s="9"/>
      <c r="B779" s="10"/>
      <c r="C779" s="28"/>
      <c r="D779" s="12"/>
      <c r="E779" s="12"/>
      <c r="F779" s="12"/>
      <c r="G779" s="13"/>
      <c r="H779" s="10"/>
      <c r="I779" s="14" t="str">
        <f t="shared" si="12"/>
        <v/>
      </c>
      <c r="J779" s="113"/>
      <c r="K779" s="172"/>
    </row>
    <row r="780" spans="1:11" ht="14.1" customHeight="1" x14ac:dyDescent="0.25">
      <c r="A780" s="9"/>
      <c r="B780" s="10"/>
      <c r="C780" s="28"/>
      <c r="D780" s="12"/>
      <c r="E780" s="12"/>
      <c r="F780" s="12"/>
      <c r="G780" s="13"/>
      <c r="H780" s="10"/>
      <c r="I780" s="14" t="str">
        <f t="shared" si="12"/>
        <v/>
      </c>
      <c r="J780" s="113"/>
      <c r="K780" s="172"/>
    </row>
    <row r="781" spans="1:11" ht="14.1" customHeight="1" x14ac:dyDescent="0.25">
      <c r="A781" s="9"/>
      <c r="B781" s="10"/>
      <c r="C781" s="28"/>
      <c r="D781" s="12"/>
      <c r="E781" s="12"/>
      <c r="F781" s="12"/>
      <c r="G781" s="13"/>
      <c r="H781" s="10"/>
      <c r="I781" s="14" t="str">
        <f t="shared" si="12"/>
        <v/>
      </c>
      <c r="J781" s="113"/>
      <c r="K781" s="172"/>
    </row>
    <row r="782" spans="1:11" ht="14.1" customHeight="1" x14ac:dyDescent="0.25">
      <c r="A782" s="9"/>
      <c r="B782" s="10"/>
      <c r="C782" s="28"/>
      <c r="D782" s="12"/>
      <c r="E782" s="12"/>
      <c r="F782" s="12"/>
      <c r="G782" s="13"/>
      <c r="H782" s="10"/>
      <c r="I782" s="14" t="str">
        <f t="shared" si="12"/>
        <v/>
      </c>
      <c r="J782" s="113"/>
      <c r="K782" s="172"/>
    </row>
    <row r="783" spans="1:11" ht="14.1" customHeight="1" x14ac:dyDescent="0.25">
      <c r="A783" s="9"/>
      <c r="B783" s="10"/>
      <c r="C783" s="28"/>
      <c r="D783" s="12"/>
      <c r="E783" s="12"/>
      <c r="F783" s="12"/>
      <c r="G783" s="13"/>
      <c r="H783" s="10"/>
      <c r="I783" s="14" t="str">
        <f t="shared" si="12"/>
        <v/>
      </c>
      <c r="J783" s="113"/>
      <c r="K783" s="172"/>
    </row>
    <row r="784" spans="1:11" ht="14.1" customHeight="1" x14ac:dyDescent="0.25">
      <c r="A784" s="9"/>
      <c r="B784" s="10"/>
      <c r="C784" s="28"/>
      <c r="D784" s="12"/>
      <c r="E784" s="12"/>
      <c r="F784" s="12"/>
      <c r="G784" s="13"/>
      <c r="H784" s="10"/>
      <c r="I784" s="14" t="str">
        <f t="shared" si="12"/>
        <v/>
      </c>
      <c r="J784" s="113"/>
      <c r="K784" s="172"/>
    </row>
    <row r="785" spans="1:11" ht="14.1" customHeight="1" x14ac:dyDescent="0.25">
      <c r="A785" s="9"/>
      <c r="B785" s="10"/>
      <c r="C785" s="28"/>
      <c r="D785" s="12"/>
      <c r="E785" s="12"/>
      <c r="F785" s="12"/>
      <c r="G785" s="13"/>
      <c r="H785" s="10"/>
      <c r="I785" s="14" t="str">
        <f t="shared" si="12"/>
        <v/>
      </c>
      <c r="J785" s="113"/>
      <c r="K785" s="172"/>
    </row>
    <row r="786" spans="1:11" ht="14.1" customHeight="1" x14ac:dyDescent="0.25">
      <c r="A786" s="9"/>
      <c r="B786" s="10"/>
      <c r="C786" s="28"/>
      <c r="D786" s="12"/>
      <c r="E786" s="12"/>
      <c r="F786" s="12"/>
      <c r="G786" s="13"/>
      <c r="H786" s="10"/>
      <c r="I786" s="14" t="str">
        <f t="shared" si="12"/>
        <v/>
      </c>
      <c r="J786" s="113"/>
      <c r="K786" s="172"/>
    </row>
    <row r="787" spans="1:11" ht="14.1" customHeight="1" x14ac:dyDescent="0.25">
      <c r="A787" s="9"/>
      <c r="B787" s="10"/>
      <c r="C787" s="28"/>
      <c r="D787" s="12"/>
      <c r="E787" s="12"/>
      <c r="F787" s="12"/>
      <c r="G787" s="13"/>
      <c r="H787" s="10"/>
      <c r="I787" s="14" t="str">
        <f t="shared" si="12"/>
        <v/>
      </c>
      <c r="J787" s="113"/>
      <c r="K787" s="172"/>
    </row>
    <row r="788" spans="1:11" ht="14.1" customHeight="1" x14ac:dyDescent="0.25">
      <c r="A788" s="9"/>
      <c r="B788" s="10"/>
      <c r="C788" s="28"/>
      <c r="D788" s="12"/>
      <c r="E788" s="12"/>
      <c r="F788" s="12"/>
      <c r="G788" s="13"/>
      <c r="H788" s="10"/>
      <c r="I788" s="14" t="str">
        <f t="shared" si="12"/>
        <v/>
      </c>
      <c r="J788" s="113"/>
      <c r="K788" s="172"/>
    </row>
    <row r="789" spans="1:11" ht="14.1" customHeight="1" x14ac:dyDescent="0.25">
      <c r="A789" s="9"/>
      <c r="B789" s="10"/>
      <c r="C789" s="28"/>
      <c r="D789" s="12"/>
      <c r="E789" s="12"/>
      <c r="F789" s="12"/>
      <c r="G789" s="13"/>
      <c r="H789" s="10"/>
      <c r="I789" s="14" t="str">
        <f t="shared" si="12"/>
        <v/>
      </c>
      <c r="J789" s="113"/>
      <c r="K789" s="172"/>
    </row>
    <row r="790" spans="1:11" ht="14.1" customHeight="1" x14ac:dyDescent="0.25">
      <c r="A790" s="9"/>
      <c r="B790" s="10"/>
      <c r="C790" s="28"/>
      <c r="D790" s="12"/>
      <c r="E790" s="12"/>
      <c r="F790" s="12"/>
      <c r="G790" s="13"/>
      <c r="H790" s="10"/>
      <c r="I790" s="14" t="str">
        <f t="shared" si="12"/>
        <v/>
      </c>
      <c r="J790" s="113"/>
      <c r="K790" s="172"/>
    </row>
    <row r="791" spans="1:11" ht="14.1" customHeight="1" x14ac:dyDescent="0.25">
      <c r="A791" s="9"/>
      <c r="B791" s="10"/>
      <c r="C791" s="28"/>
      <c r="D791" s="12"/>
      <c r="E791" s="12"/>
      <c r="F791" s="12"/>
      <c r="G791" s="13"/>
      <c r="H791" s="10"/>
      <c r="I791" s="14" t="str">
        <f t="shared" si="12"/>
        <v/>
      </c>
      <c r="J791" s="113"/>
      <c r="K791" s="172"/>
    </row>
    <row r="792" spans="1:11" ht="14.1" customHeight="1" x14ac:dyDescent="0.25">
      <c r="A792" s="9"/>
      <c r="B792" s="10"/>
      <c r="C792" s="28"/>
      <c r="D792" s="12"/>
      <c r="E792" s="12"/>
      <c r="F792" s="12"/>
      <c r="G792" s="13"/>
      <c r="H792" s="10"/>
      <c r="I792" s="14" t="str">
        <f t="shared" si="12"/>
        <v/>
      </c>
      <c r="J792" s="113"/>
      <c r="K792" s="172"/>
    </row>
    <row r="793" spans="1:11" ht="14.1" customHeight="1" x14ac:dyDescent="0.25">
      <c r="A793" s="9"/>
      <c r="B793" s="10"/>
      <c r="C793" s="28"/>
      <c r="D793" s="12"/>
      <c r="E793" s="12"/>
      <c r="F793" s="12"/>
      <c r="G793" s="13"/>
      <c r="H793" s="10"/>
      <c r="I793" s="14" t="str">
        <f t="shared" si="12"/>
        <v/>
      </c>
      <c r="J793" s="113"/>
      <c r="K793" s="172"/>
    </row>
    <row r="794" spans="1:11" ht="14.1" customHeight="1" x14ac:dyDescent="0.25">
      <c r="A794" s="9"/>
      <c r="B794" s="10"/>
      <c r="C794" s="28"/>
      <c r="D794" s="12"/>
      <c r="E794" s="12"/>
      <c r="F794" s="12"/>
      <c r="G794" s="13"/>
      <c r="H794" s="10"/>
      <c r="I794" s="14" t="str">
        <f t="shared" si="12"/>
        <v/>
      </c>
      <c r="J794" s="113"/>
      <c r="K794" s="172"/>
    </row>
    <row r="795" spans="1:11" ht="14.1" customHeight="1" x14ac:dyDescent="0.25">
      <c r="A795" s="9"/>
      <c r="B795" s="10"/>
      <c r="C795" s="28"/>
      <c r="D795" s="12"/>
      <c r="E795" s="12"/>
      <c r="F795" s="12"/>
      <c r="G795" s="13"/>
      <c r="H795" s="10"/>
      <c r="I795" s="14" t="str">
        <f t="shared" si="12"/>
        <v/>
      </c>
      <c r="J795" s="113"/>
      <c r="K795" s="172"/>
    </row>
    <row r="796" spans="1:11" ht="14.1" customHeight="1" x14ac:dyDescent="0.25">
      <c r="A796" s="9"/>
      <c r="B796" s="10"/>
      <c r="C796" s="28"/>
      <c r="D796" s="12"/>
      <c r="E796" s="12"/>
      <c r="F796" s="12"/>
      <c r="G796" s="13"/>
      <c r="H796" s="10"/>
      <c r="I796" s="14" t="str">
        <f t="shared" si="12"/>
        <v/>
      </c>
      <c r="J796" s="113"/>
      <c r="K796" s="172"/>
    </row>
    <row r="797" spans="1:11" ht="14.1" customHeight="1" x14ac:dyDescent="0.25">
      <c r="A797" s="9"/>
      <c r="B797" s="10"/>
      <c r="C797" s="28"/>
      <c r="D797" s="12"/>
      <c r="E797" s="12"/>
      <c r="F797" s="12"/>
      <c r="G797" s="13"/>
      <c r="H797" s="10"/>
      <c r="I797" s="14" t="str">
        <f t="shared" si="12"/>
        <v/>
      </c>
      <c r="J797" s="113"/>
      <c r="K797" s="172"/>
    </row>
    <row r="798" spans="1:11" ht="14.1" customHeight="1" x14ac:dyDescent="0.25">
      <c r="A798" s="9"/>
      <c r="B798" s="10"/>
      <c r="C798" s="28"/>
      <c r="D798" s="12"/>
      <c r="E798" s="12"/>
      <c r="F798" s="12"/>
      <c r="G798" s="13"/>
      <c r="H798" s="10"/>
      <c r="I798" s="14" t="str">
        <f t="shared" si="12"/>
        <v/>
      </c>
      <c r="J798" s="113"/>
      <c r="K798" s="172"/>
    </row>
    <row r="799" spans="1:11" ht="14.1" customHeight="1" x14ac:dyDescent="0.25">
      <c r="A799" s="9"/>
      <c r="B799" s="10"/>
      <c r="C799" s="28"/>
      <c r="D799" s="12"/>
      <c r="E799" s="12"/>
      <c r="F799" s="12"/>
      <c r="G799" s="13"/>
      <c r="H799" s="10"/>
      <c r="I799" s="14" t="str">
        <f t="shared" si="12"/>
        <v/>
      </c>
      <c r="J799" s="113"/>
      <c r="K799" s="172"/>
    </row>
    <row r="800" spans="1:11" ht="14.1" customHeight="1" x14ac:dyDescent="0.25">
      <c r="A800" s="9"/>
      <c r="B800" s="10"/>
      <c r="C800" s="28"/>
      <c r="D800" s="12"/>
      <c r="E800" s="12"/>
      <c r="F800" s="12"/>
      <c r="G800" s="13"/>
      <c r="H800" s="10"/>
      <c r="I800" s="14" t="str">
        <f t="shared" si="12"/>
        <v/>
      </c>
      <c r="J800" s="113"/>
      <c r="K800" s="172"/>
    </row>
    <row r="801" spans="1:11" ht="14.1" customHeight="1" x14ac:dyDescent="0.25">
      <c r="A801" s="9"/>
      <c r="B801" s="10"/>
      <c r="C801" s="28"/>
      <c r="D801" s="12"/>
      <c r="E801" s="12"/>
      <c r="F801" s="12"/>
      <c r="G801" s="13"/>
      <c r="H801" s="10"/>
      <c r="I801" s="14" t="str">
        <f t="shared" si="12"/>
        <v/>
      </c>
      <c r="J801" s="113"/>
      <c r="K801" s="172"/>
    </row>
    <row r="802" spans="1:11" ht="14.1" customHeight="1" x14ac:dyDescent="0.25">
      <c r="A802" s="9"/>
      <c r="B802" s="10"/>
      <c r="C802" s="28"/>
      <c r="D802" s="12"/>
      <c r="E802" s="12"/>
      <c r="F802" s="12"/>
      <c r="G802" s="13"/>
      <c r="H802" s="10"/>
      <c r="I802" s="14" t="str">
        <f t="shared" si="12"/>
        <v/>
      </c>
      <c r="J802" s="113"/>
      <c r="K802" s="172"/>
    </row>
    <row r="803" spans="1:11" ht="14.1" customHeight="1" x14ac:dyDescent="0.25">
      <c r="A803" s="9"/>
      <c r="B803" s="10"/>
      <c r="C803" s="28"/>
      <c r="D803" s="12"/>
      <c r="E803" s="12"/>
      <c r="F803" s="12"/>
      <c r="G803" s="13"/>
      <c r="H803" s="10"/>
      <c r="I803" s="14" t="str">
        <f t="shared" si="12"/>
        <v/>
      </c>
      <c r="J803" s="113"/>
      <c r="K803" s="172"/>
    </row>
    <row r="804" spans="1:11" ht="14.1" customHeight="1" x14ac:dyDescent="0.25">
      <c r="A804" s="9"/>
      <c r="B804" s="10"/>
      <c r="C804" s="28"/>
      <c r="D804" s="12"/>
      <c r="E804" s="12"/>
      <c r="F804" s="12"/>
      <c r="G804" s="13"/>
      <c r="H804" s="10"/>
      <c r="I804" s="14" t="str">
        <f t="shared" si="12"/>
        <v/>
      </c>
      <c r="J804" s="113"/>
      <c r="K804" s="172"/>
    </row>
    <row r="805" spans="1:11" ht="14.1" customHeight="1" x14ac:dyDescent="0.25">
      <c r="A805" s="9"/>
      <c r="B805" s="10"/>
      <c r="C805" s="28"/>
      <c r="D805" s="12"/>
      <c r="E805" s="12"/>
      <c r="F805" s="12"/>
      <c r="G805" s="13"/>
      <c r="H805" s="10"/>
      <c r="I805" s="14" t="str">
        <f t="shared" si="12"/>
        <v/>
      </c>
      <c r="J805" s="113"/>
      <c r="K805" s="172"/>
    </row>
    <row r="806" spans="1:11" ht="14.1" customHeight="1" x14ac:dyDescent="0.25">
      <c r="A806" s="9"/>
      <c r="B806" s="10"/>
      <c r="C806" s="28"/>
      <c r="D806" s="12"/>
      <c r="E806" s="12"/>
      <c r="F806" s="12"/>
      <c r="G806" s="13"/>
      <c r="H806" s="10"/>
      <c r="I806" s="14" t="str">
        <f t="shared" si="12"/>
        <v/>
      </c>
      <c r="J806" s="113"/>
      <c r="K806" s="172"/>
    </row>
    <row r="807" spans="1:11" ht="14.1" customHeight="1" x14ac:dyDescent="0.25">
      <c r="A807" s="9"/>
      <c r="B807" s="10"/>
      <c r="C807" s="28"/>
      <c r="D807" s="12"/>
      <c r="E807" s="12"/>
      <c r="F807" s="12"/>
      <c r="G807" s="13"/>
      <c r="H807" s="10"/>
      <c r="I807" s="14" t="str">
        <f t="shared" si="12"/>
        <v/>
      </c>
      <c r="J807" s="113"/>
      <c r="K807" s="172"/>
    </row>
    <row r="808" spans="1:11" ht="14.1" customHeight="1" x14ac:dyDescent="0.25">
      <c r="A808" s="9"/>
      <c r="B808" s="10"/>
      <c r="C808" s="28"/>
      <c r="D808" s="12"/>
      <c r="E808" s="12"/>
      <c r="F808" s="12"/>
      <c r="G808" s="13"/>
      <c r="H808" s="10"/>
      <c r="I808" s="14" t="str">
        <f t="shared" si="12"/>
        <v/>
      </c>
      <c r="J808" s="113"/>
      <c r="K808" s="172"/>
    </row>
    <row r="809" spans="1:11" ht="14.1" customHeight="1" x14ac:dyDescent="0.25">
      <c r="A809" s="9"/>
      <c r="B809" s="10"/>
      <c r="C809" s="28"/>
      <c r="D809" s="12"/>
      <c r="E809" s="12"/>
      <c r="F809" s="12"/>
      <c r="G809" s="13"/>
      <c r="H809" s="10"/>
      <c r="I809" s="14" t="str">
        <f t="shared" si="12"/>
        <v/>
      </c>
      <c r="J809" s="113"/>
      <c r="K809" s="172"/>
    </row>
    <row r="810" spans="1:11" ht="14.1" customHeight="1" x14ac:dyDescent="0.25">
      <c r="A810" s="9"/>
      <c r="B810" s="10"/>
      <c r="C810" s="28"/>
      <c r="D810" s="12"/>
      <c r="E810" s="12"/>
      <c r="F810" s="12"/>
      <c r="G810" s="13"/>
      <c r="H810" s="10"/>
      <c r="I810" s="14" t="str">
        <f t="shared" si="12"/>
        <v/>
      </c>
      <c r="J810" s="113"/>
      <c r="K810" s="172"/>
    </row>
    <row r="811" spans="1:11" ht="14.1" customHeight="1" x14ac:dyDescent="0.25">
      <c r="A811" s="9"/>
      <c r="B811" s="10"/>
      <c r="C811" s="28"/>
      <c r="D811" s="12"/>
      <c r="E811" s="12"/>
      <c r="F811" s="12"/>
      <c r="G811" s="13"/>
      <c r="H811" s="10"/>
      <c r="I811" s="14" t="str">
        <f t="shared" si="12"/>
        <v/>
      </c>
      <c r="J811" s="113"/>
      <c r="K811" s="172"/>
    </row>
    <row r="812" spans="1:11" ht="14.1" customHeight="1" x14ac:dyDescent="0.25">
      <c r="A812" s="9"/>
      <c r="B812" s="10"/>
      <c r="C812" s="28"/>
      <c r="D812" s="12"/>
      <c r="E812" s="12"/>
      <c r="F812" s="12"/>
      <c r="G812" s="13"/>
      <c r="H812" s="10"/>
      <c r="I812" s="14" t="str">
        <f t="shared" si="12"/>
        <v/>
      </c>
      <c r="J812" s="113"/>
      <c r="K812" s="172"/>
    </row>
    <row r="813" spans="1:11" ht="14.1" customHeight="1" x14ac:dyDescent="0.25">
      <c r="A813" s="9"/>
      <c r="B813" s="10"/>
      <c r="C813" s="28"/>
      <c r="D813" s="12"/>
      <c r="E813" s="12"/>
      <c r="F813" s="12"/>
      <c r="G813" s="13"/>
      <c r="H813" s="10"/>
      <c r="I813" s="14" t="str">
        <f t="shared" si="12"/>
        <v/>
      </c>
      <c r="J813" s="113"/>
      <c r="K813" s="172"/>
    </row>
    <row r="814" spans="1:11" ht="14.1" customHeight="1" x14ac:dyDescent="0.25">
      <c r="A814" s="9"/>
      <c r="B814" s="10"/>
      <c r="C814" s="28"/>
      <c r="D814" s="12"/>
      <c r="E814" s="12"/>
      <c r="F814" s="12"/>
      <c r="G814" s="13"/>
      <c r="H814" s="10"/>
      <c r="I814" s="14" t="str">
        <f t="shared" si="12"/>
        <v/>
      </c>
      <c r="J814" s="113"/>
      <c r="K814" s="172"/>
    </row>
    <row r="815" spans="1:11" ht="14.1" customHeight="1" x14ac:dyDescent="0.25">
      <c r="A815" s="9"/>
      <c r="B815" s="10"/>
      <c r="C815" s="28"/>
      <c r="D815" s="12"/>
      <c r="E815" s="12"/>
      <c r="F815" s="12"/>
      <c r="G815" s="13"/>
      <c r="H815" s="10"/>
      <c r="I815" s="14" t="str">
        <f t="shared" si="12"/>
        <v/>
      </c>
      <c r="J815" s="113"/>
      <c r="K815" s="172"/>
    </row>
    <row r="816" spans="1:11" ht="14.1" customHeight="1" x14ac:dyDescent="0.25">
      <c r="A816" s="9"/>
      <c r="B816" s="10"/>
      <c r="C816" s="28"/>
      <c r="D816" s="12"/>
      <c r="E816" s="12"/>
      <c r="F816" s="12"/>
      <c r="G816" s="13"/>
      <c r="H816" s="10"/>
      <c r="I816" s="14" t="str">
        <f t="shared" si="12"/>
        <v/>
      </c>
      <c r="J816" s="113"/>
      <c r="K816" s="172"/>
    </row>
    <row r="817" spans="1:11" ht="14.1" customHeight="1" x14ac:dyDescent="0.25">
      <c r="A817" s="9"/>
      <c r="B817" s="10"/>
      <c r="C817" s="28"/>
      <c r="D817" s="12"/>
      <c r="E817" s="12"/>
      <c r="F817" s="12"/>
      <c r="G817" s="13"/>
      <c r="H817" s="10"/>
      <c r="I817" s="14" t="str">
        <f t="shared" si="12"/>
        <v/>
      </c>
      <c r="J817" s="113"/>
      <c r="K817" s="172"/>
    </row>
    <row r="818" spans="1:11" ht="14.1" customHeight="1" x14ac:dyDescent="0.25">
      <c r="A818" s="9"/>
      <c r="B818" s="10"/>
      <c r="C818" s="28"/>
      <c r="D818" s="12"/>
      <c r="E818" s="12"/>
      <c r="F818" s="12"/>
      <c r="G818" s="13"/>
      <c r="H818" s="10"/>
      <c r="I818" s="14" t="str">
        <f t="shared" si="12"/>
        <v/>
      </c>
      <c r="J818" s="113"/>
      <c r="K818" s="172"/>
    </row>
    <row r="819" spans="1:11" ht="14.1" customHeight="1" x14ac:dyDescent="0.25">
      <c r="A819" s="9"/>
      <c r="B819" s="10"/>
      <c r="C819" s="28"/>
      <c r="D819" s="12"/>
      <c r="E819" s="12"/>
      <c r="F819" s="12"/>
      <c r="G819" s="13"/>
      <c r="H819" s="10"/>
      <c r="I819" s="14" t="str">
        <f t="shared" si="12"/>
        <v/>
      </c>
      <c r="J819" s="113"/>
      <c r="K819" s="172"/>
    </row>
    <row r="820" spans="1:11" ht="14.1" customHeight="1" x14ac:dyDescent="0.25">
      <c r="A820" s="9"/>
      <c r="B820" s="10"/>
      <c r="C820" s="28"/>
      <c r="D820" s="12"/>
      <c r="E820" s="12"/>
      <c r="F820" s="12"/>
      <c r="G820" s="13"/>
      <c r="H820" s="10"/>
      <c r="I820" s="14" t="str">
        <f t="shared" si="12"/>
        <v/>
      </c>
      <c r="J820" s="113"/>
      <c r="K820" s="172"/>
    </row>
    <row r="821" spans="1:11" ht="14.1" customHeight="1" x14ac:dyDescent="0.25">
      <c r="A821" s="9"/>
      <c r="B821" s="10"/>
      <c r="C821" s="28"/>
      <c r="D821" s="12"/>
      <c r="E821" s="12"/>
      <c r="F821" s="12"/>
      <c r="G821" s="13"/>
      <c r="H821" s="10"/>
      <c r="I821" s="14" t="str">
        <f t="shared" si="12"/>
        <v/>
      </c>
      <c r="J821" s="113"/>
      <c r="K821" s="172"/>
    </row>
    <row r="822" spans="1:11" ht="14.1" customHeight="1" x14ac:dyDescent="0.25">
      <c r="A822" s="9"/>
      <c r="B822" s="10"/>
      <c r="C822" s="28"/>
      <c r="D822" s="12"/>
      <c r="E822" s="12"/>
      <c r="F822" s="12"/>
      <c r="G822" s="13"/>
      <c r="H822" s="10"/>
      <c r="I822" s="14" t="str">
        <f t="shared" si="12"/>
        <v/>
      </c>
      <c r="J822" s="113"/>
      <c r="K822" s="172"/>
    </row>
    <row r="823" spans="1:11" ht="14.1" customHeight="1" x14ac:dyDescent="0.25">
      <c r="A823" s="9"/>
      <c r="B823" s="10"/>
      <c r="C823" s="28"/>
      <c r="D823" s="12"/>
      <c r="E823" s="12"/>
      <c r="F823" s="12"/>
      <c r="G823" s="13"/>
      <c r="H823" s="10"/>
      <c r="I823" s="14" t="str">
        <f t="shared" si="12"/>
        <v/>
      </c>
      <c r="J823" s="113"/>
      <c r="K823" s="172"/>
    </row>
    <row r="824" spans="1:11" ht="14.1" customHeight="1" x14ac:dyDescent="0.25">
      <c r="A824" s="9"/>
      <c r="B824" s="10"/>
      <c r="C824" s="28"/>
      <c r="D824" s="12"/>
      <c r="E824" s="12"/>
      <c r="F824" s="12"/>
      <c r="G824" s="13"/>
      <c r="H824" s="10"/>
      <c r="I824" s="14" t="str">
        <f t="shared" si="12"/>
        <v/>
      </c>
      <c r="J824" s="113"/>
      <c r="K824" s="172"/>
    </row>
    <row r="825" spans="1:11" ht="14.1" customHeight="1" x14ac:dyDescent="0.25">
      <c r="A825" s="9"/>
      <c r="B825" s="10"/>
      <c r="C825" s="28"/>
      <c r="D825" s="12"/>
      <c r="E825" s="12"/>
      <c r="F825" s="12"/>
      <c r="G825" s="13"/>
      <c r="H825" s="10"/>
      <c r="I825" s="14" t="str">
        <f t="shared" si="12"/>
        <v/>
      </c>
      <c r="J825" s="113"/>
      <c r="K825" s="172"/>
    </row>
    <row r="826" spans="1:11" ht="14.1" customHeight="1" x14ac:dyDescent="0.25">
      <c r="A826" s="9"/>
      <c r="B826" s="10"/>
      <c r="C826" s="28"/>
      <c r="D826" s="12"/>
      <c r="E826" s="12"/>
      <c r="F826" s="12"/>
      <c r="G826" s="13"/>
      <c r="H826" s="10"/>
      <c r="I826" s="14" t="str">
        <f t="shared" si="12"/>
        <v/>
      </c>
      <c r="J826" s="113"/>
      <c r="K826" s="172"/>
    </row>
    <row r="827" spans="1:11" ht="14.1" customHeight="1" x14ac:dyDescent="0.25">
      <c r="A827" s="9"/>
      <c r="B827" s="10"/>
      <c r="C827" s="28"/>
      <c r="D827" s="12"/>
      <c r="E827" s="12"/>
      <c r="F827" s="12"/>
      <c r="G827" s="13"/>
      <c r="H827" s="10"/>
      <c r="I827" s="14" t="str">
        <f t="shared" si="12"/>
        <v/>
      </c>
      <c r="J827" s="113"/>
      <c r="K827" s="172"/>
    </row>
    <row r="828" spans="1:11" ht="14.1" customHeight="1" x14ac:dyDescent="0.25">
      <c r="A828" s="9"/>
      <c r="B828" s="10"/>
      <c r="C828" s="28"/>
      <c r="D828" s="12"/>
      <c r="E828" s="12"/>
      <c r="F828" s="12"/>
      <c r="G828" s="13"/>
      <c r="H828" s="10"/>
      <c r="I828" s="14" t="str">
        <f t="shared" si="12"/>
        <v/>
      </c>
      <c r="J828" s="113"/>
      <c r="K828" s="172"/>
    </row>
    <row r="829" spans="1:11" ht="14.1" customHeight="1" x14ac:dyDescent="0.25">
      <c r="A829" s="9"/>
      <c r="B829" s="10"/>
      <c r="C829" s="28"/>
      <c r="D829" s="12"/>
      <c r="E829" s="12"/>
      <c r="F829" s="12"/>
      <c r="G829" s="13"/>
      <c r="H829" s="10"/>
      <c r="I829" s="14" t="str">
        <f t="shared" si="12"/>
        <v/>
      </c>
      <c r="J829" s="113"/>
      <c r="K829" s="172"/>
    </row>
    <row r="830" spans="1:11" ht="14.1" customHeight="1" x14ac:dyDescent="0.25">
      <c r="A830" s="9"/>
      <c r="B830" s="10"/>
      <c r="C830" s="28"/>
      <c r="D830" s="12"/>
      <c r="E830" s="12"/>
      <c r="F830" s="12"/>
      <c r="G830" s="13"/>
      <c r="H830" s="10"/>
      <c r="I830" s="14" t="str">
        <f t="shared" si="12"/>
        <v/>
      </c>
      <c r="J830" s="113"/>
      <c r="K830" s="172"/>
    </row>
    <row r="831" spans="1:11" ht="14.1" customHeight="1" x14ac:dyDescent="0.25">
      <c r="A831" s="9"/>
      <c r="B831" s="10"/>
      <c r="C831" s="28"/>
      <c r="D831" s="12"/>
      <c r="E831" s="12"/>
      <c r="F831" s="12"/>
      <c r="G831" s="13"/>
      <c r="H831" s="10"/>
      <c r="I831" s="14" t="str">
        <f t="shared" si="12"/>
        <v/>
      </c>
      <c r="J831" s="113"/>
      <c r="K831" s="172"/>
    </row>
    <row r="832" spans="1:11" ht="14.1" customHeight="1" x14ac:dyDescent="0.25">
      <c r="A832" s="9"/>
      <c r="B832" s="10"/>
      <c r="C832" s="28"/>
      <c r="D832" s="12"/>
      <c r="E832" s="12"/>
      <c r="F832" s="12"/>
      <c r="G832" s="13"/>
      <c r="H832" s="10"/>
      <c r="I832" s="14" t="str">
        <f t="shared" si="12"/>
        <v/>
      </c>
      <c r="J832" s="113"/>
      <c r="K832" s="172"/>
    </row>
    <row r="833" spans="1:11" ht="14.1" customHeight="1" x14ac:dyDescent="0.25">
      <c r="A833" s="9"/>
      <c r="B833" s="10"/>
      <c r="C833" s="28"/>
      <c r="D833" s="12"/>
      <c r="E833" s="12"/>
      <c r="F833" s="12"/>
      <c r="G833" s="13"/>
      <c r="H833" s="10"/>
      <c r="I833" s="14" t="str">
        <f t="shared" si="12"/>
        <v/>
      </c>
      <c r="J833" s="113"/>
      <c r="K833" s="172"/>
    </row>
    <row r="834" spans="1:11" ht="14.1" customHeight="1" x14ac:dyDescent="0.25">
      <c r="A834" s="9"/>
      <c r="B834" s="10"/>
      <c r="C834" s="28"/>
      <c r="D834" s="12"/>
      <c r="E834" s="12"/>
      <c r="F834" s="12"/>
      <c r="G834" s="13"/>
      <c r="H834" s="10"/>
      <c r="I834" s="14" t="str">
        <f t="shared" si="12"/>
        <v/>
      </c>
      <c r="J834" s="113"/>
      <c r="K834" s="172"/>
    </row>
    <row r="835" spans="1:11" ht="14.1" customHeight="1" x14ac:dyDescent="0.25">
      <c r="A835" s="9"/>
      <c r="B835" s="10"/>
      <c r="C835" s="28"/>
      <c r="D835" s="12"/>
      <c r="E835" s="12"/>
      <c r="F835" s="12"/>
      <c r="G835" s="13"/>
      <c r="H835" s="10"/>
      <c r="I835" s="14" t="str">
        <f t="shared" si="12"/>
        <v/>
      </c>
      <c r="J835" s="113"/>
      <c r="K835" s="172"/>
    </row>
    <row r="836" spans="1:11" ht="14.1" customHeight="1" x14ac:dyDescent="0.25">
      <c r="A836" s="9"/>
      <c r="B836" s="10"/>
      <c r="C836" s="28"/>
      <c r="D836" s="12"/>
      <c r="E836" s="12"/>
      <c r="F836" s="12"/>
      <c r="G836" s="13"/>
      <c r="H836" s="10"/>
      <c r="I836" s="14" t="str">
        <f t="shared" si="12"/>
        <v/>
      </c>
      <c r="J836" s="113"/>
      <c r="K836" s="172"/>
    </row>
    <row r="837" spans="1:11" ht="14.1" customHeight="1" x14ac:dyDescent="0.25">
      <c r="A837" s="9"/>
      <c r="B837" s="10"/>
      <c r="C837" s="28"/>
      <c r="D837" s="12"/>
      <c r="E837" s="12"/>
      <c r="F837" s="12"/>
      <c r="G837" s="13"/>
      <c r="H837" s="10"/>
      <c r="I837" s="14" t="str">
        <f t="shared" ref="I837:I900" si="13">IF(G837="","",I836+G837)</f>
        <v/>
      </c>
      <c r="J837" s="113"/>
      <c r="K837" s="172"/>
    </row>
    <row r="838" spans="1:11" ht="14.1" customHeight="1" x14ac:dyDescent="0.25">
      <c r="A838" s="9"/>
      <c r="B838" s="10"/>
      <c r="C838" s="28"/>
      <c r="D838" s="12"/>
      <c r="E838" s="12"/>
      <c r="F838" s="12"/>
      <c r="G838" s="13"/>
      <c r="H838" s="10"/>
      <c r="I838" s="14" t="str">
        <f t="shared" si="13"/>
        <v/>
      </c>
      <c r="J838" s="113"/>
      <c r="K838" s="172"/>
    </row>
    <row r="839" spans="1:11" ht="14.1" customHeight="1" x14ac:dyDescent="0.25">
      <c r="A839" s="9"/>
      <c r="B839" s="10"/>
      <c r="C839" s="28"/>
      <c r="D839" s="12"/>
      <c r="E839" s="12"/>
      <c r="F839" s="12"/>
      <c r="G839" s="13"/>
      <c r="H839" s="10"/>
      <c r="I839" s="14" t="str">
        <f t="shared" si="13"/>
        <v/>
      </c>
      <c r="J839" s="113"/>
      <c r="K839" s="172"/>
    </row>
    <row r="840" spans="1:11" ht="14.1" customHeight="1" x14ac:dyDescent="0.25">
      <c r="A840" s="9"/>
      <c r="B840" s="10"/>
      <c r="C840" s="28"/>
      <c r="D840" s="12"/>
      <c r="E840" s="12"/>
      <c r="F840" s="12"/>
      <c r="G840" s="13"/>
      <c r="H840" s="10"/>
      <c r="I840" s="14" t="str">
        <f t="shared" si="13"/>
        <v/>
      </c>
      <c r="J840" s="113"/>
      <c r="K840" s="172"/>
    </row>
    <row r="841" spans="1:11" ht="14.1" customHeight="1" x14ac:dyDescent="0.25">
      <c r="A841" s="9"/>
      <c r="B841" s="10"/>
      <c r="C841" s="28"/>
      <c r="D841" s="12"/>
      <c r="E841" s="12"/>
      <c r="F841" s="12"/>
      <c r="G841" s="13"/>
      <c r="H841" s="10"/>
      <c r="I841" s="14" t="str">
        <f t="shared" si="13"/>
        <v/>
      </c>
      <c r="J841" s="113"/>
      <c r="K841" s="172"/>
    </row>
    <row r="842" spans="1:11" ht="14.1" customHeight="1" x14ac:dyDescent="0.25">
      <c r="A842" s="9"/>
      <c r="B842" s="10"/>
      <c r="C842" s="28"/>
      <c r="D842" s="12"/>
      <c r="E842" s="12"/>
      <c r="F842" s="12"/>
      <c r="G842" s="13"/>
      <c r="H842" s="10"/>
      <c r="I842" s="14" t="str">
        <f t="shared" si="13"/>
        <v/>
      </c>
      <c r="J842" s="113"/>
      <c r="K842" s="172"/>
    </row>
    <row r="843" spans="1:11" ht="14.1" customHeight="1" x14ac:dyDescent="0.25">
      <c r="A843" s="9"/>
      <c r="B843" s="10"/>
      <c r="C843" s="28"/>
      <c r="D843" s="12"/>
      <c r="E843" s="12"/>
      <c r="F843" s="12"/>
      <c r="G843" s="13"/>
      <c r="H843" s="10"/>
      <c r="I843" s="14" t="str">
        <f t="shared" si="13"/>
        <v/>
      </c>
      <c r="J843" s="113"/>
      <c r="K843" s="172"/>
    </row>
    <row r="844" spans="1:11" ht="14.1" customHeight="1" x14ac:dyDescent="0.25">
      <c r="A844" s="9"/>
      <c r="B844" s="10"/>
      <c r="C844" s="28"/>
      <c r="D844" s="12"/>
      <c r="E844" s="12"/>
      <c r="F844" s="12"/>
      <c r="G844" s="13"/>
      <c r="H844" s="10"/>
      <c r="I844" s="14" t="str">
        <f t="shared" si="13"/>
        <v/>
      </c>
      <c r="J844" s="113"/>
      <c r="K844" s="172"/>
    </row>
    <row r="845" spans="1:11" ht="14.1" customHeight="1" x14ac:dyDescent="0.25">
      <c r="A845" s="9"/>
      <c r="B845" s="10"/>
      <c r="C845" s="28"/>
      <c r="D845" s="12"/>
      <c r="E845" s="12"/>
      <c r="F845" s="12"/>
      <c r="G845" s="13"/>
      <c r="H845" s="10"/>
      <c r="I845" s="14" t="str">
        <f t="shared" si="13"/>
        <v/>
      </c>
      <c r="J845" s="113"/>
      <c r="K845" s="172"/>
    </row>
    <row r="846" spans="1:11" ht="14.1" customHeight="1" x14ac:dyDescent="0.25">
      <c r="A846" s="9"/>
      <c r="B846" s="10"/>
      <c r="C846" s="28"/>
      <c r="D846" s="12"/>
      <c r="E846" s="12"/>
      <c r="F846" s="12"/>
      <c r="G846" s="13"/>
      <c r="H846" s="10"/>
      <c r="I846" s="14" t="str">
        <f t="shared" si="13"/>
        <v/>
      </c>
      <c r="J846" s="113"/>
      <c r="K846" s="172"/>
    </row>
    <row r="847" spans="1:11" ht="14.1" customHeight="1" x14ac:dyDescent="0.25">
      <c r="A847" s="9"/>
      <c r="B847" s="10"/>
      <c r="C847" s="28"/>
      <c r="D847" s="12"/>
      <c r="E847" s="12"/>
      <c r="F847" s="12"/>
      <c r="G847" s="13"/>
      <c r="H847" s="10"/>
      <c r="I847" s="14" t="str">
        <f t="shared" si="13"/>
        <v/>
      </c>
      <c r="J847" s="113"/>
      <c r="K847" s="172"/>
    </row>
    <row r="848" spans="1:11" ht="14.1" customHeight="1" x14ac:dyDescent="0.25">
      <c r="A848" s="9"/>
      <c r="B848" s="10"/>
      <c r="C848" s="28"/>
      <c r="D848" s="12"/>
      <c r="E848" s="12"/>
      <c r="F848" s="12"/>
      <c r="G848" s="13"/>
      <c r="H848" s="10"/>
      <c r="I848" s="14" t="str">
        <f t="shared" si="13"/>
        <v/>
      </c>
      <c r="J848" s="113"/>
      <c r="K848" s="172"/>
    </row>
    <row r="849" spans="1:11" ht="14.1" customHeight="1" x14ac:dyDescent="0.25">
      <c r="A849" s="9"/>
      <c r="B849" s="10"/>
      <c r="C849" s="28"/>
      <c r="D849" s="12"/>
      <c r="E849" s="12"/>
      <c r="F849" s="12"/>
      <c r="G849" s="13"/>
      <c r="H849" s="10"/>
      <c r="I849" s="14" t="str">
        <f t="shared" si="13"/>
        <v/>
      </c>
      <c r="J849" s="113"/>
      <c r="K849" s="172"/>
    </row>
    <row r="850" spans="1:11" ht="14.1" customHeight="1" x14ac:dyDescent="0.25">
      <c r="A850" s="9"/>
      <c r="B850" s="10"/>
      <c r="C850" s="28"/>
      <c r="D850" s="12"/>
      <c r="E850" s="12"/>
      <c r="F850" s="12"/>
      <c r="G850" s="13"/>
      <c r="H850" s="10"/>
      <c r="I850" s="14" t="str">
        <f t="shared" si="13"/>
        <v/>
      </c>
      <c r="J850" s="113"/>
      <c r="K850" s="172"/>
    </row>
    <row r="851" spans="1:11" ht="14.1" customHeight="1" x14ac:dyDescent="0.25">
      <c r="A851" s="9"/>
      <c r="B851" s="10"/>
      <c r="C851" s="28"/>
      <c r="D851" s="12"/>
      <c r="E851" s="12"/>
      <c r="F851" s="12"/>
      <c r="G851" s="13"/>
      <c r="H851" s="10"/>
      <c r="I851" s="14" t="str">
        <f t="shared" si="13"/>
        <v/>
      </c>
      <c r="J851" s="113"/>
      <c r="K851" s="172"/>
    </row>
    <row r="852" spans="1:11" ht="14.1" customHeight="1" x14ac:dyDescent="0.25">
      <c r="A852" s="9"/>
      <c r="B852" s="10"/>
      <c r="C852" s="28"/>
      <c r="D852" s="12"/>
      <c r="E852" s="12"/>
      <c r="F852" s="12"/>
      <c r="G852" s="13"/>
      <c r="H852" s="10"/>
      <c r="I852" s="14" t="str">
        <f t="shared" si="13"/>
        <v/>
      </c>
      <c r="J852" s="113"/>
      <c r="K852" s="172"/>
    </row>
    <row r="853" spans="1:11" ht="14.1" customHeight="1" x14ac:dyDescent="0.25">
      <c r="A853" s="9"/>
      <c r="B853" s="10"/>
      <c r="C853" s="28"/>
      <c r="D853" s="12"/>
      <c r="E853" s="12"/>
      <c r="F853" s="12"/>
      <c r="G853" s="13"/>
      <c r="H853" s="10"/>
      <c r="I853" s="14" t="str">
        <f t="shared" si="13"/>
        <v/>
      </c>
      <c r="J853" s="113"/>
      <c r="K853" s="172"/>
    </row>
    <row r="854" spans="1:11" ht="14.1" customHeight="1" x14ac:dyDescent="0.25">
      <c r="A854" s="9"/>
      <c r="B854" s="10"/>
      <c r="C854" s="28"/>
      <c r="D854" s="12"/>
      <c r="E854" s="12"/>
      <c r="F854" s="12"/>
      <c r="G854" s="13"/>
      <c r="H854" s="10"/>
      <c r="I854" s="14" t="str">
        <f t="shared" si="13"/>
        <v/>
      </c>
      <c r="J854" s="113"/>
      <c r="K854" s="172"/>
    </row>
    <row r="855" spans="1:11" ht="14.1" customHeight="1" x14ac:dyDescent="0.25">
      <c r="A855" s="9"/>
      <c r="B855" s="10"/>
      <c r="C855" s="28"/>
      <c r="D855" s="12"/>
      <c r="E855" s="12"/>
      <c r="F855" s="12"/>
      <c r="G855" s="13"/>
      <c r="H855" s="10"/>
      <c r="I855" s="14" t="str">
        <f t="shared" si="13"/>
        <v/>
      </c>
      <c r="J855" s="113"/>
      <c r="K855" s="172"/>
    </row>
    <row r="856" spans="1:11" ht="14.1" customHeight="1" x14ac:dyDescent="0.25">
      <c r="A856" s="9"/>
      <c r="B856" s="10"/>
      <c r="C856" s="28"/>
      <c r="D856" s="12"/>
      <c r="E856" s="12"/>
      <c r="F856" s="12"/>
      <c r="G856" s="13"/>
      <c r="H856" s="10"/>
      <c r="I856" s="14" t="str">
        <f t="shared" si="13"/>
        <v/>
      </c>
      <c r="J856" s="113"/>
      <c r="K856" s="172"/>
    </row>
    <row r="857" spans="1:11" ht="14.1" customHeight="1" x14ac:dyDescent="0.25">
      <c r="A857" s="9"/>
      <c r="B857" s="10"/>
      <c r="C857" s="28"/>
      <c r="D857" s="12"/>
      <c r="E857" s="12"/>
      <c r="F857" s="12"/>
      <c r="G857" s="13"/>
      <c r="H857" s="10"/>
      <c r="I857" s="14" t="str">
        <f t="shared" si="13"/>
        <v/>
      </c>
      <c r="J857" s="113"/>
      <c r="K857" s="172"/>
    </row>
    <row r="858" spans="1:11" ht="14.1" customHeight="1" x14ac:dyDescent="0.25">
      <c r="A858" s="9"/>
      <c r="B858" s="10"/>
      <c r="C858" s="28"/>
      <c r="D858" s="12"/>
      <c r="E858" s="12"/>
      <c r="F858" s="12"/>
      <c r="G858" s="13"/>
      <c r="H858" s="10"/>
      <c r="I858" s="14" t="str">
        <f t="shared" si="13"/>
        <v/>
      </c>
      <c r="J858" s="113"/>
      <c r="K858" s="172"/>
    </row>
    <row r="859" spans="1:11" ht="14.1" customHeight="1" x14ac:dyDescent="0.25">
      <c r="A859" s="9"/>
      <c r="B859" s="10"/>
      <c r="C859" s="28"/>
      <c r="D859" s="12"/>
      <c r="E859" s="12"/>
      <c r="F859" s="12"/>
      <c r="G859" s="13"/>
      <c r="H859" s="10"/>
      <c r="I859" s="14" t="str">
        <f t="shared" si="13"/>
        <v/>
      </c>
      <c r="J859" s="113"/>
      <c r="K859" s="172"/>
    </row>
    <row r="860" spans="1:11" ht="14.1" customHeight="1" x14ac:dyDescent="0.25">
      <c r="A860" s="9"/>
      <c r="B860" s="10"/>
      <c r="C860" s="28"/>
      <c r="D860" s="12"/>
      <c r="E860" s="12"/>
      <c r="F860" s="12"/>
      <c r="G860" s="13"/>
      <c r="H860" s="10"/>
      <c r="I860" s="14" t="str">
        <f t="shared" si="13"/>
        <v/>
      </c>
      <c r="J860" s="113"/>
      <c r="K860" s="172"/>
    </row>
    <row r="861" spans="1:11" ht="14.1" customHeight="1" x14ac:dyDescent="0.25">
      <c r="A861" s="9"/>
      <c r="B861" s="10"/>
      <c r="C861" s="28"/>
      <c r="D861" s="12"/>
      <c r="E861" s="12"/>
      <c r="F861" s="12"/>
      <c r="G861" s="13"/>
      <c r="H861" s="10"/>
      <c r="I861" s="14" t="str">
        <f t="shared" si="13"/>
        <v/>
      </c>
      <c r="J861" s="113"/>
      <c r="K861" s="172"/>
    </row>
    <row r="862" spans="1:11" ht="14.1" customHeight="1" x14ac:dyDescent="0.25">
      <c r="A862" s="9"/>
      <c r="B862" s="10"/>
      <c r="C862" s="28"/>
      <c r="D862" s="12"/>
      <c r="E862" s="12"/>
      <c r="F862" s="12"/>
      <c r="G862" s="13"/>
      <c r="H862" s="10"/>
      <c r="I862" s="14" t="str">
        <f t="shared" si="13"/>
        <v/>
      </c>
      <c r="J862" s="113"/>
      <c r="K862" s="172"/>
    </row>
    <row r="863" spans="1:11" ht="14.1" customHeight="1" x14ac:dyDescent="0.25">
      <c r="A863" s="9"/>
      <c r="B863" s="10"/>
      <c r="C863" s="28"/>
      <c r="D863" s="12"/>
      <c r="E863" s="12"/>
      <c r="F863" s="12"/>
      <c r="G863" s="13"/>
      <c r="H863" s="10"/>
      <c r="I863" s="14" t="str">
        <f t="shared" si="13"/>
        <v/>
      </c>
      <c r="J863" s="113"/>
      <c r="K863" s="172"/>
    </row>
    <row r="864" spans="1:11" ht="14.1" customHeight="1" x14ac:dyDescent="0.25">
      <c r="A864" s="9"/>
      <c r="B864" s="10"/>
      <c r="C864" s="28"/>
      <c r="D864" s="12"/>
      <c r="E864" s="12"/>
      <c r="F864" s="12"/>
      <c r="G864" s="13"/>
      <c r="H864" s="10"/>
      <c r="I864" s="14" t="str">
        <f t="shared" si="13"/>
        <v/>
      </c>
      <c r="J864" s="113"/>
      <c r="K864" s="172"/>
    </row>
    <row r="865" spans="1:11" ht="14.1" customHeight="1" x14ac:dyDescent="0.25">
      <c r="A865" s="9"/>
      <c r="B865" s="10"/>
      <c r="C865" s="28"/>
      <c r="D865" s="12"/>
      <c r="E865" s="12"/>
      <c r="F865" s="12"/>
      <c r="G865" s="13"/>
      <c r="H865" s="10"/>
      <c r="I865" s="14" t="str">
        <f t="shared" si="13"/>
        <v/>
      </c>
      <c r="J865" s="113"/>
      <c r="K865" s="172"/>
    </row>
    <row r="866" spans="1:11" ht="14.1" customHeight="1" x14ac:dyDescent="0.25">
      <c r="A866" s="9"/>
      <c r="B866" s="10"/>
      <c r="C866" s="28"/>
      <c r="D866" s="12"/>
      <c r="E866" s="12"/>
      <c r="F866" s="12"/>
      <c r="G866" s="13"/>
      <c r="H866" s="10"/>
      <c r="I866" s="14" t="str">
        <f t="shared" si="13"/>
        <v/>
      </c>
      <c r="J866" s="113"/>
      <c r="K866" s="172"/>
    </row>
    <row r="867" spans="1:11" ht="14.1" customHeight="1" x14ac:dyDescent="0.25">
      <c r="A867" s="9"/>
      <c r="B867" s="10"/>
      <c r="C867" s="28"/>
      <c r="D867" s="12"/>
      <c r="E867" s="12"/>
      <c r="F867" s="12"/>
      <c r="G867" s="13"/>
      <c r="H867" s="10"/>
      <c r="I867" s="14" t="str">
        <f t="shared" si="13"/>
        <v/>
      </c>
      <c r="J867" s="113"/>
      <c r="K867" s="172"/>
    </row>
    <row r="868" spans="1:11" ht="14.1" customHeight="1" x14ac:dyDescent="0.25">
      <c r="A868" s="9"/>
      <c r="B868" s="10"/>
      <c r="C868" s="28"/>
      <c r="D868" s="12"/>
      <c r="E868" s="12"/>
      <c r="F868" s="12"/>
      <c r="G868" s="13"/>
      <c r="H868" s="10"/>
      <c r="I868" s="14" t="str">
        <f t="shared" si="13"/>
        <v/>
      </c>
      <c r="J868" s="113"/>
      <c r="K868" s="172"/>
    </row>
    <row r="869" spans="1:11" ht="14.1" customHeight="1" x14ac:dyDescent="0.25">
      <c r="A869" s="9"/>
      <c r="B869" s="10"/>
      <c r="C869" s="28"/>
      <c r="D869" s="12"/>
      <c r="E869" s="12"/>
      <c r="F869" s="12"/>
      <c r="G869" s="13"/>
      <c r="H869" s="10"/>
      <c r="I869" s="14" t="str">
        <f t="shared" si="13"/>
        <v/>
      </c>
      <c r="J869" s="113"/>
      <c r="K869" s="172"/>
    </row>
    <row r="870" spans="1:11" ht="14.1" customHeight="1" x14ac:dyDescent="0.25">
      <c r="A870" s="9"/>
      <c r="B870" s="10"/>
      <c r="C870" s="28"/>
      <c r="D870" s="12"/>
      <c r="E870" s="12"/>
      <c r="F870" s="12"/>
      <c r="G870" s="13"/>
      <c r="H870" s="10"/>
      <c r="I870" s="14" t="str">
        <f t="shared" si="13"/>
        <v/>
      </c>
      <c r="J870" s="113"/>
      <c r="K870" s="172"/>
    </row>
    <row r="871" spans="1:11" ht="14.1" customHeight="1" x14ac:dyDescent="0.25">
      <c r="A871" s="9"/>
      <c r="B871" s="10"/>
      <c r="C871" s="28"/>
      <c r="D871" s="12"/>
      <c r="E871" s="12"/>
      <c r="F871" s="12"/>
      <c r="G871" s="13"/>
      <c r="H871" s="10"/>
      <c r="I871" s="14" t="str">
        <f t="shared" si="13"/>
        <v/>
      </c>
      <c r="J871" s="113"/>
      <c r="K871" s="172"/>
    </row>
    <row r="872" spans="1:11" ht="14.1" customHeight="1" x14ac:dyDescent="0.25">
      <c r="A872" s="9"/>
      <c r="B872" s="10"/>
      <c r="C872" s="28"/>
      <c r="D872" s="12"/>
      <c r="E872" s="12"/>
      <c r="F872" s="12"/>
      <c r="G872" s="13"/>
      <c r="H872" s="10"/>
      <c r="I872" s="14" t="str">
        <f t="shared" si="13"/>
        <v/>
      </c>
      <c r="J872" s="113"/>
      <c r="K872" s="172"/>
    </row>
    <row r="873" spans="1:11" ht="14.1" customHeight="1" x14ac:dyDescent="0.25">
      <c r="A873" s="9"/>
      <c r="B873" s="10"/>
      <c r="C873" s="28"/>
      <c r="D873" s="12"/>
      <c r="E873" s="12"/>
      <c r="F873" s="12"/>
      <c r="G873" s="13"/>
      <c r="H873" s="10"/>
      <c r="I873" s="14" t="str">
        <f t="shared" si="13"/>
        <v/>
      </c>
      <c r="J873" s="113"/>
      <c r="K873" s="172"/>
    </row>
    <row r="874" spans="1:11" ht="14.1" customHeight="1" x14ac:dyDescent="0.25">
      <c r="A874" s="9"/>
      <c r="B874" s="10"/>
      <c r="C874" s="28"/>
      <c r="D874" s="12"/>
      <c r="E874" s="12"/>
      <c r="F874" s="12"/>
      <c r="G874" s="13"/>
      <c r="H874" s="10"/>
      <c r="I874" s="14" t="str">
        <f t="shared" si="13"/>
        <v/>
      </c>
      <c r="J874" s="113"/>
      <c r="K874" s="172"/>
    </row>
    <row r="875" spans="1:11" ht="14.1" customHeight="1" x14ac:dyDescent="0.25">
      <c r="A875" s="9"/>
      <c r="B875" s="10"/>
      <c r="C875" s="28"/>
      <c r="D875" s="12"/>
      <c r="E875" s="12"/>
      <c r="F875" s="12"/>
      <c r="G875" s="13"/>
      <c r="H875" s="10"/>
      <c r="I875" s="14" t="str">
        <f t="shared" si="13"/>
        <v/>
      </c>
      <c r="J875" s="113"/>
      <c r="K875" s="172"/>
    </row>
    <row r="876" spans="1:11" ht="14.1" customHeight="1" x14ac:dyDescent="0.25">
      <c r="A876" s="9"/>
      <c r="B876" s="10"/>
      <c r="C876" s="28"/>
      <c r="D876" s="12"/>
      <c r="E876" s="12"/>
      <c r="F876" s="12"/>
      <c r="G876" s="13"/>
      <c r="H876" s="10"/>
      <c r="I876" s="14" t="str">
        <f t="shared" si="13"/>
        <v/>
      </c>
      <c r="J876" s="113"/>
      <c r="K876" s="172"/>
    </row>
    <row r="877" spans="1:11" ht="14.1" customHeight="1" x14ac:dyDescent="0.25">
      <c r="A877" s="9"/>
      <c r="B877" s="10"/>
      <c r="C877" s="28"/>
      <c r="D877" s="12"/>
      <c r="E877" s="12"/>
      <c r="F877" s="12"/>
      <c r="G877" s="13"/>
      <c r="H877" s="10"/>
      <c r="I877" s="14" t="str">
        <f t="shared" si="13"/>
        <v/>
      </c>
      <c r="J877" s="113"/>
      <c r="K877" s="172"/>
    </row>
    <row r="878" spans="1:11" ht="14.1" customHeight="1" x14ac:dyDescent="0.25">
      <c r="A878" s="9"/>
      <c r="B878" s="10"/>
      <c r="C878" s="28"/>
      <c r="D878" s="12"/>
      <c r="E878" s="12"/>
      <c r="F878" s="12"/>
      <c r="G878" s="13"/>
      <c r="H878" s="10"/>
      <c r="I878" s="14" t="str">
        <f t="shared" si="13"/>
        <v/>
      </c>
      <c r="J878" s="113"/>
      <c r="K878" s="172"/>
    </row>
    <row r="879" spans="1:11" ht="14.1" customHeight="1" x14ac:dyDescent="0.25">
      <c r="A879" s="9"/>
      <c r="B879" s="10"/>
      <c r="C879" s="28"/>
      <c r="D879" s="12"/>
      <c r="E879" s="12"/>
      <c r="F879" s="12"/>
      <c r="G879" s="13"/>
      <c r="H879" s="10"/>
      <c r="I879" s="14" t="str">
        <f t="shared" si="13"/>
        <v/>
      </c>
      <c r="J879" s="113"/>
      <c r="K879" s="172"/>
    </row>
    <row r="880" spans="1:11" ht="14.1" customHeight="1" x14ac:dyDescent="0.25">
      <c r="A880" s="9"/>
      <c r="B880" s="10"/>
      <c r="C880" s="28"/>
      <c r="D880" s="12"/>
      <c r="E880" s="12"/>
      <c r="F880" s="12"/>
      <c r="G880" s="13"/>
      <c r="H880" s="10"/>
      <c r="I880" s="14" t="str">
        <f t="shared" si="13"/>
        <v/>
      </c>
      <c r="J880" s="113"/>
      <c r="K880" s="172"/>
    </row>
    <row r="881" spans="1:11" ht="14.1" customHeight="1" x14ac:dyDescent="0.25">
      <c r="A881" s="9"/>
      <c r="B881" s="10"/>
      <c r="C881" s="28"/>
      <c r="D881" s="12"/>
      <c r="E881" s="12"/>
      <c r="F881" s="12"/>
      <c r="G881" s="13"/>
      <c r="H881" s="10"/>
      <c r="I881" s="14" t="str">
        <f t="shared" si="13"/>
        <v/>
      </c>
      <c r="J881" s="113"/>
      <c r="K881" s="172"/>
    </row>
    <row r="882" spans="1:11" ht="14.1" customHeight="1" x14ac:dyDescent="0.25">
      <c r="A882" s="9"/>
      <c r="B882" s="10"/>
      <c r="C882" s="28"/>
      <c r="D882" s="12"/>
      <c r="E882" s="12"/>
      <c r="F882" s="12"/>
      <c r="G882" s="13"/>
      <c r="H882" s="10"/>
      <c r="I882" s="14" t="str">
        <f t="shared" si="13"/>
        <v/>
      </c>
      <c r="J882" s="113"/>
      <c r="K882" s="172"/>
    </row>
    <row r="883" spans="1:11" ht="14.1" customHeight="1" x14ac:dyDescent="0.25">
      <c r="A883" s="9"/>
      <c r="B883" s="10"/>
      <c r="C883" s="28"/>
      <c r="D883" s="12"/>
      <c r="E883" s="12"/>
      <c r="F883" s="12"/>
      <c r="G883" s="13"/>
      <c r="H883" s="10"/>
      <c r="I883" s="14" t="str">
        <f t="shared" si="13"/>
        <v/>
      </c>
      <c r="J883" s="113"/>
      <c r="K883" s="172"/>
    </row>
    <row r="884" spans="1:11" ht="14.1" customHeight="1" x14ac:dyDescent="0.25">
      <c r="A884" s="9"/>
      <c r="B884" s="10"/>
      <c r="C884" s="28"/>
      <c r="D884" s="12"/>
      <c r="E884" s="12"/>
      <c r="F884" s="12"/>
      <c r="G884" s="13"/>
      <c r="H884" s="10"/>
      <c r="I884" s="14" t="str">
        <f t="shared" si="13"/>
        <v/>
      </c>
      <c r="J884" s="113"/>
      <c r="K884" s="172"/>
    </row>
    <row r="885" spans="1:11" ht="14.1" customHeight="1" x14ac:dyDescent="0.25">
      <c r="A885" s="9"/>
      <c r="B885" s="10"/>
      <c r="C885" s="28"/>
      <c r="D885" s="12"/>
      <c r="E885" s="12"/>
      <c r="F885" s="12"/>
      <c r="G885" s="13"/>
      <c r="H885" s="10"/>
      <c r="I885" s="14" t="str">
        <f t="shared" si="13"/>
        <v/>
      </c>
      <c r="J885" s="113"/>
      <c r="K885" s="172"/>
    </row>
    <row r="886" spans="1:11" ht="14.1" customHeight="1" x14ac:dyDescent="0.25">
      <c r="A886" s="9"/>
      <c r="B886" s="10"/>
      <c r="C886" s="28"/>
      <c r="D886" s="12"/>
      <c r="E886" s="12"/>
      <c r="F886" s="12"/>
      <c r="G886" s="13"/>
      <c r="H886" s="10"/>
      <c r="I886" s="14" t="str">
        <f t="shared" si="13"/>
        <v/>
      </c>
      <c r="J886" s="113"/>
      <c r="K886" s="172"/>
    </row>
    <row r="887" spans="1:11" ht="14.1" customHeight="1" x14ac:dyDescent="0.25">
      <c r="A887" s="9"/>
      <c r="B887" s="10"/>
      <c r="C887" s="28"/>
      <c r="D887" s="12"/>
      <c r="E887" s="12"/>
      <c r="F887" s="12"/>
      <c r="G887" s="13"/>
      <c r="H887" s="10"/>
      <c r="I887" s="14" t="str">
        <f t="shared" si="13"/>
        <v/>
      </c>
      <c r="J887" s="113"/>
      <c r="K887" s="172"/>
    </row>
    <row r="888" spans="1:11" ht="14.1" customHeight="1" x14ac:dyDescent="0.25">
      <c r="A888" s="9"/>
      <c r="B888" s="10"/>
      <c r="C888" s="28"/>
      <c r="D888" s="12"/>
      <c r="E888" s="12"/>
      <c r="F888" s="12"/>
      <c r="G888" s="13"/>
      <c r="H888" s="10"/>
      <c r="I888" s="14" t="str">
        <f t="shared" si="13"/>
        <v/>
      </c>
      <c r="J888" s="113"/>
      <c r="K888" s="172"/>
    </row>
    <row r="889" spans="1:11" ht="14.1" customHeight="1" x14ac:dyDescent="0.25">
      <c r="A889" s="9"/>
      <c r="B889" s="10"/>
      <c r="C889" s="28"/>
      <c r="D889" s="12"/>
      <c r="E889" s="12"/>
      <c r="F889" s="12"/>
      <c r="G889" s="13"/>
      <c r="H889" s="10"/>
      <c r="I889" s="14" t="str">
        <f t="shared" si="13"/>
        <v/>
      </c>
      <c r="J889" s="113"/>
      <c r="K889" s="172"/>
    </row>
    <row r="890" spans="1:11" ht="14.1" customHeight="1" x14ac:dyDescent="0.25">
      <c r="A890" s="9"/>
      <c r="B890" s="10"/>
      <c r="C890" s="28"/>
      <c r="D890" s="12"/>
      <c r="E890" s="12"/>
      <c r="F890" s="12"/>
      <c r="G890" s="13"/>
      <c r="H890" s="10"/>
      <c r="I890" s="14" t="str">
        <f t="shared" si="13"/>
        <v/>
      </c>
      <c r="J890" s="113"/>
      <c r="K890" s="172"/>
    </row>
    <row r="891" spans="1:11" ht="14.1" customHeight="1" x14ac:dyDescent="0.25">
      <c r="A891" s="9"/>
      <c r="B891" s="10"/>
      <c r="C891" s="28"/>
      <c r="D891" s="12"/>
      <c r="E891" s="12"/>
      <c r="F891" s="12"/>
      <c r="G891" s="13"/>
      <c r="H891" s="10"/>
      <c r="I891" s="14" t="str">
        <f t="shared" si="13"/>
        <v/>
      </c>
      <c r="J891" s="113"/>
      <c r="K891" s="172"/>
    </row>
    <row r="892" spans="1:11" ht="14.1" customHeight="1" x14ac:dyDescent="0.25">
      <c r="A892" s="9"/>
      <c r="B892" s="10"/>
      <c r="C892" s="28"/>
      <c r="D892" s="12"/>
      <c r="E892" s="12"/>
      <c r="F892" s="12"/>
      <c r="G892" s="13"/>
      <c r="H892" s="10"/>
      <c r="I892" s="14" t="str">
        <f t="shared" si="13"/>
        <v/>
      </c>
      <c r="J892" s="113"/>
      <c r="K892" s="172"/>
    </row>
    <row r="893" spans="1:11" ht="14.1" customHeight="1" x14ac:dyDescent="0.25">
      <c r="A893" s="9"/>
      <c r="B893" s="10"/>
      <c r="C893" s="28"/>
      <c r="D893" s="12"/>
      <c r="E893" s="12"/>
      <c r="F893" s="12"/>
      <c r="G893" s="13"/>
      <c r="H893" s="10"/>
      <c r="I893" s="14" t="str">
        <f t="shared" si="13"/>
        <v/>
      </c>
      <c r="J893" s="113"/>
      <c r="K893" s="172"/>
    </row>
    <row r="894" spans="1:11" ht="14.1" customHeight="1" x14ac:dyDescent="0.25">
      <c r="A894" s="9"/>
      <c r="B894" s="10"/>
      <c r="C894" s="28"/>
      <c r="D894" s="12"/>
      <c r="E894" s="12"/>
      <c r="F894" s="12"/>
      <c r="G894" s="13"/>
      <c r="H894" s="10"/>
      <c r="I894" s="14" t="str">
        <f t="shared" si="13"/>
        <v/>
      </c>
      <c r="J894" s="113"/>
      <c r="K894" s="172"/>
    </row>
    <row r="895" spans="1:11" ht="14.1" customHeight="1" x14ac:dyDescent="0.25">
      <c r="A895" s="9"/>
      <c r="B895" s="10"/>
      <c r="C895" s="28"/>
      <c r="D895" s="12"/>
      <c r="E895" s="12"/>
      <c r="F895" s="12"/>
      <c r="G895" s="13"/>
      <c r="H895" s="10"/>
      <c r="I895" s="14" t="str">
        <f t="shared" si="13"/>
        <v/>
      </c>
      <c r="J895" s="113"/>
      <c r="K895" s="172"/>
    </row>
    <row r="896" spans="1:11" ht="14.1" customHeight="1" x14ac:dyDescent="0.25">
      <c r="A896" s="9"/>
      <c r="B896" s="10"/>
      <c r="C896" s="28"/>
      <c r="D896" s="12"/>
      <c r="E896" s="12"/>
      <c r="F896" s="12"/>
      <c r="G896" s="13"/>
      <c r="H896" s="10"/>
      <c r="I896" s="14" t="str">
        <f t="shared" si="13"/>
        <v/>
      </c>
      <c r="J896" s="113"/>
      <c r="K896" s="172"/>
    </row>
    <row r="897" spans="1:11" ht="14.1" customHeight="1" x14ac:dyDescent="0.25">
      <c r="A897" s="9"/>
      <c r="B897" s="10"/>
      <c r="C897" s="28"/>
      <c r="D897" s="12"/>
      <c r="E897" s="12"/>
      <c r="F897" s="12"/>
      <c r="G897" s="13"/>
      <c r="H897" s="10"/>
      <c r="I897" s="14" t="str">
        <f t="shared" si="13"/>
        <v/>
      </c>
      <c r="J897" s="113"/>
      <c r="K897" s="172"/>
    </row>
    <row r="898" spans="1:11" ht="14.1" customHeight="1" x14ac:dyDescent="0.25">
      <c r="A898" s="9"/>
      <c r="B898" s="10"/>
      <c r="C898" s="28"/>
      <c r="D898" s="12"/>
      <c r="E898" s="12"/>
      <c r="F898" s="12"/>
      <c r="G898" s="13"/>
      <c r="H898" s="10"/>
      <c r="I898" s="14" t="str">
        <f t="shared" si="13"/>
        <v/>
      </c>
      <c r="J898" s="113"/>
      <c r="K898" s="172"/>
    </row>
    <row r="899" spans="1:11" ht="14.1" customHeight="1" x14ac:dyDescent="0.25">
      <c r="A899" s="9"/>
      <c r="B899" s="10"/>
      <c r="C899" s="28"/>
      <c r="D899" s="12"/>
      <c r="E899" s="12"/>
      <c r="F899" s="12"/>
      <c r="G899" s="13"/>
      <c r="H899" s="10"/>
      <c r="I899" s="14" t="str">
        <f t="shared" si="13"/>
        <v/>
      </c>
      <c r="J899" s="113"/>
      <c r="K899" s="172"/>
    </row>
    <row r="900" spans="1:11" ht="14.1" customHeight="1" x14ac:dyDescent="0.25">
      <c r="A900" s="9"/>
      <c r="B900" s="10"/>
      <c r="C900" s="28"/>
      <c r="D900" s="12"/>
      <c r="E900" s="12"/>
      <c r="F900" s="12"/>
      <c r="G900" s="13"/>
      <c r="H900" s="10"/>
      <c r="I900" s="14" t="str">
        <f t="shared" si="13"/>
        <v/>
      </c>
      <c r="J900" s="113"/>
      <c r="K900" s="172"/>
    </row>
    <row r="901" spans="1:11" ht="14.1" customHeight="1" x14ac:dyDescent="0.25">
      <c r="A901" s="9"/>
      <c r="B901" s="10"/>
      <c r="C901" s="28"/>
      <c r="D901" s="12"/>
      <c r="E901" s="12"/>
      <c r="F901" s="12"/>
      <c r="G901" s="13"/>
      <c r="H901" s="10"/>
      <c r="I901" s="14" t="str">
        <f t="shared" ref="I901:I964" si="14">IF(G901="","",I900+G901)</f>
        <v/>
      </c>
      <c r="J901" s="113"/>
      <c r="K901" s="172"/>
    </row>
    <row r="902" spans="1:11" ht="14.1" customHeight="1" x14ac:dyDescent="0.25">
      <c r="A902" s="9"/>
      <c r="B902" s="10"/>
      <c r="C902" s="28"/>
      <c r="D902" s="12"/>
      <c r="E902" s="12"/>
      <c r="F902" s="12"/>
      <c r="G902" s="13"/>
      <c r="H902" s="10"/>
      <c r="I902" s="14" t="str">
        <f t="shared" si="14"/>
        <v/>
      </c>
      <c r="J902" s="113"/>
      <c r="K902" s="172"/>
    </row>
    <row r="903" spans="1:11" ht="14.1" customHeight="1" x14ac:dyDescent="0.25">
      <c r="A903" s="9"/>
      <c r="B903" s="10"/>
      <c r="C903" s="28"/>
      <c r="D903" s="12"/>
      <c r="E903" s="12"/>
      <c r="F903" s="12"/>
      <c r="G903" s="13"/>
      <c r="H903" s="10"/>
      <c r="I903" s="14" t="str">
        <f t="shared" si="14"/>
        <v/>
      </c>
      <c r="J903" s="113"/>
      <c r="K903" s="172"/>
    </row>
    <row r="904" spans="1:11" ht="14.1" customHeight="1" x14ac:dyDescent="0.25">
      <c r="A904" s="9"/>
      <c r="B904" s="10"/>
      <c r="C904" s="28"/>
      <c r="D904" s="12"/>
      <c r="E904" s="12"/>
      <c r="F904" s="12"/>
      <c r="G904" s="13"/>
      <c r="H904" s="10"/>
      <c r="I904" s="14" t="str">
        <f t="shared" si="14"/>
        <v/>
      </c>
      <c r="J904" s="113"/>
      <c r="K904" s="172"/>
    </row>
    <row r="905" spans="1:11" ht="14.1" customHeight="1" x14ac:dyDescent="0.25">
      <c r="A905" s="9"/>
      <c r="B905" s="10"/>
      <c r="C905" s="28"/>
      <c r="D905" s="12"/>
      <c r="E905" s="12"/>
      <c r="F905" s="12"/>
      <c r="G905" s="13"/>
      <c r="H905" s="10"/>
      <c r="I905" s="14" t="str">
        <f t="shared" si="14"/>
        <v/>
      </c>
      <c r="J905" s="113"/>
      <c r="K905" s="172"/>
    </row>
    <row r="906" spans="1:11" ht="14.1" customHeight="1" x14ac:dyDescent="0.25">
      <c r="A906" s="9"/>
      <c r="B906" s="10"/>
      <c r="C906" s="28"/>
      <c r="D906" s="12"/>
      <c r="E906" s="12"/>
      <c r="F906" s="12"/>
      <c r="G906" s="13"/>
      <c r="H906" s="10"/>
      <c r="I906" s="14" t="str">
        <f t="shared" si="14"/>
        <v/>
      </c>
      <c r="J906" s="113"/>
      <c r="K906" s="172"/>
    </row>
    <row r="907" spans="1:11" ht="14.1" customHeight="1" x14ac:dyDescent="0.25">
      <c r="A907" s="9"/>
      <c r="B907" s="10"/>
      <c r="C907" s="28"/>
      <c r="D907" s="12"/>
      <c r="E907" s="12"/>
      <c r="F907" s="12"/>
      <c r="G907" s="13"/>
      <c r="H907" s="10"/>
      <c r="I907" s="14" t="str">
        <f t="shared" si="14"/>
        <v/>
      </c>
      <c r="J907" s="113"/>
      <c r="K907" s="172"/>
    </row>
    <row r="908" spans="1:11" ht="14.1" customHeight="1" x14ac:dyDescent="0.25">
      <c r="A908" s="9"/>
      <c r="B908" s="10"/>
      <c r="C908" s="28"/>
      <c r="D908" s="12"/>
      <c r="E908" s="12"/>
      <c r="F908" s="12"/>
      <c r="G908" s="13"/>
      <c r="H908" s="10"/>
      <c r="I908" s="14" t="str">
        <f t="shared" si="14"/>
        <v/>
      </c>
      <c r="J908" s="113"/>
      <c r="K908" s="172"/>
    </row>
    <row r="909" spans="1:11" ht="14.1" customHeight="1" x14ac:dyDescent="0.25">
      <c r="A909" s="9"/>
      <c r="B909" s="10"/>
      <c r="C909" s="28"/>
      <c r="D909" s="12"/>
      <c r="E909" s="12"/>
      <c r="F909" s="12"/>
      <c r="G909" s="13"/>
      <c r="H909" s="10"/>
      <c r="I909" s="14" t="str">
        <f t="shared" si="14"/>
        <v/>
      </c>
      <c r="J909" s="113"/>
      <c r="K909" s="172"/>
    </row>
    <row r="910" spans="1:11" ht="14.1" customHeight="1" x14ac:dyDescent="0.25">
      <c r="A910" s="9"/>
      <c r="B910" s="10"/>
      <c r="C910" s="28"/>
      <c r="D910" s="12"/>
      <c r="E910" s="12"/>
      <c r="F910" s="12"/>
      <c r="G910" s="13"/>
      <c r="H910" s="10"/>
      <c r="I910" s="14" t="str">
        <f t="shared" si="14"/>
        <v/>
      </c>
      <c r="J910" s="113"/>
      <c r="K910" s="172"/>
    </row>
    <row r="911" spans="1:11" ht="14.1" customHeight="1" x14ac:dyDescent="0.25">
      <c r="A911" s="9"/>
      <c r="B911" s="10"/>
      <c r="C911" s="28"/>
      <c r="D911" s="12"/>
      <c r="E911" s="12"/>
      <c r="F911" s="12"/>
      <c r="G911" s="13"/>
      <c r="H911" s="10"/>
      <c r="I911" s="14" t="str">
        <f t="shared" si="14"/>
        <v/>
      </c>
      <c r="J911" s="113"/>
      <c r="K911" s="172"/>
    </row>
    <row r="912" spans="1:11" ht="14.1" customHeight="1" x14ac:dyDescent="0.25">
      <c r="A912" s="9"/>
      <c r="B912" s="10"/>
      <c r="C912" s="28"/>
      <c r="D912" s="12"/>
      <c r="E912" s="12"/>
      <c r="F912" s="12"/>
      <c r="G912" s="13"/>
      <c r="H912" s="10"/>
      <c r="I912" s="14" t="str">
        <f t="shared" si="14"/>
        <v/>
      </c>
      <c r="J912" s="113"/>
      <c r="K912" s="172"/>
    </row>
    <row r="913" spans="1:11" ht="14.1" customHeight="1" x14ac:dyDescent="0.25">
      <c r="A913" s="9"/>
      <c r="B913" s="10"/>
      <c r="C913" s="28"/>
      <c r="D913" s="12"/>
      <c r="E913" s="12"/>
      <c r="F913" s="12"/>
      <c r="G913" s="13"/>
      <c r="H913" s="10"/>
      <c r="I913" s="14" t="str">
        <f t="shared" si="14"/>
        <v/>
      </c>
      <c r="J913" s="113"/>
      <c r="K913" s="172"/>
    </row>
    <row r="914" spans="1:11" ht="14.1" customHeight="1" x14ac:dyDescent="0.25">
      <c r="A914" s="9"/>
      <c r="B914" s="10"/>
      <c r="C914" s="28"/>
      <c r="D914" s="12"/>
      <c r="E914" s="12"/>
      <c r="F914" s="12"/>
      <c r="G914" s="13"/>
      <c r="H914" s="10"/>
      <c r="I914" s="14" t="str">
        <f t="shared" si="14"/>
        <v/>
      </c>
      <c r="J914" s="113"/>
      <c r="K914" s="172"/>
    </row>
    <row r="915" spans="1:11" ht="14.1" customHeight="1" x14ac:dyDescent="0.25">
      <c r="A915" s="9"/>
      <c r="B915" s="10"/>
      <c r="C915" s="28"/>
      <c r="D915" s="12"/>
      <c r="E915" s="12"/>
      <c r="F915" s="12"/>
      <c r="G915" s="13"/>
      <c r="H915" s="10"/>
      <c r="I915" s="14" t="str">
        <f t="shared" si="14"/>
        <v/>
      </c>
      <c r="J915" s="113"/>
      <c r="K915" s="172"/>
    </row>
    <row r="916" spans="1:11" ht="14.1" customHeight="1" x14ac:dyDescent="0.25">
      <c r="A916" s="9"/>
      <c r="B916" s="10"/>
      <c r="C916" s="28"/>
      <c r="D916" s="12"/>
      <c r="E916" s="12"/>
      <c r="F916" s="12"/>
      <c r="G916" s="13"/>
      <c r="H916" s="10"/>
      <c r="I916" s="14" t="str">
        <f t="shared" si="14"/>
        <v/>
      </c>
      <c r="J916" s="113"/>
      <c r="K916" s="172"/>
    </row>
    <row r="917" spans="1:11" ht="14.1" customHeight="1" x14ac:dyDescent="0.25">
      <c r="A917" s="9"/>
      <c r="B917" s="10"/>
      <c r="C917" s="28"/>
      <c r="D917" s="12"/>
      <c r="E917" s="12"/>
      <c r="F917" s="12"/>
      <c r="G917" s="13"/>
      <c r="H917" s="10"/>
      <c r="I917" s="14" t="str">
        <f t="shared" si="14"/>
        <v/>
      </c>
      <c r="J917" s="113"/>
      <c r="K917" s="172"/>
    </row>
    <row r="918" spans="1:11" ht="14.1" customHeight="1" x14ac:dyDescent="0.25">
      <c r="A918" s="9"/>
      <c r="B918" s="10"/>
      <c r="C918" s="28"/>
      <c r="D918" s="12"/>
      <c r="E918" s="12"/>
      <c r="F918" s="12"/>
      <c r="G918" s="13"/>
      <c r="H918" s="10"/>
      <c r="I918" s="14" t="str">
        <f t="shared" si="14"/>
        <v/>
      </c>
      <c r="J918" s="113"/>
      <c r="K918" s="172"/>
    </row>
    <row r="919" spans="1:11" ht="14.1" customHeight="1" x14ac:dyDescent="0.25">
      <c r="A919" s="9"/>
      <c r="B919" s="10"/>
      <c r="C919" s="28"/>
      <c r="D919" s="12"/>
      <c r="E919" s="12"/>
      <c r="F919" s="12"/>
      <c r="G919" s="13"/>
      <c r="H919" s="10"/>
      <c r="I919" s="14" t="str">
        <f t="shared" si="14"/>
        <v/>
      </c>
      <c r="J919" s="113"/>
      <c r="K919" s="172"/>
    </row>
    <row r="920" spans="1:11" ht="14.1" customHeight="1" x14ac:dyDescent="0.25">
      <c r="A920" s="9"/>
      <c r="B920" s="10"/>
      <c r="C920" s="28"/>
      <c r="D920" s="12"/>
      <c r="E920" s="12"/>
      <c r="F920" s="12"/>
      <c r="G920" s="13"/>
      <c r="H920" s="10"/>
      <c r="I920" s="14" t="str">
        <f t="shared" si="14"/>
        <v/>
      </c>
      <c r="J920" s="113"/>
      <c r="K920" s="172"/>
    </row>
    <row r="921" spans="1:11" ht="14.1" customHeight="1" x14ac:dyDescent="0.25">
      <c r="A921" s="9"/>
      <c r="B921" s="10"/>
      <c r="C921" s="28"/>
      <c r="D921" s="12"/>
      <c r="E921" s="12"/>
      <c r="F921" s="12"/>
      <c r="G921" s="13"/>
      <c r="H921" s="10"/>
      <c r="I921" s="14" t="str">
        <f t="shared" si="14"/>
        <v/>
      </c>
      <c r="J921" s="113"/>
      <c r="K921" s="172"/>
    </row>
    <row r="922" spans="1:11" ht="14.1" customHeight="1" x14ac:dyDescent="0.25">
      <c r="A922" s="9"/>
      <c r="B922" s="10"/>
      <c r="C922" s="28"/>
      <c r="D922" s="12"/>
      <c r="E922" s="12"/>
      <c r="F922" s="12"/>
      <c r="G922" s="13"/>
      <c r="H922" s="10"/>
      <c r="I922" s="14" t="str">
        <f t="shared" si="14"/>
        <v/>
      </c>
      <c r="J922" s="113"/>
      <c r="K922" s="172"/>
    </row>
    <row r="923" spans="1:11" ht="14.1" customHeight="1" x14ac:dyDescent="0.25">
      <c r="A923" s="9"/>
      <c r="B923" s="10"/>
      <c r="C923" s="28"/>
      <c r="D923" s="12"/>
      <c r="E923" s="12"/>
      <c r="F923" s="12"/>
      <c r="G923" s="13"/>
      <c r="H923" s="10"/>
      <c r="I923" s="14" t="str">
        <f t="shared" si="14"/>
        <v/>
      </c>
      <c r="J923" s="113"/>
      <c r="K923" s="172"/>
    </row>
    <row r="924" spans="1:11" ht="14.1" customHeight="1" x14ac:dyDescent="0.25">
      <c r="A924" s="9"/>
      <c r="B924" s="10"/>
      <c r="C924" s="28"/>
      <c r="D924" s="12"/>
      <c r="E924" s="12"/>
      <c r="F924" s="12"/>
      <c r="G924" s="13"/>
      <c r="H924" s="10"/>
      <c r="I924" s="14" t="str">
        <f t="shared" si="14"/>
        <v/>
      </c>
      <c r="J924" s="113"/>
      <c r="K924" s="172"/>
    </row>
    <row r="925" spans="1:11" ht="14.1" customHeight="1" x14ac:dyDescent="0.25">
      <c r="A925" s="9"/>
      <c r="B925" s="10"/>
      <c r="C925" s="28"/>
      <c r="D925" s="12"/>
      <c r="E925" s="12"/>
      <c r="F925" s="12"/>
      <c r="G925" s="13"/>
      <c r="H925" s="10"/>
      <c r="I925" s="14" t="str">
        <f t="shared" si="14"/>
        <v/>
      </c>
      <c r="J925" s="113"/>
      <c r="K925" s="172"/>
    </row>
    <row r="926" spans="1:11" ht="14.1" customHeight="1" x14ac:dyDescent="0.25">
      <c r="A926" s="9"/>
      <c r="B926" s="10"/>
      <c r="C926" s="28"/>
      <c r="D926" s="12"/>
      <c r="E926" s="12"/>
      <c r="F926" s="12"/>
      <c r="G926" s="13"/>
      <c r="H926" s="10"/>
      <c r="I926" s="14" t="str">
        <f t="shared" si="14"/>
        <v/>
      </c>
      <c r="J926" s="113"/>
      <c r="K926" s="172"/>
    </row>
    <row r="927" spans="1:11" ht="14.1" customHeight="1" x14ac:dyDescent="0.25">
      <c r="A927" s="9"/>
      <c r="B927" s="10"/>
      <c r="C927" s="28"/>
      <c r="D927" s="12"/>
      <c r="E927" s="12"/>
      <c r="F927" s="12"/>
      <c r="G927" s="13"/>
      <c r="H927" s="10"/>
      <c r="I927" s="14" t="str">
        <f t="shared" si="14"/>
        <v/>
      </c>
      <c r="J927" s="113"/>
      <c r="K927" s="172"/>
    </row>
    <row r="928" spans="1:11" ht="14.1" customHeight="1" x14ac:dyDescent="0.25">
      <c r="A928" s="9"/>
      <c r="B928" s="10"/>
      <c r="C928" s="28"/>
      <c r="D928" s="12"/>
      <c r="E928" s="12"/>
      <c r="F928" s="12"/>
      <c r="G928" s="13"/>
      <c r="H928" s="10"/>
      <c r="I928" s="14" t="str">
        <f t="shared" si="14"/>
        <v/>
      </c>
      <c r="J928" s="113"/>
      <c r="K928" s="172"/>
    </row>
    <row r="929" spans="1:11" ht="14.1" customHeight="1" x14ac:dyDescent="0.25">
      <c r="A929" s="9"/>
      <c r="B929" s="10"/>
      <c r="C929" s="28"/>
      <c r="D929" s="12"/>
      <c r="E929" s="12"/>
      <c r="F929" s="12"/>
      <c r="G929" s="13"/>
      <c r="H929" s="10"/>
      <c r="I929" s="14" t="str">
        <f t="shared" si="14"/>
        <v/>
      </c>
      <c r="J929" s="113"/>
      <c r="K929" s="172"/>
    </row>
    <row r="930" spans="1:11" ht="14.1" customHeight="1" x14ac:dyDescent="0.25">
      <c r="A930" s="9"/>
      <c r="B930" s="10"/>
      <c r="C930" s="28"/>
      <c r="D930" s="12"/>
      <c r="E930" s="12"/>
      <c r="F930" s="12"/>
      <c r="G930" s="13"/>
      <c r="H930" s="10"/>
      <c r="I930" s="14" t="str">
        <f t="shared" si="14"/>
        <v/>
      </c>
      <c r="J930" s="113"/>
      <c r="K930" s="172"/>
    </row>
    <row r="931" spans="1:11" ht="14.1" customHeight="1" x14ac:dyDescent="0.25">
      <c r="A931" s="9"/>
      <c r="B931" s="10"/>
      <c r="C931" s="28"/>
      <c r="D931" s="12"/>
      <c r="E931" s="12"/>
      <c r="F931" s="12"/>
      <c r="G931" s="13"/>
      <c r="H931" s="10"/>
      <c r="I931" s="14" t="str">
        <f t="shared" si="14"/>
        <v/>
      </c>
      <c r="J931" s="113"/>
      <c r="K931" s="172"/>
    </row>
    <row r="932" spans="1:11" ht="14.1" customHeight="1" x14ac:dyDescent="0.25">
      <c r="A932" s="9"/>
      <c r="B932" s="10"/>
      <c r="C932" s="28"/>
      <c r="D932" s="12"/>
      <c r="E932" s="12"/>
      <c r="F932" s="12"/>
      <c r="G932" s="13"/>
      <c r="H932" s="10"/>
      <c r="I932" s="14" t="str">
        <f t="shared" si="14"/>
        <v/>
      </c>
      <c r="J932" s="113"/>
      <c r="K932" s="172"/>
    </row>
    <row r="933" spans="1:11" ht="14.1" customHeight="1" x14ac:dyDescent="0.25">
      <c r="A933" s="9"/>
      <c r="B933" s="10"/>
      <c r="C933" s="28"/>
      <c r="D933" s="12"/>
      <c r="E933" s="12"/>
      <c r="F933" s="12"/>
      <c r="G933" s="13"/>
      <c r="H933" s="10"/>
      <c r="I933" s="14" t="str">
        <f t="shared" si="14"/>
        <v/>
      </c>
      <c r="J933" s="113"/>
      <c r="K933" s="172"/>
    </row>
    <row r="934" spans="1:11" ht="14.1" customHeight="1" x14ac:dyDescent="0.25">
      <c r="A934" s="9"/>
      <c r="B934" s="10"/>
      <c r="C934" s="28"/>
      <c r="D934" s="12"/>
      <c r="E934" s="12"/>
      <c r="F934" s="12"/>
      <c r="G934" s="13"/>
      <c r="H934" s="10"/>
      <c r="I934" s="14" t="str">
        <f t="shared" si="14"/>
        <v/>
      </c>
      <c r="J934" s="113"/>
      <c r="K934" s="172"/>
    </row>
    <row r="935" spans="1:11" ht="14.1" customHeight="1" x14ac:dyDescent="0.25">
      <c r="A935" s="9"/>
      <c r="B935" s="10"/>
      <c r="C935" s="28"/>
      <c r="D935" s="12"/>
      <c r="E935" s="12"/>
      <c r="F935" s="12"/>
      <c r="G935" s="13"/>
      <c r="H935" s="10"/>
      <c r="I935" s="14" t="str">
        <f t="shared" si="14"/>
        <v/>
      </c>
      <c r="J935" s="113"/>
      <c r="K935" s="172"/>
    </row>
    <row r="936" spans="1:11" ht="14.1" customHeight="1" x14ac:dyDescent="0.25">
      <c r="A936" s="9"/>
      <c r="B936" s="10"/>
      <c r="C936" s="28"/>
      <c r="D936" s="12"/>
      <c r="E936" s="12"/>
      <c r="F936" s="12"/>
      <c r="G936" s="13"/>
      <c r="H936" s="10"/>
      <c r="I936" s="14" t="str">
        <f t="shared" si="14"/>
        <v/>
      </c>
      <c r="J936" s="113"/>
      <c r="K936" s="172"/>
    </row>
    <row r="937" spans="1:11" ht="14.1" customHeight="1" x14ac:dyDescent="0.25">
      <c r="A937" s="9"/>
      <c r="B937" s="10"/>
      <c r="C937" s="28"/>
      <c r="D937" s="12"/>
      <c r="E937" s="12"/>
      <c r="F937" s="12"/>
      <c r="G937" s="13"/>
      <c r="H937" s="10"/>
      <c r="I937" s="14" t="str">
        <f t="shared" si="14"/>
        <v/>
      </c>
      <c r="J937" s="113"/>
      <c r="K937" s="172"/>
    </row>
    <row r="938" spans="1:11" ht="14.1" customHeight="1" x14ac:dyDescent="0.25">
      <c r="A938" s="9"/>
      <c r="B938" s="10"/>
      <c r="C938" s="28"/>
      <c r="D938" s="12"/>
      <c r="E938" s="12"/>
      <c r="F938" s="12"/>
      <c r="G938" s="13"/>
      <c r="H938" s="10"/>
      <c r="I938" s="14" t="str">
        <f t="shared" si="14"/>
        <v/>
      </c>
      <c r="J938" s="113"/>
      <c r="K938" s="172"/>
    </row>
    <row r="939" spans="1:11" ht="14.1" customHeight="1" x14ac:dyDescent="0.25">
      <c r="A939" s="9"/>
      <c r="B939" s="10"/>
      <c r="C939" s="28"/>
      <c r="D939" s="12"/>
      <c r="E939" s="12"/>
      <c r="F939" s="12"/>
      <c r="G939" s="13"/>
      <c r="H939" s="10"/>
      <c r="I939" s="14" t="str">
        <f t="shared" si="14"/>
        <v/>
      </c>
      <c r="J939" s="113"/>
      <c r="K939" s="172"/>
    </row>
    <row r="940" spans="1:11" ht="14.1" customHeight="1" x14ac:dyDescent="0.25">
      <c r="A940" s="9"/>
      <c r="B940" s="10"/>
      <c r="C940" s="28"/>
      <c r="D940" s="12"/>
      <c r="E940" s="12"/>
      <c r="F940" s="12"/>
      <c r="G940" s="13"/>
      <c r="H940" s="10"/>
      <c r="I940" s="14" t="str">
        <f t="shared" si="14"/>
        <v/>
      </c>
      <c r="J940" s="113"/>
      <c r="K940" s="172"/>
    </row>
    <row r="941" spans="1:11" ht="14.1" customHeight="1" x14ac:dyDescent="0.25">
      <c r="A941" s="9"/>
      <c r="B941" s="10"/>
      <c r="C941" s="28"/>
      <c r="D941" s="12"/>
      <c r="E941" s="12"/>
      <c r="F941" s="12"/>
      <c r="G941" s="13"/>
      <c r="H941" s="10"/>
      <c r="I941" s="14" t="str">
        <f t="shared" si="14"/>
        <v/>
      </c>
      <c r="J941" s="113"/>
      <c r="K941" s="172"/>
    </row>
    <row r="942" spans="1:11" ht="14.1" customHeight="1" x14ac:dyDescent="0.25">
      <c r="A942" s="9"/>
      <c r="B942" s="10"/>
      <c r="C942" s="28"/>
      <c r="D942" s="12"/>
      <c r="E942" s="12"/>
      <c r="F942" s="12"/>
      <c r="G942" s="13"/>
      <c r="H942" s="10"/>
      <c r="I942" s="14" t="str">
        <f t="shared" si="14"/>
        <v/>
      </c>
      <c r="J942" s="113"/>
      <c r="K942" s="172"/>
    </row>
    <row r="943" spans="1:11" ht="14.1" customHeight="1" x14ac:dyDescent="0.25">
      <c r="A943" s="9"/>
      <c r="B943" s="10"/>
      <c r="C943" s="28"/>
      <c r="D943" s="12"/>
      <c r="E943" s="12"/>
      <c r="F943" s="12"/>
      <c r="G943" s="13"/>
      <c r="H943" s="10"/>
      <c r="I943" s="14" t="str">
        <f t="shared" si="14"/>
        <v/>
      </c>
      <c r="J943" s="113"/>
      <c r="K943" s="172"/>
    </row>
    <row r="944" spans="1:11" ht="14.1" customHeight="1" x14ac:dyDescent="0.25">
      <c r="A944" s="9"/>
      <c r="B944" s="10"/>
      <c r="C944" s="28"/>
      <c r="D944" s="12"/>
      <c r="E944" s="12"/>
      <c r="F944" s="12"/>
      <c r="G944" s="13"/>
      <c r="H944" s="10"/>
      <c r="I944" s="14" t="str">
        <f t="shared" si="14"/>
        <v/>
      </c>
      <c r="J944" s="113"/>
      <c r="K944" s="172"/>
    </row>
    <row r="945" spans="1:11" ht="14.1" customHeight="1" x14ac:dyDescent="0.25">
      <c r="A945" s="9"/>
      <c r="B945" s="10"/>
      <c r="C945" s="28"/>
      <c r="D945" s="12"/>
      <c r="E945" s="12"/>
      <c r="F945" s="12"/>
      <c r="G945" s="13"/>
      <c r="H945" s="10"/>
      <c r="I945" s="14" t="str">
        <f t="shared" si="14"/>
        <v/>
      </c>
      <c r="J945" s="113"/>
      <c r="K945" s="172"/>
    </row>
    <row r="946" spans="1:11" ht="14.1" customHeight="1" x14ac:dyDescent="0.25">
      <c r="A946" s="9"/>
      <c r="B946" s="10"/>
      <c r="C946" s="28"/>
      <c r="D946" s="12"/>
      <c r="E946" s="12"/>
      <c r="F946" s="12"/>
      <c r="G946" s="13"/>
      <c r="H946" s="10"/>
      <c r="I946" s="14" t="str">
        <f t="shared" si="14"/>
        <v/>
      </c>
      <c r="J946" s="113"/>
      <c r="K946" s="172"/>
    </row>
    <row r="947" spans="1:11" ht="14.1" customHeight="1" x14ac:dyDescent="0.25">
      <c r="A947" s="9"/>
      <c r="B947" s="10"/>
      <c r="C947" s="28"/>
      <c r="D947" s="12"/>
      <c r="E947" s="12"/>
      <c r="F947" s="12"/>
      <c r="G947" s="13"/>
      <c r="H947" s="10"/>
      <c r="I947" s="14" t="str">
        <f t="shared" si="14"/>
        <v/>
      </c>
      <c r="J947" s="113"/>
      <c r="K947" s="172"/>
    </row>
    <row r="948" spans="1:11" ht="14.1" customHeight="1" x14ac:dyDescent="0.25">
      <c r="A948" s="9"/>
      <c r="B948" s="10"/>
      <c r="C948" s="28"/>
      <c r="D948" s="12"/>
      <c r="E948" s="12"/>
      <c r="F948" s="12"/>
      <c r="G948" s="13"/>
      <c r="H948" s="10"/>
      <c r="I948" s="14" t="str">
        <f t="shared" si="14"/>
        <v/>
      </c>
      <c r="J948" s="113"/>
      <c r="K948" s="172"/>
    </row>
    <row r="949" spans="1:11" ht="14.1" customHeight="1" x14ac:dyDescent="0.25">
      <c r="A949" s="9"/>
      <c r="B949" s="10"/>
      <c r="C949" s="28"/>
      <c r="D949" s="12"/>
      <c r="E949" s="12"/>
      <c r="F949" s="12"/>
      <c r="G949" s="13"/>
      <c r="H949" s="10"/>
      <c r="I949" s="14" t="str">
        <f t="shared" si="14"/>
        <v/>
      </c>
      <c r="J949" s="113"/>
      <c r="K949" s="172"/>
    </row>
    <row r="950" spans="1:11" ht="14.1" customHeight="1" x14ac:dyDescent="0.25">
      <c r="A950" s="9"/>
      <c r="B950" s="10"/>
      <c r="C950" s="28"/>
      <c r="D950" s="12"/>
      <c r="E950" s="12"/>
      <c r="F950" s="12"/>
      <c r="G950" s="13"/>
      <c r="H950" s="10"/>
      <c r="I950" s="14" t="str">
        <f t="shared" si="14"/>
        <v/>
      </c>
      <c r="J950" s="113"/>
      <c r="K950" s="172"/>
    </row>
    <row r="951" spans="1:11" ht="14.1" customHeight="1" x14ac:dyDescent="0.25">
      <c r="A951" s="9"/>
      <c r="B951" s="10"/>
      <c r="C951" s="28"/>
      <c r="D951" s="12"/>
      <c r="E951" s="12"/>
      <c r="F951" s="12"/>
      <c r="G951" s="13"/>
      <c r="H951" s="10"/>
      <c r="I951" s="14" t="str">
        <f t="shared" si="14"/>
        <v/>
      </c>
      <c r="J951" s="113"/>
      <c r="K951" s="172"/>
    </row>
    <row r="952" spans="1:11" ht="14.1" customHeight="1" x14ac:dyDescent="0.25">
      <c r="A952" s="9"/>
      <c r="B952" s="10"/>
      <c r="C952" s="28"/>
      <c r="D952" s="12"/>
      <c r="E952" s="12"/>
      <c r="F952" s="12"/>
      <c r="G952" s="13"/>
      <c r="H952" s="10"/>
      <c r="I952" s="14" t="str">
        <f t="shared" si="14"/>
        <v/>
      </c>
      <c r="J952" s="113"/>
      <c r="K952" s="172"/>
    </row>
    <row r="953" spans="1:11" ht="14.1" customHeight="1" x14ac:dyDescent="0.25">
      <c r="A953" s="9"/>
      <c r="B953" s="10"/>
      <c r="C953" s="28"/>
      <c r="D953" s="12"/>
      <c r="E953" s="12"/>
      <c r="F953" s="12"/>
      <c r="G953" s="13"/>
      <c r="H953" s="10"/>
      <c r="I953" s="14" t="str">
        <f t="shared" si="14"/>
        <v/>
      </c>
      <c r="J953" s="113"/>
      <c r="K953" s="172"/>
    </row>
    <row r="954" spans="1:11" ht="14.1" customHeight="1" x14ac:dyDescent="0.25">
      <c r="A954" s="9"/>
      <c r="B954" s="10"/>
      <c r="C954" s="28"/>
      <c r="D954" s="12"/>
      <c r="E954" s="12"/>
      <c r="F954" s="12"/>
      <c r="G954" s="13"/>
      <c r="H954" s="10"/>
      <c r="I954" s="14" t="str">
        <f t="shared" si="14"/>
        <v/>
      </c>
      <c r="J954" s="113"/>
      <c r="K954" s="172"/>
    </row>
    <row r="955" spans="1:11" ht="14.1" customHeight="1" x14ac:dyDescent="0.25">
      <c r="A955" s="9"/>
      <c r="B955" s="10"/>
      <c r="C955" s="28"/>
      <c r="D955" s="12"/>
      <c r="E955" s="12"/>
      <c r="F955" s="12"/>
      <c r="G955" s="13"/>
      <c r="H955" s="10"/>
      <c r="I955" s="14" t="str">
        <f t="shared" si="14"/>
        <v/>
      </c>
      <c r="J955" s="113"/>
      <c r="K955" s="172"/>
    </row>
    <row r="956" spans="1:11" ht="14.1" customHeight="1" x14ac:dyDescent="0.25">
      <c r="A956" s="9"/>
      <c r="B956" s="10"/>
      <c r="C956" s="28"/>
      <c r="D956" s="12"/>
      <c r="E956" s="12"/>
      <c r="F956" s="12"/>
      <c r="G956" s="13"/>
      <c r="H956" s="10"/>
      <c r="I956" s="14" t="str">
        <f t="shared" si="14"/>
        <v/>
      </c>
      <c r="J956" s="113"/>
      <c r="K956" s="172"/>
    </row>
    <row r="957" spans="1:11" ht="14.1" customHeight="1" x14ac:dyDescent="0.25">
      <c r="A957" s="9"/>
      <c r="B957" s="10"/>
      <c r="C957" s="28"/>
      <c r="D957" s="12"/>
      <c r="E957" s="12"/>
      <c r="F957" s="12"/>
      <c r="G957" s="13"/>
      <c r="H957" s="10"/>
      <c r="I957" s="14" t="str">
        <f t="shared" si="14"/>
        <v/>
      </c>
      <c r="J957" s="113"/>
      <c r="K957" s="172"/>
    </row>
    <row r="958" spans="1:11" ht="14.1" customHeight="1" x14ac:dyDescent="0.25">
      <c r="A958" s="9"/>
      <c r="B958" s="10"/>
      <c r="C958" s="28"/>
      <c r="D958" s="12"/>
      <c r="E958" s="12"/>
      <c r="F958" s="12"/>
      <c r="G958" s="13"/>
      <c r="H958" s="10"/>
      <c r="I958" s="14" t="str">
        <f t="shared" si="14"/>
        <v/>
      </c>
      <c r="J958" s="113"/>
      <c r="K958" s="172"/>
    </row>
    <row r="959" spans="1:11" ht="14.1" customHeight="1" x14ac:dyDescent="0.25">
      <c r="A959" s="9"/>
      <c r="B959" s="10"/>
      <c r="C959" s="28"/>
      <c r="D959" s="12"/>
      <c r="E959" s="12"/>
      <c r="F959" s="12"/>
      <c r="G959" s="13"/>
      <c r="H959" s="10"/>
      <c r="I959" s="14" t="str">
        <f t="shared" si="14"/>
        <v/>
      </c>
      <c r="J959" s="113"/>
      <c r="K959" s="172"/>
    </row>
    <row r="960" spans="1:11" ht="14.1" customHeight="1" x14ac:dyDescent="0.25">
      <c r="A960" s="9"/>
      <c r="B960" s="10"/>
      <c r="C960" s="28"/>
      <c r="D960" s="12"/>
      <c r="E960" s="12"/>
      <c r="F960" s="12"/>
      <c r="G960" s="13"/>
      <c r="H960" s="10"/>
      <c r="I960" s="14" t="str">
        <f t="shared" si="14"/>
        <v/>
      </c>
      <c r="J960" s="113"/>
      <c r="K960" s="172"/>
    </row>
    <row r="961" spans="1:11" ht="14.1" customHeight="1" x14ac:dyDescent="0.25">
      <c r="A961" s="9"/>
      <c r="B961" s="10"/>
      <c r="C961" s="28"/>
      <c r="D961" s="12"/>
      <c r="E961" s="12"/>
      <c r="F961" s="12"/>
      <c r="G961" s="13"/>
      <c r="H961" s="10"/>
      <c r="I961" s="14" t="str">
        <f t="shared" si="14"/>
        <v/>
      </c>
      <c r="J961" s="113"/>
      <c r="K961" s="172"/>
    </row>
    <row r="962" spans="1:11" ht="14.1" customHeight="1" x14ac:dyDescent="0.25">
      <c r="A962" s="9"/>
      <c r="B962" s="10"/>
      <c r="C962" s="28"/>
      <c r="D962" s="12"/>
      <c r="E962" s="12"/>
      <c r="F962" s="12"/>
      <c r="G962" s="13"/>
      <c r="H962" s="10"/>
      <c r="I962" s="14" t="str">
        <f t="shared" si="14"/>
        <v/>
      </c>
      <c r="J962" s="113"/>
      <c r="K962" s="172"/>
    </row>
    <row r="963" spans="1:11" ht="14.1" customHeight="1" x14ac:dyDescent="0.25">
      <c r="A963" s="9"/>
      <c r="B963" s="10"/>
      <c r="C963" s="28"/>
      <c r="D963" s="12"/>
      <c r="E963" s="12"/>
      <c r="F963" s="12"/>
      <c r="G963" s="13"/>
      <c r="H963" s="10"/>
      <c r="I963" s="14" t="str">
        <f t="shared" si="14"/>
        <v/>
      </c>
      <c r="J963" s="113"/>
      <c r="K963" s="172"/>
    </row>
    <row r="964" spans="1:11" ht="14.1" customHeight="1" x14ac:dyDescent="0.25">
      <c r="A964" s="9"/>
      <c r="B964" s="10"/>
      <c r="C964" s="28"/>
      <c r="D964" s="12"/>
      <c r="E964" s="12"/>
      <c r="F964" s="12"/>
      <c r="G964" s="13"/>
      <c r="H964" s="10"/>
      <c r="I964" s="14" t="str">
        <f t="shared" si="14"/>
        <v/>
      </c>
      <c r="J964" s="113"/>
      <c r="K964" s="172"/>
    </row>
    <row r="965" spans="1:11" ht="14.1" customHeight="1" x14ac:dyDescent="0.25">
      <c r="A965" s="9"/>
      <c r="B965" s="10"/>
      <c r="C965" s="28"/>
      <c r="D965" s="12"/>
      <c r="E965" s="12"/>
      <c r="F965" s="12"/>
      <c r="G965" s="13"/>
      <c r="H965" s="10"/>
      <c r="I965" s="14" t="str">
        <f t="shared" ref="I965:I1028" si="15">IF(G965="","",I964+G965)</f>
        <v/>
      </c>
      <c r="J965" s="113"/>
      <c r="K965" s="172"/>
    </row>
    <row r="966" spans="1:11" ht="14.1" customHeight="1" x14ac:dyDescent="0.25">
      <c r="A966" s="9"/>
      <c r="B966" s="10"/>
      <c r="C966" s="28"/>
      <c r="D966" s="12"/>
      <c r="E966" s="12"/>
      <c r="F966" s="12"/>
      <c r="G966" s="13"/>
      <c r="H966" s="10"/>
      <c r="I966" s="14" t="str">
        <f t="shared" si="15"/>
        <v/>
      </c>
      <c r="J966" s="113"/>
      <c r="K966" s="172"/>
    </row>
    <row r="967" spans="1:11" ht="14.1" customHeight="1" x14ac:dyDescent="0.25">
      <c r="A967" s="9"/>
      <c r="B967" s="10"/>
      <c r="C967" s="28"/>
      <c r="D967" s="12"/>
      <c r="E967" s="12"/>
      <c r="F967" s="12"/>
      <c r="G967" s="13"/>
      <c r="H967" s="10"/>
      <c r="I967" s="14" t="str">
        <f t="shared" si="15"/>
        <v/>
      </c>
      <c r="J967" s="113"/>
      <c r="K967" s="172"/>
    </row>
    <row r="968" spans="1:11" ht="14.1" customHeight="1" x14ac:dyDescent="0.25">
      <c r="A968" s="9"/>
      <c r="B968" s="10"/>
      <c r="C968" s="28"/>
      <c r="D968" s="12"/>
      <c r="E968" s="12"/>
      <c r="F968" s="12"/>
      <c r="G968" s="13"/>
      <c r="H968" s="10"/>
      <c r="I968" s="14" t="str">
        <f t="shared" si="15"/>
        <v/>
      </c>
      <c r="J968" s="113"/>
      <c r="K968" s="172"/>
    </row>
    <row r="969" spans="1:11" ht="14.1" customHeight="1" x14ac:dyDescent="0.25">
      <c r="A969" s="9"/>
      <c r="B969" s="10"/>
      <c r="C969" s="28"/>
      <c r="D969" s="12"/>
      <c r="E969" s="12"/>
      <c r="F969" s="12"/>
      <c r="G969" s="13"/>
      <c r="H969" s="10"/>
      <c r="I969" s="14" t="str">
        <f t="shared" si="15"/>
        <v/>
      </c>
      <c r="J969" s="113"/>
      <c r="K969" s="172"/>
    </row>
    <row r="970" spans="1:11" ht="14.1" customHeight="1" x14ac:dyDescent="0.25">
      <c r="A970" s="9"/>
      <c r="B970" s="10"/>
      <c r="C970" s="28"/>
      <c r="D970" s="12"/>
      <c r="E970" s="12"/>
      <c r="F970" s="12"/>
      <c r="G970" s="13"/>
      <c r="H970" s="10"/>
      <c r="I970" s="14" t="str">
        <f t="shared" si="15"/>
        <v/>
      </c>
      <c r="J970" s="113"/>
      <c r="K970" s="172"/>
    </row>
    <row r="971" spans="1:11" ht="14.1" customHeight="1" x14ac:dyDescent="0.25">
      <c r="A971" s="9"/>
      <c r="B971" s="10"/>
      <c r="C971" s="28"/>
      <c r="D971" s="12"/>
      <c r="E971" s="12"/>
      <c r="F971" s="12"/>
      <c r="G971" s="13"/>
      <c r="H971" s="10"/>
      <c r="I971" s="14" t="str">
        <f t="shared" si="15"/>
        <v/>
      </c>
      <c r="J971" s="113"/>
      <c r="K971" s="172"/>
    </row>
    <row r="972" spans="1:11" ht="14.1" customHeight="1" x14ac:dyDescent="0.25">
      <c r="A972" s="9"/>
      <c r="B972" s="10"/>
      <c r="C972" s="28"/>
      <c r="D972" s="12"/>
      <c r="E972" s="12"/>
      <c r="F972" s="12"/>
      <c r="G972" s="13"/>
      <c r="H972" s="10"/>
      <c r="I972" s="14" t="str">
        <f t="shared" si="15"/>
        <v/>
      </c>
      <c r="J972" s="113"/>
      <c r="K972" s="172"/>
    </row>
    <row r="973" spans="1:11" ht="14.1" customHeight="1" x14ac:dyDescent="0.25">
      <c r="A973" s="9"/>
      <c r="B973" s="10"/>
      <c r="C973" s="28"/>
      <c r="D973" s="12"/>
      <c r="E973" s="12"/>
      <c r="F973" s="12"/>
      <c r="G973" s="13"/>
      <c r="H973" s="10"/>
      <c r="I973" s="14" t="str">
        <f t="shared" si="15"/>
        <v/>
      </c>
      <c r="J973" s="113"/>
      <c r="K973" s="172"/>
    </row>
    <row r="974" spans="1:11" ht="14.1" customHeight="1" x14ac:dyDescent="0.25">
      <c r="A974" s="9"/>
      <c r="B974" s="10"/>
      <c r="C974" s="28"/>
      <c r="D974" s="12"/>
      <c r="E974" s="12"/>
      <c r="F974" s="12"/>
      <c r="G974" s="13"/>
      <c r="H974" s="10"/>
      <c r="I974" s="14" t="str">
        <f t="shared" si="15"/>
        <v/>
      </c>
      <c r="J974" s="113"/>
      <c r="K974" s="172"/>
    </row>
    <row r="975" spans="1:11" ht="14.1" customHeight="1" x14ac:dyDescent="0.25">
      <c r="A975" s="9"/>
      <c r="B975" s="10"/>
      <c r="C975" s="28"/>
      <c r="D975" s="12"/>
      <c r="E975" s="12"/>
      <c r="F975" s="12"/>
      <c r="G975" s="13"/>
      <c r="H975" s="10"/>
      <c r="I975" s="14" t="str">
        <f t="shared" si="15"/>
        <v/>
      </c>
      <c r="J975" s="113"/>
      <c r="K975" s="172"/>
    </row>
    <row r="976" spans="1:11" ht="14.1" customHeight="1" x14ac:dyDescent="0.25">
      <c r="A976" s="9"/>
      <c r="B976" s="10"/>
      <c r="C976" s="28"/>
      <c r="D976" s="12"/>
      <c r="E976" s="12"/>
      <c r="F976" s="12"/>
      <c r="G976" s="13"/>
      <c r="H976" s="10"/>
      <c r="I976" s="14" t="str">
        <f t="shared" si="15"/>
        <v/>
      </c>
      <c r="J976" s="113"/>
      <c r="K976" s="172"/>
    </row>
    <row r="977" spans="1:11" ht="14.1" customHeight="1" x14ac:dyDescent="0.25">
      <c r="A977" s="9"/>
      <c r="B977" s="10"/>
      <c r="C977" s="28"/>
      <c r="D977" s="12"/>
      <c r="E977" s="12"/>
      <c r="F977" s="12"/>
      <c r="G977" s="13"/>
      <c r="H977" s="10"/>
      <c r="I977" s="14" t="str">
        <f t="shared" si="15"/>
        <v/>
      </c>
      <c r="J977" s="113"/>
      <c r="K977" s="172"/>
    </row>
    <row r="978" spans="1:11" ht="14.1" customHeight="1" x14ac:dyDescent="0.25">
      <c r="A978" s="9"/>
      <c r="B978" s="10"/>
      <c r="C978" s="28"/>
      <c r="D978" s="12"/>
      <c r="E978" s="12"/>
      <c r="F978" s="12"/>
      <c r="G978" s="13"/>
      <c r="H978" s="10"/>
      <c r="I978" s="14" t="str">
        <f t="shared" si="15"/>
        <v/>
      </c>
      <c r="J978" s="113"/>
      <c r="K978" s="172"/>
    </row>
    <row r="979" spans="1:11" ht="14.1" customHeight="1" x14ac:dyDescent="0.25">
      <c r="A979" s="9"/>
      <c r="B979" s="10"/>
      <c r="C979" s="28"/>
      <c r="D979" s="12"/>
      <c r="E979" s="12"/>
      <c r="F979" s="12"/>
      <c r="G979" s="13"/>
      <c r="H979" s="10"/>
      <c r="I979" s="14" t="str">
        <f t="shared" si="15"/>
        <v/>
      </c>
      <c r="J979" s="113"/>
      <c r="K979" s="172"/>
    </row>
    <row r="980" spans="1:11" ht="14.1" customHeight="1" x14ac:dyDescent="0.25">
      <c r="A980" s="9"/>
      <c r="B980" s="10"/>
      <c r="C980" s="28"/>
      <c r="D980" s="12"/>
      <c r="E980" s="12"/>
      <c r="F980" s="12"/>
      <c r="G980" s="13"/>
      <c r="H980" s="10"/>
      <c r="I980" s="14" t="str">
        <f t="shared" si="15"/>
        <v/>
      </c>
      <c r="J980" s="113"/>
      <c r="K980" s="172"/>
    </row>
    <row r="981" spans="1:11" ht="14.1" customHeight="1" x14ac:dyDescent="0.25">
      <c r="A981" s="9"/>
      <c r="B981" s="10"/>
      <c r="C981" s="28"/>
      <c r="D981" s="12"/>
      <c r="E981" s="12"/>
      <c r="F981" s="12"/>
      <c r="G981" s="13"/>
      <c r="H981" s="10"/>
      <c r="I981" s="14" t="str">
        <f t="shared" si="15"/>
        <v/>
      </c>
      <c r="J981" s="113"/>
      <c r="K981" s="172"/>
    </row>
    <row r="982" spans="1:11" ht="14.1" customHeight="1" x14ac:dyDescent="0.25">
      <c r="A982" s="9"/>
      <c r="B982" s="10"/>
      <c r="C982" s="28"/>
      <c r="D982" s="12"/>
      <c r="E982" s="12"/>
      <c r="F982" s="12"/>
      <c r="G982" s="13"/>
      <c r="H982" s="10"/>
      <c r="I982" s="14" t="str">
        <f t="shared" si="15"/>
        <v/>
      </c>
      <c r="J982" s="113"/>
      <c r="K982" s="172"/>
    </row>
    <row r="983" spans="1:11" ht="14.1" customHeight="1" x14ac:dyDescent="0.25">
      <c r="A983" s="9"/>
      <c r="B983" s="10"/>
      <c r="C983" s="28"/>
      <c r="D983" s="12"/>
      <c r="E983" s="12"/>
      <c r="F983" s="12"/>
      <c r="G983" s="13"/>
      <c r="H983" s="10"/>
      <c r="I983" s="14" t="str">
        <f t="shared" si="15"/>
        <v/>
      </c>
      <c r="J983" s="113"/>
      <c r="K983" s="172"/>
    </row>
    <row r="984" spans="1:11" ht="14.1" customHeight="1" x14ac:dyDescent="0.25">
      <c r="A984" s="9"/>
      <c r="B984" s="10"/>
      <c r="C984" s="28"/>
      <c r="D984" s="12"/>
      <c r="E984" s="12"/>
      <c r="F984" s="12"/>
      <c r="G984" s="13"/>
      <c r="H984" s="10"/>
      <c r="I984" s="14" t="str">
        <f t="shared" si="15"/>
        <v/>
      </c>
      <c r="J984" s="113"/>
      <c r="K984" s="172"/>
    </row>
    <row r="985" spans="1:11" ht="14.1" customHeight="1" x14ac:dyDescent="0.25">
      <c r="A985" s="9"/>
      <c r="B985" s="10"/>
      <c r="C985" s="28"/>
      <c r="D985" s="12"/>
      <c r="E985" s="12"/>
      <c r="F985" s="12"/>
      <c r="G985" s="13"/>
      <c r="H985" s="10"/>
      <c r="I985" s="14" t="str">
        <f t="shared" si="15"/>
        <v/>
      </c>
      <c r="J985" s="113"/>
      <c r="K985" s="172"/>
    </row>
    <row r="986" spans="1:11" ht="14.1" customHeight="1" x14ac:dyDescent="0.25">
      <c r="A986" s="9"/>
      <c r="B986" s="10"/>
      <c r="C986" s="28"/>
      <c r="D986" s="12"/>
      <c r="E986" s="12"/>
      <c r="F986" s="12"/>
      <c r="G986" s="13"/>
      <c r="H986" s="10"/>
      <c r="I986" s="14" t="str">
        <f t="shared" si="15"/>
        <v/>
      </c>
      <c r="J986" s="113"/>
      <c r="K986" s="172"/>
    </row>
    <row r="987" spans="1:11" ht="14.1" customHeight="1" x14ac:dyDescent="0.25">
      <c r="A987" s="9"/>
      <c r="B987" s="10"/>
      <c r="C987" s="28"/>
      <c r="D987" s="12"/>
      <c r="E987" s="12"/>
      <c r="F987" s="12"/>
      <c r="G987" s="13"/>
      <c r="H987" s="10"/>
      <c r="I987" s="14" t="str">
        <f t="shared" si="15"/>
        <v/>
      </c>
      <c r="J987" s="113"/>
      <c r="K987" s="172"/>
    </row>
    <row r="988" spans="1:11" ht="14.1" customHeight="1" x14ac:dyDescent="0.25">
      <c r="A988" s="9"/>
      <c r="B988" s="10"/>
      <c r="C988" s="28"/>
      <c r="D988" s="12"/>
      <c r="E988" s="12"/>
      <c r="F988" s="12"/>
      <c r="G988" s="13"/>
      <c r="H988" s="10"/>
      <c r="I988" s="14" t="str">
        <f t="shared" si="15"/>
        <v/>
      </c>
      <c r="J988" s="113"/>
      <c r="K988" s="172"/>
    </row>
    <row r="989" spans="1:11" ht="14.1" customHeight="1" x14ac:dyDescent="0.25">
      <c r="A989" s="9"/>
      <c r="B989" s="10"/>
      <c r="C989" s="28"/>
      <c r="D989" s="12"/>
      <c r="E989" s="12"/>
      <c r="F989" s="12"/>
      <c r="G989" s="13"/>
      <c r="H989" s="10"/>
      <c r="I989" s="14" t="str">
        <f t="shared" si="15"/>
        <v/>
      </c>
      <c r="J989" s="113"/>
      <c r="K989" s="172"/>
    </row>
    <row r="990" spans="1:11" ht="14.1" customHeight="1" x14ac:dyDescent="0.25">
      <c r="A990" s="9"/>
      <c r="B990" s="10"/>
      <c r="C990" s="28"/>
      <c r="D990" s="12"/>
      <c r="E990" s="12"/>
      <c r="F990" s="12"/>
      <c r="G990" s="13"/>
      <c r="H990" s="10"/>
      <c r="I990" s="14" t="str">
        <f t="shared" si="15"/>
        <v/>
      </c>
      <c r="J990" s="113"/>
      <c r="K990" s="172"/>
    </row>
    <row r="991" spans="1:11" ht="14.1" customHeight="1" x14ac:dyDescent="0.25">
      <c r="A991" s="9"/>
      <c r="B991" s="10"/>
      <c r="C991" s="28"/>
      <c r="D991" s="12"/>
      <c r="E991" s="12"/>
      <c r="F991" s="12"/>
      <c r="G991" s="13"/>
      <c r="H991" s="10"/>
      <c r="I991" s="14" t="str">
        <f t="shared" si="15"/>
        <v/>
      </c>
      <c r="J991" s="113"/>
      <c r="K991" s="172"/>
    </row>
    <row r="992" spans="1:11" ht="14.1" customHeight="1" x14ac:dyDescent="0.25">
      <c r="A992" s="9"/>
      <c r="B992" s="10"/>
      <c r="C992" s="28"/>
      <c r="D992" s="12"/>
      <c r="E992" s="12"/>
      <c r="F992" s="12"/>
      <c r="G992" s="13"/>
      <c r="H992" s="10"/>
      <c r="I992" s="14" t="str">
        <f t="shared" si="15"/>
        <v/>
      </c>
      <c r="J992" s="113"/>
      <c r="K992" s="172"/>
    </row>
    <row r="993" spans="1:11" ht="14.1" customHeight="1" x14ac:dyDescent="0.25">
      <c r="A993" s="9"/>
      <c r="B993" s="10"/>
      <c r="C993" s="28"/>
      <c r="D993" s="12"/>
      <c r="E993" s="12"/>
      <c r="F993" s="12"/>
      <c r="G993" s="13"/>
      <c r="H993" s="10"/>
      <c r="I993" s="14" t="str">
        <f t="shared" si="15"/>
        <v/>
      </c>
      <c r="J993" s="113"/>
      <c r="K993" s="172"/>
    </row>
    <row r="994" spans="1:11" ht="14.1" customHeight="1" x14ac:dyDescent="0.25">
      <c r="A994" s="9"/>
      <c r="B994" s="10"/>
      <c r="C994" s="28"/>
      <c r="D994" s="12"/>
      <c r="E994" s="12"/>
      <c r="F994" s="12"/>
      <c r="G994" s="13"/>
      <c r="H994" s="10"/>
      <c r="I994" s="14" t="str">
        <f t="shared" si="15"/>
        <v/>
      </c>
      <c r="J994" s="113"/>
      <c r="K994" s="172"/>
    </row>
    <row r="995" spans="1:11" ht="14.1" customHeight="1" x14ac:dyDescent="0.25">
      <c r="A995" s="9"/>
      <c r="B995" s="10"/>
      <c r="C995" s="28"/>
      <c r="D995" s="12"/>
      <c r="E995" s="12"/>
      <c r="F995" s="12"/>
      <c r="G995" s="13"/>
      <c r="H995" s="10"/>
      <c r="I995" s="14" t="str">
        <f t="shared" si="15"/>
        <v/>
      </c>
      <c r="J995" s="113"/>
      <c r="K995" s="172"/>
    </row>
    <row r="996" spans="1:11" ht="14.1" customHeight="1" x14ac:dyDescent="0.25">
      <c r="A996" s="9"/>
      <c r="B996" s="10"/>
      <c r="C996" s="28"/>
      <c r="D996" s="12"/>
      <c r="E996" s="12"/>
      <c r="F996" s="12"/>
      <c r="G996" s="13"/>
      <c r="H996" s="10"/>
      <c r="I996" s="14" t="str">
        <f t="shared" si="15"/>
        <v/>
      </c>
      <c r="J996" s="113"/>
      <c r="K996" s="172"/>
    </row>
    <row r="997" spans="1:11" ht="14.1" customHeight="1" x14ac:dyDescent="0.25">
      <c r="A997" s="9"/>
      <c r="B997" s="10"/>
      <c r="C997" s="28"/>
      <c r="D997" s="12"/>
      <c r="E997" s="12"/>
      <c r="F997" s="12"/>
      <c r="G997" s="13"/>
      <c r="H997" s="10"/>
      <c r="I997" s="14" t="str">
        <f t="shared" si="15"/>
        <v/>
      </c>
      <c r="J997" s="113"/>
      <c r="K997" s="172"/>
    </row>
    <row r="998" spans="1:11" ht="14.1" customHeight="1" x14ac:dyDescent="0.25">
      <c r="A998" s="9"/>
      <c r="B998" s="10"/>
      <c r="C998" s="28"/>
      <c r="D998" s="12"/>
      <c r="E998" s="12"/>
      <c r="F998" s="12"/>
      <c r="G998" s="13"/>
      <c r="H998" s="10"/>
      <c r="I998" s="14" t="str">
        <f t="shared" si="15"/>
        <v/>
      </c>
      <c r="J998" s="113"/>
      <c r="K998" s="172"/>
    </row>
    <row r="999" spans="1:11" ht="14.1" customHeight="1" x14ac:dyDescent="0.25">
      <c r="A999" s="9"/>
      <c r="B999" s="10"/>
      <c r="C999" s="28"/>
      <c r="D999" s="12"/>
      <c r="E999" s="12"/>
      <c r="F999" s="12"/>
      <c r="G999" s="13"/>
      <c r="H999" s="10"/>
      <c r="I999" s="14" t="str">
        <f t="shared" si="15"/>
        <v/>
      </c>
      <c r="J999" s="113"/>
      <c r="K999" s="172"/>
    </row>
    <row r="1000" spans="1:11" ht="14.1" customHeight="1" x14ac:dyDescent="0.25">
      <c r="A1000" s="9"/>
      <c r="B1000" s="10"/>
      <c r="C1000" s="28"/>
      <c r="D1000" s="12"/>
      <c r="E1000" s="12"/>
      <c r="F1000" s="12"/>
      <c r="G1000" s="13"/>
      <c r="H1000" s="10"/>
      <c r="I1000" s="14" t="str">
        <f t="shared" si="15"/>
        <v/>
      </c>
      <c r="J1000" s="113"/>
      <c r="K1000" s="172"/>
    </row>
    <row r="1001" spans="1:11" ht="14.1" customHeight="1" x14ac:dyDescent="0.25">
      <c r="A1001" s="9"/>
      <c r="B1001" s="10"/>
      <c r="C1001" s="28"/>
      <c r="D1001" s="12"/>
      <c r="E1001" s="12"/>
      <c r="F1001" s="12"/>
      <c r="G1001" s="13"/>
      <c r="H1001" s="10"/>
      <c r="I1001" s="14" t="str">
        <f t="shared" si="15"/>
        <v/>
      </c>
      <c r="J1001" s="113"/>
      <c r="K1001" s="172"/>
    </row>
    <row r="1002" spans="1:11" ht="14.1" customHeight="1" x14ac:dyDescent="0.25">
      <c r="A1002" s="9"/>
      <c r="B1002" s="10"/>
      <c r="C1002" s="28"/>
      <c r="D1002" s="12"/>
      <c r="E1002" s="12"/>
      <c r="F1002" s="12"/>
      <c r="G1002" s="13"/>
      <c r="H1002" s="10"/>
      <c r="I1002" s="14" t="str">
        <f t="shared" si="15"/>
        <v/>
      </c>
      <c r="J1002" s="113"/>
      <c r="K1002" s="172"/>
    </row>
    <row r="1003" spans="1:11" ht="14.1" customHeight="1" x14ac:dyDescent="0.25">
      <c r="A1003" s="9"/>
      <c r="B1003" s="10"/>
      <c r="C1003" s="28"/>
      <c r="D1003" s="12"/>
      <c r="E1003" s="12"/>
      <c r="F1003" s="12"/>
      <c r="G1003" s="13"/>
      <c r="H1003" s="10"/>
      <c r="I1003" s="14" t="str">
        <f t="shared" si="15"/>
        <v/>
      </c>
      <c r="J1003" s="113"/>
      <c r="K1003" s="172"/>
    </row>
    <row r="1004" spans="1:11" ht="14.1" customHeight="1" x14ac:dyDescent="0.25">
      <c r="A1004" s="9"/>
      <c r="B1004" s="10"/>
      <c r="C1004" s="28"/>
      <c r="D1004" s="12"/>
      <c r="E1004" s="12"/>
      <c r="F1004" s="12"/>
      <c r="G1004" s="13"/>
      <c r="H1004" s="10"/>
      <c r="I1004" s="14" t="str">
        <f t="shared" si="15"/>
        <v/>
      </c>
      <c r="J1004" s="113"/>
      <c r="K1004" s="172"/>
    </row>
    <row r="1005" spans="1:11" ht="14.1" customHeight="1" x14ac:dyDescent="0.25">
      <c r="A1005" s="9"/>
      <c r="B1005" s="10"/>
      <c r="C1005" s="28"/>
      <c r="D1005" s="12"/>
      <c r="E1005" s="12"/>
      <c r="F1005" s="12"/>
      <c r="G1005" s="13"/>
      <c r="H1005" s="10"/>
      <c r="I1005" s="14" t="str">
        <f t="shared" si="15"/>
        <v/>
      </c>
      <c r="J1005" s="113"/>
      <c r="K1005" s="172"/>
    </row>
    <row r="1006" spans="1:11" ht="14.1" customHeight="1" x14ac:dyDescent="0.25">
      <c r="A1006" s="9"/>
      <c r="B1006" s="10"/>
      <c r="C1006" s="28"/>
      <c r="D1006" s="12"/>
      <c r="E1006" s="12"/>
      <c r="F1006" s="12"/>
      <c r="G1006" s="13"/>
      <c r="H1006" s="10"/>
      <c r="I1006" s="14" t="str">
        <f t="shared" si="15"/>
        <v/>
      </c>
      <c r="J1006" s="113"/>
      <c r="K1006" s="172"/>
    </row>
    <row r="1007" spans="1:11" ht="14.1" customHeight="1" x14ac:dyDescent="0.25">
      <c r="A1007" s="9"/>
      <c r="B1007" s="10"/>
      <c r="C1007" s="28"/>
      <c r="D1007" s="12"/>
      <c r="E1007" s="12"/>
      <c r="F1007" s="12"/>
      <c r="G1007" s="13"/>
      <c r="H1007" s="10"/>
      <c r="I1007" s="14" t="str">
        <f t="shared" si="15"/>
        <v/>
      </c>
      <c r="J1007" s="113"/>
      <c r="K1007" s="172"/>
    </row>
    <row r="1008" spans="1:11" ht="14.1" customHeight="1" x14ac:dyDescent="0.25">
      <c r="A1008" s="9"/>
      <c r="B1008" s="10"/>
      <c r="C1008" s="28"/>
      <c r="D1008" s="12"/>
      <c r="E1008" s="12"/>
      <c r="F1008" s="12"/>
      <c r="G1008" s="13"/>
      <c r="H1008" s="10"/>
      <c r="I1008" s="14" t="str">
        <f t="shared" si="15"/>
        <v/>
      </c>
      <c r="J1008" s="113"/>
      <c r="K1008" s="172"/>
    </row>
    <row r="1009" spans="1:11" ht="14.1" customHeight="1" x14ac:dyDescent="0.25">
      <c r="A1009" s="9"/>
      <c r="B1009" s="10"/>
      <c r="C1009" s="28"/>
      <c r="D1009" s="12"/>
      <c r="E1009" s="12"/>
      <c r="F1009" s="12"/>
      <c r="G1009" s="13"/>
      <c r="H1009" s="10"/>
      <c r="I1009" s="14" t="str">
        <f t="shared" si="15"/>
        <v/>
      </c>
      <c r="J1009" s="113"/>
      <c r="K1009" s="172"/>
    </row>
    <row r="1010" spans="1:11" ht="14.1" customHeight="1" x14ac:dyDescent="0.25">
      <c r="A1010" s="9"/>
      <c r="B1010" s="10"/>
      <c r="C1010" s="28"/>
      <c r="D1010" s="12"/>
      <c r="E1010" s="12"/>
      <c r="F1010" s="12"/>
      <c r="G1010" s="13"/>
      <c r="H1010" s="10"/>
      <c r="I1010" s="14" t="str">
        <f t="shared" si="15"/>
        <v/>
      </c>
      <c r="J1010" s="113"/>
      <c r="K1010" s="172"/>
    </row>
    <row r="1011" spans="1:11" ht="14.1" customHeight="1" x14ac:dyDescent="0.25">
      <c r="A1011" s="9"/>
      <c r="B1011" s="10"/>
      <c r="C1011" s="28"/>
      <c r="D1011" s="12"/>
      <c r="E1011" s="12"/>
      <c r="F1011" s="12"/>
      <c r="G1011" s="13"/>
      <c r="H1011" s="10"/>
      <c r="I1011" s="14" t="str">
        <f t="shared" si="15"/>
        <v/>
      </c>
      <c r="J1011" s="113"/>
      <c r="K1011" s="172"/>
    </row>
    <row r="1012" spans="1:11" ht="14.1" customHeight="1" x14ac:dyDescent="0.25">
      <c r="A1012" s="9"/>
      <c r="B1012" s="10"/>
      <c r="C1012" s="28"/>
      <c r="D1012" s="12"/>
      <c r="E1012" s="12"/>
      <c r="F1012" s="12"/>
      <c r="G1012" s="13"/>
      <c r="H1012" s="10"/>
      <c r="I1012" s="14" t="str">
        <f t="shared" si="15"/>
        <v/>
      </c>
      <c r="J1012" s="113"/>
      <c r="K1012" s="172"/>
    </row>
    <row r="1013" spans="1:11" ht="14.1" customHeight="1" x14ac:dyDescent="0.25">
      <c r="A1013" s="9"/>
      <c r="B1013" s="10"/>
      <c r="C1013" s="28"/>
      <c r="D1013" s="12"/>
      <c r="E1013" s="12"/>
      <c r="F1013" s="12"/>
      <c r="G1013" s="13"/>
      <c r="H1013" s="10"/>
      <c r="I1013" s="14" t="str">
        <f t="shared" si="15"/>
        <v/>
      </c>
      <c r="J1013" s="113"/>
      <c r="K1013" s="172"/>
    </row>
    <row r="1014" spans="1:11" ht="14.1" customHeight="1" x14ac:dyDescent="0.25">
      <c r="A1014" s="9"/>
      <c r="B1014" s="10"/>
      <c r="C1014" s="28"/>
      <c r="D1014" s="12"/>
      <c r="E1014" s="12"/>
      <c r="F1014" s="12"/>
      <c r="G1014" s="13"/>
      <c r="H1014" s="10"/>
      <c r="I1014" s="14" t="str">
        <f t="shared" si="15"/>
        <v/>
      </c>
      <c r="J1014" s="113"/>
      <c r="K1014" s="172"/>
    </row>
    <row r="1015" spans="1:11" ht="14.1" customHeight="1" x14ac:dyDescent="0.25">
      <c r="A1015" s="9"/>
      <c r="B1015" s="10"/>
      <c r="C1015" s="28"/>
      <c r="D1015" s="12"/>
      <c r="E1015" s="12"/>
      <c r="F1015" s="12"/>
      <c r="G1015" s="13"/>
      <c r="H1015" s="10"/>
      <c r="I1015" s="14" t="str">
        <f t="shared" si="15"/>
        <v/>
      </c>
      <c r="J1015" s="113"/>
      <c r="K1015" s="172"/>
    </row>
    <row r="1016" spans="1:11" ht="14.1" customHeight="1" x14ac:dyDescent="0.25">
      <c r="A1016" s="9"/>
      <c r="B1016" s="10"/>
      <c r="C1016" s="28"/>
      <c r="D1016" s="12"/>
      <c r="E1016" s="12"/>
      <c r="F1016" s="12"/>
      <c r="G1016" s="13"/>
      <c r="H1016" s="10"/>
      <c r="I1016" s="14" t="str">
        <f t="shared" si="15"/>
        <v/>
      </c>
      <c r="J1016" s="113"/>
      <c r="K1016" s="172"/>
    </row>
    <row r="1017" spans="1:11" ht="14.1" customHeight="1" x14ac:dyDescent="0.25">
      <c r="A1017" s="9"/>
      <c r="B1017" s="10"/>
      <c r="C1017" s="28"/>
      <c r="D1017" s="12"/>
      <c r="E1017" s="12"/>
      <c r="F1017" s="12"/>
      <c r="G1017" s="13"/>
      <c r="H1017" s="10"/>
      <c r="I1017" s="14" t="str">
        <f t="shared" si="15"/>
        <v/>
      </c>
      <c r="J1017" s="113"/>
      <c r="K1017" s="172"/>
    </row>
    <row r="1018" spans="1:11" ht="14.1" customHeight="1" x14ac:dyDescent="0.25">
      <c r="A1018" s="9"/>
      <c r="B1018" s="10"/>
      <c r="C1018" s="28"/>
      <c r="D1018" s="12"/>
      <c r="E1018" s="12"/>
      <c r="F1018" s="12"/>
      <c r="G1018" s="13"/>
      <c r="H1018" s="10"/>
      <c r="I1018" s="14" t="str">
        <f t="shared" si="15"/>
        <v/>
      </c>
      <c r="J1018" s="113"/>
      <c r="K1018" s="172"/>
    </row>
    <row r="1019" spans="1:11" ht="14.1" customHeight="1" x14ac:dyDescent="0.25">
      <c r="A1019" s="9"/>
      <c r="B1019" s="10"/>
      <c r="C1019" s="28"/>
      <c r="D1019" s="12"/>
      <c r="E1019" s="12"/>
      <c r="F1019" s="12"/>
      <c r="G1019" s="13"/>
      <c r="H1019" s="10"/>
      <c r="I1019" s="14" t="str">
        <f t="shared" si="15"/>
        <v/>
      </c>
      <c r="J1019" s="113"/>
      <c r="K1019" s="172"/>
    </row>
    <row r="1020" spans="1:11" ht="14.1" customHeight="1" x14ac:dyDescent="0.25">
      <c r="A1020" s="9"/>
      <c r="B1020" s="10"/>
      <c r="C1020" s="28"/>
      <c r="D1020" s="12"/>
      <c r="E1020" s="12"/>
      <c r="F1020" s="12"/>
      <c r="G1020" s="13"/>
      <c r="H1020" s="10"/>
      <c r="I1020" s="14" t="str">
        <f t="shared" si="15"/>
        <v/>
      </c>
      <c r="J1020" s="113"/>
      <c r="K1020" s="172"/>
    </row>
    <row r="1021" spans="1:11" ht="14.1" customHeight="1" x14ac:dyDescent="0.25">
      <c r="A1021" s="9"/>
      <c r="B1021" s="10"/>
      <c r="C1021" s="28"/>
      <c r="D1021" s="12"/>
      <c r="E1021" s="12"/>
      <c r="F1021" s="12"/>
      <c r="G1021" s="13"/>
      <c r="H1021" s="10"/>
      <c r="I1021" s="14" t="str">
        <f t="shared" si="15"/>
        <v/>
      </c>
      <c r="J1021" s="113"/>
      <c r="K1021" s="172"/>
    </row>
    <row r="1022" spans="1:11" ht="14.1" customHeight="1" x14ac:dyDescent="0.25">
      <c r="A1022" s="9"/>
      <c r="B1022" s="10"/>
      <c r="C1022" s="28"/>
      <c r="D1022" s="12"/>
      <c r="E1022" s="12"/>
      <c r="F1022" s="12"/>
      <c r="G1022" s="13"/>
      <c r="H1022" s="10"/>
      <c r="I1022" s="14" t="str">
        <f t="shared" si="15"/>
        <v/>
      </c>
      <c r="J1022" s="113"/>
      <c r="K1022" s="172"/>
    </row>
    <row r="1023" spans="1:11" ht="14.1" customHeight="1" x14ac:dyDescent="0.25">
      <c r="A1023" s="9"/>
      <c r="B1023" s="10"/>
      <c r="C1023" s="28"/>
      <c r="D1023" s="12"/>
      <c r="E1023" s="12"/>
      <c r="F1023" s="12"/>
      <c r="G1023" s="13"/>
      <c r="H1023" s="10"/>
      <c r="I1023" s="14" t="str">
        <f t="shared" si="15"/>
        <v/>
      </c>
      <c r="J1023" s="113"/>
      <c r="K1023" s="172"/>
    </row>
    <row r="1024" spans="1:11" ht="14.1" customHeight="1" x14ac:dyDescent="0.25">
      <c r="A1024" s="9"/>
      <c r="B1024" s="10"/>
      <c r="C1024" s="28"/>
      <c r="D1024" s="12"/>
      <c r="E1024" s="12"/>
      <c r="F1024" s="12"/>
      <c r="G1024" s="13"/>
      <c r="H1024" s="10"/>
      <c r="I1024" s="14" t="str">
        <f t="shared" si="15"/>
        <v/>
      </c>
      <c r="J1024" s="113"/>
      <c r="K1024" s="172"/>
    </row>
    <row r="1025" spans="1:11" ht="14.1" customHeight="1" x14ac:dyDescent="0.25">
      <c r="A1025" s="9"/>
      <c r="B1025" s="10"/>
      <c r="C1025" s="28"/>
      <c r="D1025" s="12"/>
      <c r="E1025" s="12"/>
      <c r="F1025" s="12"/>
      <c r="G1025" s="13"/>
      <c r="H1025" s="10"/>
      <c r="I1025" s="14" t="str">
        <f t="shared" si="15"/>
        <v/>
      </c>
      <c r="J1025" s="113"/>
      <c r="K1025" s="172"/>
    </row>
    <row r="1026" spans="1:11" ht="14.1" customHeight="1" x14ac:dyDescent="0.25">
      <c r="A1026" s="9"/>
      <c r="B1026" s="10"/>
      <c r="C1026" s="28"/>
      <c r="D1026" s="12"/>
      <c r="E1026" s="12"/>
      <c r="F1026" s="12"/>
      <c r="G1026" s="13"/>
      <c r="H1026" s="10"/>
      <c r="I1026" s="14" t="str">
        <f t="shared" si="15"/>
        <v/>
      </c>
      <c r="J1026" s="113"/>
      <c r="K1026" s="172"/>
    </row>
    <row r="1027" spans="1:11" ht="14.1" customHeight="1" x14ac:dyDescent="0.25">
      <c r="A1027" s="9"/>
      <c r="B1027" s="10"/>
      <c r="C1027" s="28"/>
      <c r="D1027" s="12"/>
      <c r="E1027" s="12"/>
      <c r="F1027" s="12"/>
      <c r="G1027" s="13"/>
      <c r="H1027" s="10"/>
      <c r="I1027" s="14" t="str">
        <f t="shared" si="15"/>
        <v/>
      </c>
      <c r="J1027" s="113"/>
      <c r="K1027" s="172"/>
    </row>
    <row r="1028" spans="1:11" ht="14.1" customHeight="1" x14ac:dyDescent="0.25">
      <c r="A1028" s="9"/>
      <c r="B1028" s="10"/>
      <c r="C1028" s="28"/>
      <c r="D1028" s="12"/>
      <c r="E1028" s="12"/>
      <c r="F1028" s="12"/>
      <c r="G1028" s="13"/>
      <c r="H1028" s="10"/>
      <c r="I1028" s="14" t="str">
        <f t="shared" si="15"/>
        <v/>
      </c>
      <c r="J1028" s="113"/>
      <c r="K1028" s="172"/>
    </row>
    <row r="1029" spans="1:11" ht="14.1" customHeight="1" x14ac:dyDescent="0.25">
      <c r="A1029" s="9"/>
      <c r="B1029" s="10"/>
      <c r="C1029" s="28"/>
      <c r="D1029" s="12"/>
      <c r="E1029" s="12"/>
      <c r="F1029" s="12"/>
      <c r="G1029" s="13"/>
      <c r="H1029" s="10"/>
      <c r="I1029" s="14" t="str">
        <f t="shared" ref="I1029:I1092" si="16">IF(G1029="","",I1028+G1029)</f>
        <v/>
      </c>
      <c r="J1029" s="113"/>
      <c r="K1029" s="172"/>
    </row>
    <row r="1030" spans="1:11" ht="14.1" customHeight="1" x14ac:dyDescent="0.25">
      <c r="A1030" s="9"/>
      <c r="B1030" s="10"/>
      <c r="C1030" s="28"/>
      <c r="D1030" s="12"/>
      <c r="E1030" s="12"/>
      <c r="F1030" s="12"/>
      <c r="G1030" s="13"/>
      <c r="H1030" s="10"/>
      <c r="I1030" s="14" t="str">
        <f t="shared" si="16"/>
        <v/>
      </c>
      <c r="J1030" s="113"/>
      <c r="K1030" s="172"/>
    </row>
    <row r="1031" spans="1:11" ht="14.1" customHeight="1" x14ac:dyDescent="0.25">
      <c r="A1031" s="9"/>
      <c r="B1031" s="10"/>
      <c r="C1031" s="28"/>
      <c r="D1031" s="12"/>
      <c r="E1031" s="12"/>
      <c r="F1031" s="12"/>
      <c r="G1031" s="13"/>
      <c r="H1031" s="10"/>
      <c r="I1031" s="14" t="str">
        <f t="shared" si="16"/>
        <v/>
      </c>
      <c r="J1031" s="113"/>
      <c r="K1031" s="172"/>
    </row>
    <row r="1032" spans="1:11" ht="14.1" customHeight="1" x14ac:dyDescent="0.25">
      <c r="A1032" s="9"/>
      <c r="B1032" s="10"/>
      <c r="C1032" s="28"/>
      <c r="D1032" s="12"/>
      <c r="E1032" s="12"/>
      <c r="F1032" s="12"/>
      <c r="G1032" s="13"/>
      <c r="H1032" s="10"/>
      <c r="I1032" s="14" t="str">
        <f t="shared" si="16"/>
        <v/>
      </c>
      <c r="J1032" s="113"/>
      <c r="K1032" s="172"/>
    </row>
    <row r="1033" spans="1:11" ht="14.1" customHeight="1" x14ac:dyDescent="0.25">
      <c r="A1033" s="9"/>
      <c r="B1033" s="10"/>
      <c r="C1033" s="28"/>
      <c r="D1033" s="12"/>
      <c r="E1033" s="12"/>
      <c r="F1033" s="12"/>
      <c r="G1033" s="13"/>
      <c r="H1033" s="10"/>
      <c r="I1033" s="14" t="str">
        <f t="shared" si="16"/>
        <v/>
      </c>
      <c r="J1033" s="113"/>
      <c r="K1033" s="172"/>
    </row>
    <row r="1034" spans="1:11" ht="14.1" customHeight="1" x14ac:dyDescent="0.25">
      <c r="A1034" s="9"/>
      <c r="B1034" s="10"/>
      <c r="C1034" s="28"/>
      <c r="D1034" s="12"/>
      <c r="E1034" s="12"/>
      <c r="F1034" s="12"/>
      <c r="G1034" s="13"/>
      <c r="H1034" s="10"/>
      <c r="I1034" s="14" t="str">
        <f t="shared" si="16"/>
        <v/>
      </c>
      <c r="J1034" s="113"/>
      <c r="K1034" s="172"/>
    </row>
    <row r="1035" spans="1:11" ht="14.1" customHeight="1" x14ac:dyDescent="0.25">
      <c r="A1035" s="9"/>
      <c r="B1035" s="10"/>
      <c r="C1035" s="28"/>
      <c r="D1035" s="12"/>
      <c r="E1035" s="12"/>
      <c r="F1035" s="12"/>
      <c r="G1035" s="13"/>
      <c r="H1035" s="10"/>
      <c r="I1035" s="14" t="str">
        <f t="shared" si="16"/>
        <v/>
      </c>
      <c r="J1035" s="113"/>
      <c r="K1035" s="172"/>
    </row>
    <row r="1036" spans="1:11" ht="14.1" customHeight="1" x14ac:dyDescent="0.25">
      <c r="A1036" s="9"/>
      <c r="B1036" s="10"/>
      <c r="C1036" s="28"/>
      <c r="D1036" s="12"/>
      <c r="E1036" s="12"/>
      <c r="F1036" s="12"/>
      <c r="G1036" s="13"/>
      <c r="H1036" s="10"/>
      <c r="I1036" s="14" t="str">
        <f t="shared" si="16"/>
        <v/>
      </c>
      <c r="J1036" s="113"/>
      <c r="K1036" s="172"/>
    </row>
    <row r="1037" spans="1:11" ht="14.1" customHeight="1" x14ac:dyDescent="0.25">
      <c r="A1037" s="9"/>
      <c r="B1037" s="10"/>
      <c r="C1037" s="28"/>
      <c r="D1037" s="12"/>
      <c r="E1037" s="12"/>
      <c r="F1037" s="12"/>
      <c r="G1037" s="13"/>
      <c r="H1037" s="10"/>
      <c r="I1037" s="14" t="str">
        <f t="shared" si="16"/>
        <v/>
      </c>
      <c r="J1037" s="113"/>
      <c r="K1037" s="172"/>
    </row>
    <row r="1038" spans="1:11" ht="14.1" customHeight="1" x14ac:dyDescent="0.25">
      <c r="A1038" s="9"/>
      <c r="B1038" s="10"/>
      <c r="C1038" s="28"/>
      <c r="D1038" s="12"/>
      <c r="E1038" s="12"/>
      <c r="F1038" s="12"/>
      <c r="G1038" s="13"/>
      <c r="H1038" s="10"/>
      <c r="I1038" s="14" t="str">
        <f t="shared" si="16"/>
        <v/>
      </c>
      <c r="J1038" s="113"/>
      <c r="K1038" s="172"/>
    </row>
    <row r="1039" spans="1:11" ht="14.1" customHeight="1" x14ac:dyDescent="0.25">
      <c r="A1039" s="9"/>
      <c r="B1039" s="10"/>
      <c r="C1039" s="28"/>
      <c r="D1039" s="12"/>
      <c r="E1039" s="12"/>
      <c r="F1039" s="12"/>
      <c r="G1039" s="13"/>
      <c r="H1039" s="10"/>
      <c r="I1039" s="14" t="str">
        <f t="shared" si="16"/>
        <v/>
      </c>
      <c r="J1039" s="113"/>
      <c r="K1039" s="172"/>
    </row>
    <row r="1040" spans="1:11" ht="14.1" customHeight="1" x14ac:dyDescent="0.25">
      <c r="A1040" s="9"/>
      <c r="B1040" s="10"/>
      <c r="C1040" s="28"/>
      <c r="D1040" s="12"/>
      <c r="E1040" s="12"/>
      <c r="F1040" s="12"/>
      <c r="G1040" s="13"/>
      <c r="H1040" s="10"/>
      <c r="I1040" s="14" t="str">
        <f t="shared" si="16"/>
        <v/>
      </c>
      <c r="J1040" s="113"/>
      <c r="K1040" s="172"/>
    </row>
    <row r="1041" spans="1:11" ht="14.1" customHeight="1" x14ac:dyDescent="0.25">
      <c r="A1041" s="9"/>
      <c r="B1041" s="10"/>
      <c r="C1041" s="28"/>
      <c r="D1041" s="12"/>
      <c r="E1041" s="12"/>
      <c r="F1041" s="12"/>
      <c r="G1041" s="13"/>
      <c r="H1041" s="10"/>
      <c r="I1041" s="14" t="str">
        <f t="shared" si="16"/>
        <v/>
      </c>
      <c r="J1041" s="113"/>
      <c r="K1041" s="172"/>
    </row>
    <row r="1042" spans="1:11" ht="14.1" customHeight="1" x14ac:dyDescent="0.25">
      <c r="A1042" s="9"/>
      <c r="B1042" s="10"/>
      <c r="C1042" s="28"/>
      <c r="D1042" s="12"/>
      <c r="E1042" s="12"/>
      <c r="F1042" s="12"/>
      <c r="G1042" s="13"/>
      <c r="H1042" s="10"/>
      <c r="I1042" s="14" t="str">
        <f t="shared" si="16"/>
        <v/>
      </c>
      <c r="J1042" s="113"/>
      <c r="K1042" s="172"/>
    </row>
    <row r="1043" spans="1:11" ht="14.1" customHeight="1" x14ac:dyDescent="0.25">
      <c r="A1043" s="9"/>
      <c r="B1043" s="10"/>
      <c r="C1043" s="28"/>
      <c r="D1043" s="12"/>
      <c r="E1043" s="12"/>
      <c r="F1043" s="12"/>
      <c r="G1043" s="13"/>
      <c r="H1043" s="10"/>
      <c r="I1043" s="14" t="str">
        <f t="shared" si="16"/>
        <v/>
      </c>
      <c r="J1043" s="113"/>
      <c r="K1043" s="172"/>
    </row>
    <row r="1044" spans="1:11" ht="14.1" customHeight="1" x14ac:dyDescent="0.25">
      <c r="A1044" s="9"/>
      <c r="B1044" s="10"/>
      <c r="C1044" s="28"/>
      <c r="D1044" s="12"/>
      <c r="E1044" s="12"/>
      <c r="F1044" s="12"/>
      <c r="G1044" s="13"/>
      <c r="H1044" s="10"/>
      <c r="I1044" s="14" t="str">
        <f t="shared" si="16"/>
        <v/>
      </c>
      <c r="J1044" s="113"/>
      <c r="K1044" s="172"/>
    </row>
    <row r="1045" spans="1:11" ht="14.1" customHeight="1" x14ac:dyDescent="0.25">
      <c r="A1045" s="9"/>
      <c r="B1045" s="10"/>
      <c r="C1045" s="28"/>
      <c r="D1045" s="12"/>
      <c r="E1045" s="12"/>
      <c r="F1045" s="12"/>
      <c r="G1045" s="13"/>
      <c r="H1045" s="10"/>
      <c r="I1045" s="14" t="str">
        <f t="shared" si="16"/>
        <v/>
      </c>
      <c r="J1045" s="113"/>
      <c r="K1045" s="172"/>
    </row>
    <row r="1046" spans="1:11" ht="14.1" customHeight="1" x14ac:dyDescent="0.25">
      <c r="A1046" s="9"/>
      <c r="B1046" s="10"/>
      <c r="C1046" s="28"/>
      <c r="D1046" s="12"/>
      <c r="E1046" s="12"/>
      <c r="F1046" s="12"/>
      <c r="G1046" s="13"/>
      <c r="H1046" s="10"/>
      <c r="I1046" s="14" t="str">
        <f t="shared" si="16"/>
        <v/>
      </c>
      <c r="J1046" s="113"/>
      <c r="K1046" s="172"/>
    </row>
    <row r="1047" spans="1:11" ht="14.1" customHeight="1" x14ac:dyDescent="0.25">
      <c r="A1047" s="9"/>
      <c r="B1047" s="10"/>
      <c r="C1047" s="28"/>
      <c r="D1047" s="12"/>
      <c r="E1047" s="12"/>
      <c r="F1047" s="12"/>
      <c r="G1047" s="13"/>
      <c r="H1047" s="10"/>
      <c r="I1047" s="14" t="str">
        <f t="shared" si="16"/>
        <v/>
      </c>
      <c r="J1047" s="113"/>
      <c r="K1047" s="172"/>
    </row>
    <row r="1048" spans="1:11" ht="14.1" customHeight="1" x14ac:dyDescent="0.25">
      <c r="A1048" s="9"/>
      <c r="B1048" s="10"/>
      <c r="C1048" s="28"/>
      <c r="D1048" s="12"/>
      <c r="E1048" s="12"/>
      <c r="F1048" s="12"/>
      <c r="G1048" s="13"/>
      <c r="H1048" s="10"/>
      <c r="I1048" s="14" t="str">
        <f t="shared" si="16"/>
        <v/>
      </c>
      <c r="J1048" s="113"/>
      <c r="K1048" s="172"/>
    </row>
    <row r="1049" spans="1:11" ht="14.1" customHeight="1" x14ac:dyDescent="0.25">
      <c r="A1049" s="9"/>
      <c r="B1049" s="10"/>
      <c r="C1049" s="28"/>
      <c r="D1049" s="12"/>
      <c r="E1049" s="12"/>
      <c r="F1049" s="12"/>
      <c r="G1049" s="13"/>
      <c r="H1049" s="10"/>
      <c r="I1049" s="14" t="str">
        <f t="shared" si="16"/>
        <v/>
      </c>
      <c r="J1049" s="113"/>
      <c r="K1049" s="172"/>
    </row>
    <row r="1050" spans="1:11" ht="14.1" customHeight="1" x14ac:dyDescent="0.25">
      <c r="A1050" s="9"/>
      <c r="B1050" s="10"/>
      <c r="C1050" s="28"/>
      <c r="D1050" s="12"/>
      <c r="E1050" s="12"/>
      <c r="F1050" s="12"/>
      <c r="G1050" s="13"/>
      <c r="H1050" s="10"/>
      <c r="I1050" s="14" t="str">
        <f t="shared" si="16"/>
        <v/>
      </c>
      <c r="J1050" s="113"/>
      <c r="K1050" s="172"/>
    </row>
    <row r="1051" spans="1:11" ht="14.1" customHeight="1" x14ac:dyDescent="0.25">
      <c r="A1051" s="9"/>
      <c r="B1051" s="10"/>
      <c r="C1051" s="28"/>
      <c r="D1051" s="12"/>
      <c r="E1051" s="12"/>
      <c r="F1051" s="12"/>
      <c r="G1051" s="13"/>
      <c r="H1051" s="10"/>
      <c r="I1051" s="14" t="str">
        <f t="shared" si="16"/>
        <v/>
      </c>
      <c r="J1051" s="113"/>
      <c r="K1051" s="172"/>
    </row>
    <row r="1052" spans="1:11" ht="14.1" customHeight="1" x14ac:dyDescent="0.25">
      <c r="A1052" s="9"/>
      <c r="B1052" s="10"/>
      <c r="C1052" s="28"/>
      <c r="D1052" s="12"/>
      <c r="E1052" s="12"/>
      <c r="F1052" s="12"/>
      <c r="G1052" s="13"/>
      <c r="H1052" s="10"/>
      <c r="I1052" s="14" t="str">
        <f t="shared" si="16"/>
        <v/>
      </c>
      <c r="J1052" s="113"/>
      <c r="K1052" s="172"/>
    </row>
    <row r="1053" spans="1:11" ht="14.1" customHeight="1" x14ac:dyDescent="0.25">
      <c r="A1053" s="9"/>
      <c r="B1053" s="10"/>
      <c r="C1053" s="28"/>
      <c r="D1053" s="12"/>
      <c r="E1053" s="12"/>
      <c r="F1053" s="12"/>
      <c r="G1053" s="13"/>
      <c r="H1053" s="10"/>
      <c r="I1053" s="14" t="str">
        <f t="shared" si="16"/>
        <v/>
      </c>
      <c r="J1053" s="113"/>
      <c r="K1053" s="172"/>
    </row>
    <row r="1054" spans="1:11" ht="14.1" customHeight="1" x14ac:dyDescent="0.25">
      <c r="A1054" s="9"/>
      <c r="B1054" s="10"/>
      <c r="C1054" s="28"/>
      <c r="D1054" s="12"/>
      <c r="E1054" s="12"/>
      <c r="F1054" s="12"/>
      <c r="G1054" s="13"/>
      <c r="H1054" s="10"/>
      <c r="I1054" s="14" t="str">
        <f t="shared" si="16"/>
        <v/>
      </c>
      <c r="J1054" s="113"/>
      <c r="K1054" s="172"/>
    </row>
    <row r="1055" spans="1:11" ht="14.1" customHeight="1" x14ac:dyDescent="0.25">
      <c r="A1055" s="9"/>
      <c r="B1055" s="10"/>
      <c r="C1055" s="28"/>
      <c r="D1055" s="12"/>
      <c r="E1055" s="12"/>
      <c r="F1055" s="12"/>
      <c r="G1055" s="13"/>
      <c r="H1055" s="10"/>
      <c r="I1055" s="14" t="str">
        <f t="shared" si="16"/>
        <v/>
      </c>
      <c r="J1055" s="113"/>
      <c r="K1055" s="172"/>
    </row>
    <row r="1056" spans="1:11" ht="14.1" customHeight="1" x14ac:dyDescent="0.25">
      <c r="A1056" s="9"/>
      <c r="B1056" s="10"/>
      <c r="C1056" s="28"/>
      <c r="D1056" s="12"/>
      <c r="E1056" s="12"/>
      <c r="F1056" s="12"/>
      <c r="G1056" s="13"/>
      <c r="H1056" s="10"/>
      <c r="I1056" s="14" t="str">
        <f t="shared" si="16"/>
        <v/>
      </c>
      <c r="J1056" s="113"/>
      <c r="K1056" s="172"/>
    </row>
    <row r="1057" spans="1:11" ht="14.1" customHeight="1" x14ac:dyDescent="0.25">
      <c r="A1057" s="9"/>
      <c r="B1057" s="10"/>
      <c r="C1057" s="28"/>
      <c r="D1057" s="12"/>
      <c r="E1057" s="12"/>
      <c r="F1057" s="12"/>
      <c r="G1057" s="13"/>
      <c r="H1057" s="10"/>
      <c r="I1057" s="14" t="str">
        <f t="shared" si="16"/>
        <v/>
      </c>
      <c r="J1057" s="113"/>
      <c r="K1057" s="172"/>
    </row>
    <row r="1058" spans="1:11" ht="14.1" customHeight="1" x14ac:dyDescent="0.25">
      <c r="A1058" s="9"/>
      <c r="B1058" s="10"/>
      <c r="C1058" s="28"/>
      <c r="D1058" s="12"/>
      <c r="E1058" s="12"/>
      <c r="F1058" s="12"/>
      <c r="G1058" s="13"/>
      <c r="H1058" s="10"/>
      <c r="I1058" s="14" t="str">
        <f t="shared" si="16"/>
        <v/>
      </c>
      <c r="J1058" s="113"/>
      <c r="K1058" s="172"/>
    </row>
    <row r="1059" spans="1:11" ht="14.1" customHeight="1" x14ac:dyDescent="0.25">
      <c r="A1059" s="9"/>
      <c r="B1059" s="10"/>
      <c r="C1059" s="28"/>
      <c r="D1059" s="12"/>
      <c r="E1059" s="12"/>
      <c r="F1059" s="12"/>
      <c r="G1059" s="13"/>
      <c r="H1059" s="10"/>
      <c r="I1059" s="14" t="str">
        <f t="shared" si="16"/>
        <v/>
      </c>
      <c r="J1059" s="113"/>
      <c r="K1059" s="172"/>
    </row>
    <row r="1060" spans="1:11" ht="14.1" customHeight="1" x14ac:dyDescent="0.25">
      <c r="A1060" s="9"/>
      <c r="B1060" s="10"/>
      <c r="C1060" s="28"/>
      <c r="D1060" s="12"/>
      <c r="E1060" s="12"/>
      <c r="F1060" s="12"/>
      <c r="G1060" s="13"/>
      <c r="H1060" s="10"/>
      <c r="I1060" s="14" t="str">
        <f t="shared" si="16"/>
        <v/>
      </c>
      <c r="J1060" s="113"/>
      <c r="K1060" s="172"/>
    </row>
    <row r="1061" spans="1:11" ht="14.1" customHeight="1" x14ac:dyDescent="0.25">
      <c r="A1061" s="9"/>
      <c r="B1061" s="10"/>
      <c r="C1061" s="28"/>
      <c r="D1061" s="12"/>
      <c r="E1061" s="12"/>
      <c r="F1061" s="12"/>
      <c r="G1061" s="13"/>
      <c r="H1061" s="10"/>
      <c r="I1061" s="14" t="str">
        <f t="shared" si="16"/>
        <v/>
      </c>
      <c r="J1061" s="113"/>
      <c r="K1061" s="172"/>
    </row>
    <row r="1062" spans="1:11" ht="14.1" customHeight="1" x14ac:dyDescent="0.25">
      <c r="A1062" s="9"/>
      <c r="B1062" s="10"/>
      <c r="C1062" s="28"/>
      <c r="D1062" s="12"/>
      <c r="E1062" s="12"/>
      <c r="F1062" s="12"/>
      <c r="G1062" s="13"/>
      <c r="H1062" s="10"/>
      <c r="I1062" s="14" t="str">
        <f t="shared" si="16"/>
        <v/>
      </c>
      <c r="J1062" s="113"/>
      <c r="K1062" s="172"/>
    </row>
    <row r="1063" spans="1:11" ht="14.1" customHeight="1" x14ac:dyDescent="0.25">
      <c r="A1063" s="9"/>
      <c r="B1063" s="10"/>
      <c r="C1063" s="28"/>
      <c r="D1063" s="12"/>
      <c r="E1063" s="12"/>
      <c r="F1063" s="12"/>
      <c r="G1063" s="13"/>
      <c r="H1063" s="10"/>
      <c r="I1063" s="14" t="str">
        <f t="shared" si="16"/>
        <v/>
      </c>
      <c r="J1063" s="113"/>
      <c r="K1063" s="172"/>
    </row>
    <row r="1064" spans="1:11" ht="14.1" customHeight="1" x14ac:dyDescent="0.25">
      <c r="A1064" s="9"/>
      <c r="B1064" s="10"/>
      <c r="C1064" s="28"/>
      <c r="D1064" s="12"/>
      <c r="E1064" s="12"/>
      <c r="F1064" s="12"/>
      <c r="G1064" s="13"/>
      <c r="H1064" s="10"/>
      <c r="I1064" s="14" t="str">
        <f t="shared" si="16"/>
        <v/>
      </c>
      <c r="J1064" s="113"/>
      <c r="K1064" s="172"/>
    </row>
    <row r="1065" spans="1:11" ht="14.1" customHeight="1" x14ac:dyDescent="0.25">
      <c r="A1065" s="9"/>
      <c r="B1065" s="10"/>
      <c r="C1065" s="28"/>
      <c r="D1065" s="12"/>
      <c r="E1065" s="12"/>
      <c r="F1065" s="12"/>
      <c r="G1065" s="13"/>
      <c r="H1065" s="10"/>
      <c r="I1065" s="14" t="str">
        <f t="shared" si="16"/>
        <v/>
      </c>
      <c r="J1065" s="113"/>
      <c r="K1065" s="172"/>
    </row>
    <row r="1066" spans="1:11" ht="14.1" customHeight="1" x14ac:dyDescent="0.25">
      <c r="A1066" s="9"/>
      <c r="B1066" s="10"/>
      <c r="C1066" s="28"/>
      <c r="D1066" s="12"/>
      <c r="E1066" s="12"/>
      <c r="F1066" s="12"/>
      <c r="G1066" s="13"/>
      <c r="H1066" s="10"/>
      <c r="I1066" s="14" t="str">
        <f t="shared" si="16"/>
        <v/>
      </c>
      <c r="J1066" s="113"/>
      <c r="K1066" s="172"/>
    </row>
    <row r="1067" spans="1:11" ht="14.1" customHeight="1" x14ac:dyDescent="0.25">
      <c r="A1067" s="9"/>
      <c r="B1067" s="10"/>
      <c r="C1067" s="28"/>
      <c r="D1067" s="12"/>
      <c r="E1067" s="12"/>
      <c r="F1067" s="12"/>
      <c r="G1067" s="13"/>
      <c r="H1067" s="10"/>
      <c r="I1067" s="14" t="str">
        <f t="shared" si="16"/>
        <v/>
      </c>
      <c r="J1067" s="113"/>
      <c r="K1067" s="172"/>
    </row>
    <row r="1068" spans="1:11" ht="14.1" customHeight="1" x14ac:dyDescent="0.25">
      <c r="A1068" s="9"/>
      <c r="B1068" s="10"/>
      <c r="C1068" s="28"/>
      <c r="D1068" s="12"/>
      <c r="E1068" s="12"/>
      <c r="F1068" s="12"/>
      <c r="G1068" s="13"/>
      <c r="H1068" s="10"/>
      <c r="I1068" s="14" t="str">
        <f t="shared" si="16"/>
        <v/>
      </c>
      <c r="J1068" s="113"/>
      <c r="K1068" s="172"/>
    </row>
    <row r="1069" spans="1:11" ht="14.1" customHeight="1" x14ac:dyDescent="0.25">
      <c r="A1069" s="9"/>
      <c r="B1069" s="10"/>
      <c r="C1069" s="28"/>
      <c r="D1069" s="12"/>
      <c r="E1069" s="12"/>
      <c r="F1069" s="12"/>
      <c r="G1069" s="13"/>
      <c r="H1069" s="10"/>
      <c r="I1069" s="14" t="str">
        <f t="shared" si="16"/>
        <v/>
      </c>
      <c r="J1069" s="113"/>
      <c r="K1069" s="172"/>
    </row>
    <row r="1070" spans="1:11" ht="14.1" customHeight="1" x14ac:dyDescent="0.25">
      <c r="A1070" s="9"/>
      <c r="B1070" s="10"/>
      <c r="C1070" s="28"/>
      <c r="D1070" s="12"/>
      <c r="E1070" s="12"/>
      <c r="F1070" s="12"/>
      <c r="G1070" s="13"/>
      <c r="H1070" s="10"/>
      <c r="I1070" s="14" t="str">
        <f t="shared" si="16"/>
        <v/>
      </c>
      <c r="J1070" s="113"/>
      <c r="K1070" s="172"/>
    </row>
    <row r="1071" spans="1:11" ht="14.1" customHeight="1" x14ac:dyDescent="0.25">
      <c r="A1071" s="9"/>
      <c r="B1071" s="10"/>
      <c r="C1071" s="28"/>
      <c r="D1071" s="12"/>
      <c r="E1071" s="12"/>
      <c r="F1071" s="12"/>
      <c r="G1071" s="13"/>
      <c r="H1071" s="10"/>
      <c r="I1071" s="14" t="str">
        <f t="shared" si="16"/>
        <v/>
      </c>
      <c r="J1071" s="113"/>
      <c r="K1071" s="172"/>
    </row>
    <row r="1072" spans="1:11" ht="14.1" customHeight="1" x14ac:dyDescent="0.25">
      <c r="A1072" s="9"/>
      <c r="B1072" s="10"/>
      <c r="C1072" s="28"/>
      <c r="D1072" s="12"/>
      <c r="E1072" s="12"/>
      <c r="F1072" s="12"/>
      <c r="G1072" s="13"/>
      <c r="H1072" s="10"/>
      <c r="I1072" s="14" t="str">
        <f t="shared" si="16"/>
        <v/>
      </c>
      <c r="J1072" s="113"/>
      <c r="K1072" s="172"/>
    </row>
    <row r="1073" spans="1:11" ht="14.1" customHeight="1" x14ac:dyDescent="0.25">
      <c r="A1073" s="9"/>
      <c r="B1073" s="10"/>
      <c r="C1073" s="28"/>
      <c r="D1073" s="12"/>
      <c r="E1073" s="12"/>
      <c r="F1073" s="12"/>
      <c r="G1073" s="13"/>
      <c r="H1073" s="10"/>
      <c r="I1073" s="14" t="str">
        <f t="shared" si="16"/>
        <v/>
      </c>
      <c r="J1073" s="113"/>
      <c r="K1073" s="172"/>
    </row>
    <row r="1074" spans="1:11" ht="14.1" customHeight="1" x14ac:dyDescent="0.25">
      <c r="A1074" s="9"/>
      <c r="B1074" s="10"/>
      <c r="C1074" s="28"/>
      <c r="D1074" s="12"/>
      <c r="E1074" s="12"/>
      <c r="F1074" s="12"/>
      <c r="G1074" s="13"/>
      <c r="H1074" s="10"/>
      <c r="I1074" s="14" t="str">
        <f t="shared" si="16"/>
        <v/>
      </c>
      <c r="J1074" s="113"/>
      <c r="K1074" s="172"/>
    </row>
    <row r="1075" spans="1:11" ht="14.1" customHeight="1" x14ac:dyDescent="0.25">
      <c r="A1075" s="9"/>
      <c r="B1075" s="10"/>
      <c r="C1075" s="28"/>
      <c r="D1075" s="12"/>
      <c r="E1075" s="12"/>
      <c r="F1075" s="12"/>
      <c r="G1075" s="13"/>
      <c r="H1075" s="10"/>
      <c r="I1075" s="14" t="str">
        <f t="shared" si="16"/>
        <v/>
      </c>
      <c r="J1075" s="113"/>
      <c r="K1075" s="172"/>
    </row>
    <row r="1076" spans="1:11" ht="14.1" customHeight="1" x14ac:dyDescent="0.25">
      <c r="A1076" s="9"/>
      <c r="B1076" s="10"/>
      <c r="C1076" s="28"/>
      <c r="D1076" s="12"/>
      <c r="E1076" s="12"/>
      <c r="F1076" s="12"/>
      <c r="G1076" s="13"/>
      <c r="H1076" s="10"/>
      <c r="I1076" s="14" t="str">
        <f t="shared" si="16"/>
        <v/>
      </c>
      <c r="J1076" s="113"/>
      <c r="K1076" s="172"/>
    </row>
    <row r="1077" spans="1:11" ht="14.1" customHeight="1" x14ac:dyDescent="0.25">
      <c r="A1077" s="9"/>
      <c r="B1077" s="10"/>
      <c r="C1077" s="28"/>
      <c r="D1077" s="12"/>
      <c r="E1077" s="12"/>
      <c r="F1077" s="12"/>
      <c r="G1077" s="13"/>
      <c r="H1077" s="10"/>
      <c r="I1077" s="14" t="str">
        <f t="shared" si="16"/>
        <v/>
      </c>
      <c r="J1077" s="113"/>
      <c r="K1077" s="172"/>
    </row>
    <row r="1078" spans="1:11" ht="14.1" customHeight="1" x14ac:dyDescent="0.25">
      <c r="A1078" s="9"/>
      <c r="B1078" s="10"/>
      <c r="C1078" s="28"/>
      <c r="D1078" s="12"/>
      <c r="E1078" s="12"/>
      <c r="F1078" s="12"/>
      <c r="G1078" s="13"/>
      <c r="H1078" s="10"/>
      <c r="I1078" s="14" t="str">
        <f t="shared" si="16"/>
        <v/>
      </c>
      <c r="J1078" s="113"/>
      <c r="K1078" s="172"/>
    </row>
    <row r="1079" spans="1:11" ht="14.1" customHeight="1" x14ac:dyDescent="0.25">
      <c r="A1079" s="9"/>
      <c r="B1079" s="10"/>
      <c r="C1079" s="28"/>
      <c r="D1079" s="12"/>
      <c r="E1079" s="12"/>
      <c r="F1079" s="12"/>
      <c r="G1079" s="13"/>
      <c r="H1079" s="10"/>
      <c r="I1079" s="14" t="str">
        <f t="shared" si="16"/>
        <v/>
      </c>
      <c r="J1079" s="113"/>
      <c r="K1079" s="172"/>
    </row>
    <row r="1080" spans="1:11" ht="14.1" customHeight="1" x14ac:dyDescent="0.25">
      <c r="A1080" s="9"/>
      <c r="B1080" s="10"/>
      <c r="C1080" s="28"/>
      <c r="D1080" s="12"/>
      <c r="E1080" s="12"/>
      <c r="F1080" s="12"/>
      <c r="G1080" s="13"/>
      <c r="H1080" s="10"/>
      <c r="I1080" s="14" t="str">
        <f t="shared" si="16"/>
        <v/>
      </c>
      <c r="J1080" s="113"/>
      <c r="K1080" s="172"/>
    </row>
    <row r="1081" spans="1:11" ht="14.1" customHeight="1" x14ac:dyDescent="0.25">
      <c r="A1081" s="9"/>
      <c r="B1081" s="10"/>
      <c r="C1081" s="28"/>
      <c r="D1081" s="12"/>
      <c r="E1081" s="12"/>
      <c r="F1081" s="12"/>
      <c r="G1081" s="13"/>
      <c r="H1081" s="10"/>
      <c r="I1081" s="14" t="str">
        <f t="shared" si="16"/>
        <v/>
      </c>
      <c r="J1081" s="113"/>
      <c r="K1081" s="172"/>
    </row>
    <row r="1082" spans="1:11" ht="14.1" customHeight="1" x14ac:dyDescent="0.25">
      <c r="A1082" s="9"/>
      <c r="B1082" s="10"/>
      <c r="C1082" s="28"/>
      <c r="D1082" s="12"/>
      <c r="E1082" s="12"/>
      <c r="F1082" s="12"/>
      <c r="G1082" s="13"/>
      <c r="H1082" s="10"/>
      <c r="I1082" s="14" t="str">
        <f t="shared" si="16"/>
        <v/>
      </c>
      <c r="J1082" s="113"/>
      <c r="K1082" s="172"/>
    </row>
    <row r="1083" spans="1:11" ht="14.1" customHeight="1" x14ac:dyDescent="0.25">
      <c r="A1083" s="9"/>
      <c r="B1083" s="10"/>
      <c r="C1083" s="28"/>
      <c r="D1083" s="12"/>
      <c r="E1083" s="12"/>
      <c r="F1083" s="12"/>
      <c r="G1083" s="13"/>
      <c r="H1083" s="10"/>
      <c r="I1083" s="14" t="str">
        <f t="shared" si="16"/>
        <v/>
      </c>
      <c r="J1083" s="113"/>
      <c r="K1083" s="172"/>
    </row>
    <row r="1084" spans="1:11" ht="14.1" customHeight="1" x14ac:dyDescent="0.25">
      <c r="A1084" s="9"/>
      <c r="B1084" s="10"/>
      <c r="C1084" s="28"/>
      <c r="D1084" s="12"/>
      <c r="E1084" s="12"/>
      <c r="F1084" s="12"/>
      <c r="G1084" s="13"/>
      <c r="H1084" s="10"/>
      <c r="I1084" s="14" t="str">
        <f t="shared" si="16"/>
        <v/>
      </c>
      <c r="J1084" s="113"/>
      <c r="K1084" s="172"/>
    </row>
    <row r="1085" spans="1:11" ht="14.1" customHeight="1" x14ac:dyDescent="0.25">
      <c r="A1085" s="9"/>
      <c r="B1085" s="10"/>
      <c r="C1085" s="28"/>
      <c r="D1085" s="12"/>
      <c r="E1085" s="12"/>
      <c r="F1085" s="12"/>
      <c r="G1085" s="13"/>
      <c r="H1085" s="10"/>
      <c r="I1085" s="14" t="str">
        <f t="shared" si="16"/>
        <v/>
      </c>
      <c r="J1085" s="113"/>
      <c r="K1085" s="172"/>
    </row>
    <row r="1086" spans="1:11" ht="14.1" customHeight="1" x14ac:dyDescent="0.25">
      <c r="A1086" s="9"/>
      <c r="B1086" s="10"/>
      <c r="C1086" s="28"/>
      <c r="D1086" s="12"/>
      <c r="E1086" s="12"/>
      <c r="F1086" s="12"/>
      <c r="G1086" s="13"/>
      <c r="H1086" s="10"/>
      <c r="I1086" s="14" t="str">
        <f t="shared" si="16"/>
        <v/>
      </c>
      <c r="J1086" s="113"/>
      <c r="K1086" s="172"/>
    </row>
    <row r="1087" spans="1:11" ht="14.1" customHeight="1" x14ac:dyDescent="0.25">
      <c r="A1087" s="9"/>
      <c r="B1087" s="10"/>
      <c r="C1087" s="28"/>
      <c r="D1087" s="12"/>
      <c r="E1087" s="12"/>
      <c r="F1087" s="12"/>
      <c r="G1087" s="13"/>
      <c r="H1087" s="10"/>
      <c r="I1087" s="14" t="str">
        <f t="shared" si="16"/>
        <v/>
      </c>
      <c r="J1087" s="113"/>
      <c r="K1087" s="172"/>
    </row>
    <row r="1088" spans="1:11" ht="14.1" customHeight="1" x14ac:dyDescent="0.25">
      <c r="A1088" s="9"/>
      <c r="B1088" s="10"/>
      <c r="C1088" s="28"/>
      <c r="D1088" s="12"/>
      <c r="E1088" s="12"/>
      <c r="F1088" s="12"/>
      <c r="G1088" s="13"/>
      <c r="H1088" s="10"/>
      <c r="I1088" s="14" t="str">
        <f t="shared" si="16"/>
        <v/>
      </c>
      <c r="J1088" s="113"/>
      <c r="K1088" s="172"/>
    </row>
    <row r="1089" spans="1:11" ht="14.1" customHeight="1" x14ac:dyDescent="0.25">
      <c r="A1089" s="9"/>
      <c r="B1089" s="10"/>
      <c r="C1089" s="28"/>
      <c r="D1089" s="12"/>
      <c r="E1089" s="12"/>
      <c r="F1089" s="12"/>
      <c r="G1089" s="13"/>
      <c r="H1089" s="10"/>
      <c r="I1089" s="14" t="str">
        <f t="shared" si="16"/>
        <v/>
      </c>
      <c r="J1089" s="113"/>
      <c r="K1089" s="172"/>
    </row>
    <row r="1090" spans="1:11" ht="14.1" customHeight="1" x14ac:dyDescent="0.25">
      <c r="A1090" s="9"/>
      <c r="B1090" s="10"/>
      <c r="C1090" s="28"/>
      <c r="D1090" s="12"/>
      <c r="E1090" s="12"/>
      <c r="F1090" s="12"/>
      <c r="G1090" s="13"/>
      <c r="H1090" s="10"/>
      <c r="I1090" s="14" t="str">
        <f t="shared" si="16"/>
        <v/>
      </c>
      <c r="J1090" s="113"/>
      <c r="K1090" s="172"/>
    </row>
    <row r="1091" spans="1:11" ht="14.1" customHeight="1" x14ac:dyDescent="0.25">
      <c r="A1091" s="9"/>
      <c r="B1091" s="10"/>
      <c r="C1091" s="28"/>
      <c r="D1091" s="12"/>
      <c r="E1091" s="12"/>
      <c r="F1091" s="12"/>
      <c r="G1091" s="13"/>
      <c r="H1091" s="10"/>
      <c r="I1091" s="14" t="str">
        <f t="shared" si="16"/>
        <v/>
      </c>
      <c r="J1091" s="113"/>
      <c r="K1091" s="172"/>
    </row>
    <row r="1092" spans="1:11" ht="14.1" customHeight="1" x14ac:dyDescent="0.25">
      <c r="A1092" s="9"/>
      <c r="B1092" s="10"/>
      <c r="C1092" s="28"/>
      <c r="D1092" s="12"/>
      <c r="E1092" s="12"/>
      <c r="F1092" s="12"/>
      <c r="G1092" s="13"/>
      <c r="H1092" s="10"/>
      <c r="I1092" s="14" t="str">
        <f t="shared" si="16"/>
        <v/>
      </c>
      <c r="J1092" s="113"/>
      <c r="K1092" s="172"/>
    </row>
    <row r="1093" spans="1:11" ht="14.1" customHeight="1" x14ac:dyDescent="0.25">
      <c r="A1093" s="9"/>
      <c r="B1093" s="10"/>
      <c r="C1093" s="28"/>
      <c r="D1093" s="12"/>
      <c r="E1093" s="12"/>
      <c r="F1093" s="12"/>
      <c r="G1093" s="13"/>
      <c r="H1093" s="10"/>
      <c r="I1093" s="14" t="str">
        <f t="shared" ref="I1093:I1156" si="17">IF(G1093="","",I1092+G1093)</f>
        <v/>
      </c>
      <c r="J1093" s="113"/>
      <c r="K1093" s="172"/>
    </row>
    <row r="1094" spans="1:11" ht="14.1" customHeight="1" x14ac:dyDescent="0.25">
      <c r="A1094" s="9"/>
      <c r="B1094" s="10"/>
      <c r="C1094" s="28"/>
      <c r="D1094" s="12"/>
      <c r="E1094" s="12"/>
      <c r="F1094" s="12"/>
      <c r="G1094" s="13"/>
      <c r="H1094" s="10"/>
      <c r="I1094" s="14" t="str">
        <f t="shared" si="17"/>
        <v/>
      </c>
      <c r="J1094" s="113"/>
      <c r="K1094" s="172"/>
    </row>
    <row r="1095" spans="1:11" ht="14.1" customHeight="1" x14ac:dyDescent="0.25">
      <c r="A1095" s="9"/>
      <c r="B1095" s="10"/>
      <c r="C1095" s="28"/>
      <c r="D1095" s="12"/>
      <c r="E1095" s="12"/>
      <c r="F1095" s="12"/>
      <c r="G1095" s="13"/>
      <c r="H1095" s="10"/>
      <c r="I1095" s="14" t="str">
        <f t="shared" si="17"/>
        <v/>
      </c>
      <c r="J1095" s="113"/>
      <c r="K1095" s="172"/>
    </row>
    <row r="1096" spans="1:11" ht="14.1" customHeight="1" x14ac:dyDescent="0.25">
      <c r="A1096" s="9"/>
      <c r="B1096" s="10"/>
      <c r="C1096" s="28"/>
      <c r="D1096" s="12"/>
      <c r="E1096" s="12"/>
      <c r="F1096" s="12"/>
      <c r="G1096" s="13"/>
      <c r="H1096" s="10"/>
      <c r="I1096" s="14" t="str">
        <f t="shared" si="17"/>
        <v/>
      </c>
      <c r="J1096" s="113"/>
      <c r="K1096" s="172"/>
    </row>
    <row r="1097" spans="1:11" ht="14.1" customHeight="1" x14ac:dyDescent="0.25">
      <c r="A1097" s="9"/>
      <c r="B1097" s="10"/>
      <c r="C1097" s="28"/>
      <c r="D1097" s="12"/>
      <c r="E1097" s="12"/>
      <c r="F1097" s="12"/>
      <c r="G1097" s="13"/>
      <c r="H1097" s="10"/>
      <c r="I1097" s="14" t="str">
        <f t="shared" si="17"/>
        <v/>
      </c>
      <c r="J1097" s="113"/>
      <c r="K1097" s="172"/>
    </row>
    <row r="1098" spans="1:11" ht="14.1" customHeight="1" x14ac:dyDescent="0.25">
      <c r="A1098" s="9"/>
      <c r="B1098" s="10"/>
      <c r="C1098" s="28"/>
      <c r="D1098" s="12"/>
      <c r="E1098" s="12"/>
      <c r="F1098" s="12"/>
      <c r="G1098" s="13"/>
      <c r="H1098" s="10"/>
      <c r="I1098" s="14" t="str">
        <f t="shared" si="17"/>
        <v/>
      </c>
      <c r="J1098" s="113"/>
      <c r="K1098" s="172"/>
    </row>
    <row r="1099" spans="1:11" ht="14.1" customHeight="1" x14ac:dyDescent="0.25">
      <c r="A1099" s="9"/>
      <c r="B1099" s="10"/>
      <c r="C1099" s="28"/>
      <c r="D1099" s="12"/>
      <c r="E1099" s="12"/>
      <c r="F1099" s="12"/>
      <c r="G1099" s="13"/>
      <c r="H1099" s="10"/>
      <c r="I1099" s="14" t="str">
        <f t="shared" si="17"/>
        <v/>
      </c>
      <c r="J1099" s="113"/>
      <c r="K1099" s="172"/>
    </row>
    <row r="1100" spans="1:11" ht="14.1" customHeight="1" x14ac:dyDescent="0.25">
      <c r="A1100" s="9"/>
      <c r="B1100" s="10"/>
      <c r="C1100" s="28"/>
      <c r="D1100" s="12"/>
      <c r="E1100" s="12"/>
      <c r="F1100" s="12"/>
      <c r="G1100" s="13"/>
      <c r="H1100" s="10"/>
      <c r="I1100" s="14" t="str">
        <f t="shared" si="17"/>
        <v/>
      </c>
      <c r="J1100" s="113"/>
      <c r="K1100" s="172"/>
    </row>
    <row r="1101" spans="1:11" ht="14.1" customHeight="1" x14ac:dyDescent="0.25">
      <c r="A1101" s="9"/>
      <c r="B1101" s="10"/>
      <c r="C1101" s="28"/>
      <c r="D1101" s="12"/>
      <c r="E1101" s="12"/>
      <c r="F1101" s="12"/>
      <c r="G1101" s="13"/>
      <c r="H1101" s="10"/>
      <c r="I1101" s="14" t="str">
        <f t="shared" si="17"/>
        <v/>
      </c>
      <c r="J1101" s="113"/>
      <c r="K1101" s="172"/>
    </row>
    <row r="1102" spans="1:11" ht="14.1" customHeight="1" x14ac:dyDescent="0.25">
      <c r="A1102" s="9"/>
      <c r="B1102" s="10"/>
      <c r="C1102" s="28"/>
      <c r="D1102" s="12"/>
      <c r="E1102" s="12"/>
      <c r="F1102" s="12"/>
      <c r="G1102" s="13"/>
      <c r="H1102" s="10"/>
      <c r="I1102" s="14" t="str">
        <f t="shared" si="17"/>
        <v/>
      </c>
      <c r="J1102" s="113"/>
      <c r="K1102" s="172"/>
    </row>
    <row r="1103" spans="1:11" ht="14.1" customHeight="1" x14ac:dyDescent="0.25">
      <c r="A1103" s="9"/>
      <c r="B1103" s="10"/>
      <c r="C1103" s="28"/>
      <c r="D1103" s="12"/>
      <c r="E1103" s="12"/>
      <c r="F1103" s="12"/>
      <c r="G1103" s="13"/>
      <c r="H1103" s="10"/>
      <c r="I1103" s="14" t="str">
        <f t="shared" si="17"/>
        <v/>
      </c>
      <c r="J1103" s="113"/>
      <c r="K1103" s="172"/>
    </row>
    <row r="1104" spans="1:11" ht="14.1" customHeight="1" x14ac:dyDescent="0.25">
      <c r="A1104" s="9"/>
      <c r="B1104" s="10"/>
      <c r="C1104" s="28"/>
      <c r="D1104" s="12"/>
      <c r="E1104" s="12"/>
      <c r="F1104" s="12"/>
      <c r="G1104" s="13"/>
      <c r="H1104" s="10"/>
      <c r="I1104" s="14" t="str">
        <f t="shared" si="17"/>
        <v/>
      </c>
      <c r="J1104" s="113"/>
      <c r="K1104" s="172"/>
    </row>
    <row r="1105" spans="1:11" ht="14.1" customHeight="1" x14ac:dyDescent="0.25">
      <c r="A1105" s="9"/>
      <c r="B1105" s="10"/>
      <c r="C1105" s="28"/>
      <c r="D1105" s="12"/>
      <c r="E1105" s="12"/>
      <c r="F1105" s="12"/>
      <c r="G1105" s="13"/>
      <c r="H1105" s="10"/>
      <c r="I1105" s="14" t="str">
        <f t="shared" si="17"/>
        <v/>
      </c>
      <c r="J1105" s="113"/>
      <c r="K1105" s="172"/>
    </row>
    <row r="1106" spans="1:11" ht="14.1" customHeight="1" x14ac:dyDescent="0.25">
      <c r="A1106" s="9"/>
      <c r="B1106" s="10"/>
      <c r="C1106" s="28"/>
      <c r="D1106" s="12"/>
      <c r="E1106" s="12"/>
      <c r="F1106" s="12"/>
      <c r="G1106" s="13"/>
      <c r="H1106" s="10"/>
      <c r="I1106" s="14" t="str">
        <f t="shared" si="17"/>
        <v/>
      </c>
      <c r="J1106" s="113"/>
      <c r="K1106" s="172"/>
    </row>
    <row r="1107" spans="1:11" ht="14.1" customHeight="1" x14ac:dyDescent="0.25">
      <c r="A1107" s="9"/>
      <c r="B1107" s="10"/>
      <c r="C1107" s="28"/>
      <c r="D1107" s="12"/>
      <c r="E1107" s="12"/>
      <c r="F1107" s="12"/>
      <c r="G1107" s="13"/>
      <c r="H1107" s="10"/>
      <c r="I1107" s="14" t="str">
        <f t="shared" si="17"/>
        <v/>
      </c>
      <c r="J1107" s="113"/>
      <c r="K1107" s="172"/>
    </row>
    <row r="1108" spans="1:11" ht="14.1" customHeight="1" x14ac:dyDescent="0.25">
      <c r="A1108" s="9"/>
      <c r="B1108" s="10"/>
      <c r="C1108" s="28"/>
      <c r="D1108" s="12"/>
      <c r="E1108" s="12"/>
      <c r="F1108" s="12"/>
      <c r="G1108" s="13"/>
      <c r="H1108" s="10"/>
      <c r="I1108" s="14" t="str">
        <f t="shared" si="17"/>
        <v/>
      </c>
      <c r="J1108" s="113"/>
      <c r="K1108" s="172"/>
    </row>
    <row r="1109" spans="1:11" ht="14.1" customHeight="1" x14ac:dyDescent="0.25">
      <c r="A1109" s="9"/>
      <c r="B1109" s="10"/>
      <c r="C1109" s="28"/>
      <c r="D1109" s="12"/>
      <c r="E1109" s="12"/>
      <c r="F1109" s="12"/>
      <c r="G1109" s="13"/>
      <c r="H1109" s="10"/>
      <c r="I1109" s="14" t="str">
        <f t="shared" si="17"/>
        <v/>
      </c>
      <c r="J1109" s="113"/>
      <c r="K1109" s="172"/>
    </row>
    <row r="1110" spans="1:11" ht="14.1" customHeight="1" x14ac:dyDescent="0.25">
      <c r="A1110" s="9"/>
      <c r="B1110" s="10"/>
      <c r="C1110" s="28"/>
      <c r="D1110" s="12"/>
      <c r="E1110" s="12"/>
      <c r="F1110" s="12"/>
      <c r="G1110" s="13"/>
      <c r="H1110" s="10"/>
      <c r="I1110" s="14" t="str">
        <f t="shared" si="17"/>
        <v/>
      </c>
      <c r="J1110" s="113"/>
      <c r="K1110" s="172"/>
    </row>
    <row r="1111" spans="1:11" ht="14.1" customHeight="1" x14ac:dyDescent="0.25">
      <c r="A1111" s="9"/>
      <c r="B1111" s="10"/>
      <c r="C1111" s="28"/>
      <c r="D1111" s="12"/>
      <c r="E1111" s="12"/>
      <c r="F1111" s="12"/>
      <c r="G1111" s="13"/>
      <c r="H1111" s="10"/>
      <c r="I1111" s="14" t="str">
        <f t="shared" si="17"/>
        <v/>
      </c>
      <c r="J1111" s="113"/>
      <c r="K1111" s="172"/>
    </row>
    <row r="1112" spans="1:11" ht="14.1" customHeight="1" x14ac:dyDescent="0.25">
      <c r="A1112" s="9"/>
      <c r="B1112" s="10"/>
      <c r="C1112" s="28"/>
      <c r="D1112" s="12"/>
      <c r="E1112" s="12"/>
      <c r="F1112" s="12"/>
      <c r="G1112" s="13"/>
      <c r="H1112" s="10"/>
      <c r="I1112" s="14" t="str">
        <f t="shared" si="17"/>
        <v/>
      </c>
      <c r="J1112" s="113"/>
      <c r="K1112" s="172"/>
    </row>
    <row r="1113" spans="1:11" ht="14.1" customHeight="1" x14ac:dyDescent="0.25">
      <c r="A1113" s="9"/>
      <c r="B1113" s="10"/>
      <c r="C1113" s="28"/>
      <c r="D1113" s="12"/>
      <c r="E1113" s="12"/>
      <c r="F1113" s="12"/>
      <c r="G1113" s="13"/>
      <c r="H1113" s="10"/>
      <c r="I1113" s="14" t="str">
        <f t="shared" si="17"/>
        <v/>
      </c>
      <c r="J1113" s="113"/>
      <c r="K1113" s="172"/>
    </row>
    <row r="1114" spans="1:11" ht="14.1" customHeight="1" x14ac:dyDescent="0.25">
      <c r="A1114" s="9"/>
      <c r="B1114" s="10"/>
      <c r="C1114" s="28"/>
      <c r="D1114" s="12"/>
      <c r="E1114" s="12"/>
      <c r="F1114" s="12"/>
      <c r="G1114" s="13"/>
      <c r="H1114" s="10"/>
      <c r="I1114" s="14" t="str">
        <f t="shared" si="17"/>
        <v/>
      </c>
      <c r="J1114" s="113"/>
      <c r="K1114" s="172"/>
    </row>
    <row r="1115" spans="1:11" ht="14.1" customHeight="1" x14ac:dyDescent="0.25">
      <c r="A1115" s="9"/>
      <c r="B1115" s="10"/>
      <c r="C1115" s="28"/>
      <c r="D1115" s="12"/>
      <c r="E1115" s="12"/>
      <c r="F1115" s="12"/>
      <c r="G1115" s="13"/>
      <c r="H1115" s="10"/>
      <c r="I1115" s="14" t="str">
        <f t="shared" si="17"/>
        <v/>
      </c>
      <c r="J1115" s="113"/>
      <c r="K1115" s="172"/>
    </row>
    <row r="1116" spans="1:11" ht="14.1" customHeight="1" x14ac:dyDescent="0.25">
      <c r="A1116" s="9"/>
      <c r="B1116" s="10"/>
      <c r="C1116" s="28"/>
      <c r="D1116" s="12"/>
      <c r="E1116" s="12"/>
      <c r="F1116" s="12"/>
      <c r="G1116" s="13"/>
      <c r="H1116" s="10"/>
      <c r="I1116" s="14" t="str">
        <f t="shared" si="17"/>
        <v/>
      </c>
      <c r="J1116" s="113"/>
      <c r="K1116" s="172"/>
    </row>
    <row r="1117" spans="1:11" ht="14.1" customHeight="1" x14ac:dyDescent="0.25">
      <c r="A1117" s="9"/>
      <c r="B1117" s="10"/>
      <c r="C1117" s="28"/>
      <c r="D1117" s="12"/>
      <c r="E1117" s="12"/>
      <c r="F1117" s="12"/>
      <c r="G1117" s="13"/>
      <c r="H1117" s="10"/>
      <c r="I1117" s="14" t="str">
        <f t="shared" si="17"/>
        <v/>
      </c>
      <c r="J1117" s="113"/>
      <c r="K1117" s="172"/>
    </row>
    <row r="1118" spans="1:11" ht="14.1" customHeight="1" x14ac:dyDescent="0.25">
      <c r="A1118" s="9"/>
      <c r="B1118" s="10"/>
      <c r="C1118" s="28"/>
      <c r="D1118" s="12"/>
      <c r="E1118" s="12"/>
      <c r="F1118" s="12"/>
      <c r="G1118" s="13"/>
      <c r="H1118" s="10"/>
      <c r="I1118" s="14" t="str">
        <f t="shared" si="17"/>
        <v/>
      </c>
      <c r="J1118" s="113"/>
      <c r="K1118" s="172"/>
    </row>
    <row r="1119" spans="1:11" ht="14.1" customHeight="1" x14ac:dyDescent="0.25">
      <c r="A1119" s="9"/>
      <c r="B1119" s="10"/>
      <c r="C1119" s="28"/>
      <c r="D1119" s="12"/>
      <c r="E1119" s="12"/>
      <c r="F1119" s="12"/>
      <c r="G1119" s="13"/>
      <c r="H1119" s="10"/>
      <c r="I1119" s="14" t="str">
        <f t="shared" si="17"/>
        <v/>
      </c>
      <c r="J1119" s="113"/>
      <c r="K1119" s="172"/>
    </row>
    <row r="1120" spans="1:11" ht="14.1" customHeight="1" x14ac:dyDescent="0.25">
      <c r="A1120" s="9"/>
      <c r="B1120" s="10"/>
      <c r="C1120" s="28"/>
      <c r="D1120" s="12"/>
      <c r="E1120" s="12"/>
      <c r="F1120" s="12"/>
      <c r="G1120" s="13"/>
      <c r="H1120" s="10"/>
      <c r="I1120" s="14" t="str">
        <f t="shared" si="17"/>
        <v/>
      </c>
      <c r="J1120" s="113"/>
      <c r="K1120" s="172"/>
    </row>
    <row r="1121" spans="1:11" ht="14.1" customHeight="1" x14ac:dyDescent="0.25">
      <c r="A1121" s="9"/>
      <c r="B1121" s="10"/>
      <c r="C1121" s="28"/>
      <c r="D1121" s="12"/>
      <c r="E1121" s="12"/>
      <c r="F1121" s="12"/>
      <c r="G1121" s="13"/>
      <c r="H1121" s="10"/>
      <c r="I1121" s="14" t="str">
        <f t="shared" si="17"/>
        <v/>
      </c>
      <c r="J1121" s="113"/>
      <c r="K1121" s="172"/>
    </row>
    <row r="1122" spans="1:11" ht="14.1" customHeight="1" x14ac:dyDescent="0.25">
      <c r="A1122" s="9"/>
      <c r="B1122" s="10"/>
      <c r="C1122" s="28"/>
      <c r="D1122" s="12"/>
      <c r="E1122" s="12"/>
      <c r="F1122" s="12"/>
      <c r="G1122" s="13"/>
      <c r="H1122" s="10"/>
      <c r="I1122" s="14" t="str">
        <f t="shared" si="17"/>
        <v/>
      </c>
      <c r="J1122" s="113"/>
      <c r="K1122" s="172"/>
    </row>
    <row r="1123" spans="1:11" ht="14.1" customHeight="1" x14ac:dyDescent="0.25">
      <c r="A1123" s="9"/>
      <c r="B1123" s="10"/>
      <c r="C1123" s="28"/>
      <c r="D1123" s="12"/>
      <c r="E1123" s="12"/>
      <c r="F1123" s="12"/>
      <c r="G1123" s="13"/>
      <c r="H1123" s="10"/>
      <c r="I1123" s="14" t="str">
        <f t="shared" si="17"/>
        <v/>
      </c>
      <c r="J1123" s="113"/>
      <c r="K1123" s="172"/>
    </row>
    <row r="1124" spans="1:11" ht="14.1" customHeight="1" x14ac:dyDescent="0.25">
      <c r="A1124" s="9"/>
      <c r="B1124" s="10"/>
      <c r="C1124" s="28"/>
      <c r="D1124" s="12"/>
      <c r="E1124" s="12"/>
      <c r="F1124" s="12"/>
      <c r="G1124" s="13"/>
      <c r="H1124" s="10"/>
      <c r="I1124" s="14" t="str">
        <f t="shared" si="17"/>
        <v/>
      </c>
      <c r="J1124" s="113"/>
      <c r="K1124" s="172"/>
    </row>
    <row r="1125" spans="1:11" ht="14.1" customHeight="1" x14ac:dyDescent="0.25">
      <c r="A1125" s="9"/>
      <c r="B1125" s="10"/>
      <c r="C1125" s="28"/>
      <c r="D1125" s="12"/>
      <c r="E1125" s="12"/>
      <c r="F1125" s="12"/>
      <c r="G1125" s="13"/>
      <c r="H1125" s="10"/>
      <c r="I1125" s="14" t="str">
        <f t="shared" si="17"/>
        <v/>
      </c>
      <c r="J1125" s="113"/>
      <c r="K1125" s="172"/>
    </row>
    <row r="1126" spans="1:11" ht="14.1" customHeight="1" x14ac:dyDescent="0.25">
      <c r="A1126" s="9"/>
      <c r="B1126" s="10"/>
      <c r="C1126" s="28"/>
      <c r="D1126" s="12"/>
      <c r="E1126" s="12"/>
      <c r="F1126" s="12"/>
      <c r="G1126" s="13"/>
      <c r="H1126" s="10"/>
      <c r="I1126" s="14" t="str">
        <f t="shared" si="17"/>
        <v/>
      </c>
      <c r="J1126" s="113"/>
      <c r="K1126" s="172"/>
    </row>
    <row r="1127" spans="1:11" ht="14.1" customHeight="1" x14ac:dyDescent="0.25">
      <c r="A1127" s="9"/>
      <c r="B1127" s="10"/>
      <c r="C1127" s="28"/>
      <c r="D1127" s="12"/>
      <c r="E1127" s="12"/>
      <c r="F1127" s="12"/>
      <c r="G1127" s="13"/>
      <c r="H1127" s="10"/>
      <c r="I1127" s="14" t="str">
        <f t="shared" si="17"/>
        <v/>
      </c>
      <c r="J1127" s="113"/>
      <c r="K1127" s="172"/>
    </row>
    <row r="1128" spans="1:11" ht="14.1" customHeight="1" x14ac:dyDescent="0.25">
      <c r="A1128" s="9"/>
      <c r="B1128" s="10"/>
      <c r="C1128" s="28"/>
      <c r="D1128" s="12"/>
      <c r="E1128" s="12"/>
      <c r="F1128" s="12"/>
      <c r="G1128" s="13"/>
      <c r="H1128" s="10"/>
      <c r="I1128" s="14" t="str">
        <f t="shared" si="17"/>
        <v/>
      </c>
      <c r="J1128" s="113"/>
      <c r="K1128" s="172"/>
    </row>
    <row r="1129" spans="1:11" ht="14.1" customHeight="1" x14ac:dyDescent="0.25">
      <c r="A1129" s="9"/>
      <c r="B1129" s="10"/>
      <c r="C1129" s="28"/>
      <c r="D1129" s="12"/>
      <c r="E1129" s="12"/>
      <c r="F1129" s="12"/>
      <c r="G1129" s="13"/>
      <c r="H1129" s="10"/>
      <c r="I1129" s="14" t="str">
        <f t="shared" si="17"/>
        <v/>
      </c>
      <c r="J1129" s="113"/>
      <c r="K1129" s="172"/>
    </row>
    <row r="1130" spans="1:11" ht="14.1" customHeight="1" x14ac:dyDescent="0.25">
      <c r="A1130" s="9"/>
      <c r="B1130" s="10"/>
      <c r="C1130" s="28"/>
      <c r="D1130" s="12"/>
      <c r="E1130" s="12"/>
      <c r="F1130" s="12"/>
      <c r="G1130" s="13"/>
      <c r="H1130" s="10"/>
      <c r="I1130" s="14" t="str">
        <f t="shared" si="17"/>
        <v/>
      </c>
      <c r="J1130" s="113"/>
      <c r="K1130" s="172"/>
    </row>
    <row r="1131" spans="1:11" ht="14.1" customHeight="1" x14ac:dyDescent="0.25">
      <c r="A1131" s="9"/>
      <c r="B1131" s="10"/>
      <c r="C1131" s="28"/>
      <c r="D1131" s="12"/>
      <c r="E1131" s="12"/>
      <c r="F1131" s="12"/>
      <c r="G1131" s="13"/>
      <c r="H1131" s="10"/>
      <c r="I1131" s="14" t="str">
        <f t="shared" si="17"/>
        <v/>
      </c>
      <c r="J1131" s="113"/>
      <c r="K1131" s="172"/>
    </row>
    <row r="1132" spans="1:11" ht="14.1" customHeight="1" x14ac:dyDescent="0.25">
      <c r="A1132" s="9"/>
      <c r="B1132" s="10"/>
      <c r="C1132" s="28"/>
      <c r="D1132" s="12"/>
      <c r="E1132" s="12"/>
      <c r="F1132" s="12"/>
      <c r="G1132" s="13"/>
      <c r="H1132" s="10"/>
      <c r="I1132" s="14" t="str">
        <f t="shared" si="17"/>
        <v/>
      </c>
      <c r="J1132" s="113"/>
      <c r="K1132" s="172"/>
    </row>
    <row r="1133" spans="1:11" ht="14.1" customHeight="1" x14ac:dyDescent="0.25">
      <c r="A1133" s="9"/>
      <c r="B1133" s="10"/>
      <c r="C1133" s="28"/>
      <c r="D1133" s="12"/>
      <c r="E1133" s="12"/>
      <c r="F1133" s="12"/>
      <c r="G1133" s="13"/>
      <c r="H1133" s="10"/>
      <c r="I1133" s="14" t="str">
        <f t="shared" si="17"/>
        <v/>
      </c>
      <c r="J1133" s="113"/>
      <c r="K1133" s="172"/>
    </row>
    <row r="1134" spans="1:11" ht="14.1" customHeight="1" x14ac:dyDescent="0.25">
      <c r="A1134" s="9"/>
      <c r="B1134" s="10"/>
      <c r="C1134" s="28"/>
      <c r="D1134" s="12"/>
      <c r="E1134" s="12"/>
      <c r="F1134" s="12"/>
      <c r="G1134" s="13"/>
      <c r="H1134" s="10"/>
      <c r="I1134" s="14" t="str">
        <f t="shared" si="17"/>
        <v/>
      </c>
      <c r="J1134" s="113"/>
      <c r="K1134" s="172"/>
    </row>
    <row r="1135" spans="1:11" ht="14.1" customHeight="1" x14ac:dyDescent="0.25">
      <c r="A1135" s="9"/>
      <c r="B1135" s="10"/>
      <c r="C1135" s="28"/>
      <c r="D1135" s="12"/>
      <c r="E1135" s="12"/>
      <c r="F1135" s="12"/>
      <c r="G1135" s="13"/>
      <c r="H1135" s="10"/>
      <c r="I1135" s="14" t="str">
        <f t="shared" si="17"/>
        <v/>
      </c>
      <c r="J1135" s="113"/>
      <c r="K1135" s="172"/>
    </row>
    <row r="1136" spans="1:11" ht="14.1" customHeight="1" x14ac:dyDescent="0.25">
      <c r="A1136" s="9"/>
      <c r="B1136" s="10"/>
      <c r="C1136" s="28"/>
      <c r="D1136" s="12"/>
      <c r="E1136" s="12"/>
      <c r="F1136" s="12"/>
      <c r="G1136" s="13"/>
      <c r="H1136" s="10"/>
      <c r="I1136" s="14" t="str">
        <f t="shared" si="17"/>
        <v/>
      </c>
      <c r="J1136" s="113"/>
      <c r="K1136" s="172"/>
    </row>
    <row r="1137" spans="1:11" ht="14.1" customHeight="1" x14ac:dyDescent="0.25">
      <c r="A1137" s="9"/>
      <c r="B1137" s="10"/>
      <c r="C1137" s="28"/>
      <c r="D1137" s="12"/>
      <c r="E1137" s="12"/>
      <c r="F1137" s="12"/>
      <c r="G1137" s="13"/>
      <c r="H1137" s="10"/>
      <c r="I1137" s="14" t="str">
        <f t="shared" si="17"/>
        <v/>
      </c>
      <c r="J1137" s="113"/>
      <c r="K1137" s="172"/>
    </row>
    <row r="1138" spans="1:11" ht="14.1" customHeight="1" x14ac:dyDescent="0.25">
      <c r="A1138" s="9"/>
      <c r="B1138" s="10"/>
      <c r="C1138" s="28"/>
      <c r="D1138" s="12"/>
      <c r="E1138" s="12"/>
      <c r="F1138" s="12"/>
      <c r="G1138" s="13"/>
      <c r="H1138" s="10"/>
      <c r="I1138" s="14" t="str">
        <f t="shared" si="17"/>
        <v/>
      </c>
      <c r="J1138" s="113"/>
      <c r="K1138" s="172"/>
    </row>
    <row r="1139" spans="1:11" ht="14.1" customHeight="1" x14ac:dyDescent="0.25">
      <c r="A1139" s="9"/>
      <c r="B1139" s="10"/>
      <c r="C1139" s="28"/>
      <c r="D1139" s="12"/>
      <c r="E1139" s="12"/>
      <c r="F1139" s="12"/>
      <c r="G1139" s="13"/>
      <c r="H1139" s="10"/>
      <c r="I1139" s="14" t="str">
        <f t="shared" si="17"/>
        <v/>
      </c>
      <c r="J1139" s="113"/>
      <c r="K1139" s="172"/>
    </row>
    <row r="1140" spans="1:11" ht="14.1" customHeight="1" x14ac:dyDescent="0.25">
      <c r="A1140" s="9"/>
      <c r="B1140" s="10"/>
      <c r="C1140" s="28"/>
      <c r="D1140" s="12"/>
      <c r="E1140" s="12"/>
      <c r="F1140" s="12"/>
      <c r="G1140" s="13"/>
      <c r="H1140" s="10"/>
      <c r="I1140" s="14" t="str">
        <f t="shared" si="17"/>
        <v/>
      </c>
      <c r="J1140" s="113"/>
      <c r="K1140" s="172"/>
    </row>
    <row r="1141" spans="1:11" ht="14.1" customHeight="1" x14ac:dyDescent="0.25">
      <c r="A1141" s="9"/>
      <c r="B1141" s="10"/>
      <c r="C1141" s="28"/>
      <c r="D1141" s="12"/>
      <c r="E1141" s="12"/>
      <c r="F1141" s="12"/>
      <c r="G1141" s="13"/>
      <c r="H1141" s="10"/>
      <c r="I1141" s="14" t="str">
        <f t="shared" si="17"/>
        <v/>
      </c>
      <c r="J1141" s="113"/>
      <c r="K1141" s="172"/>
    </row>
    <row r="1142" spans="1:11" ht="14.1" customHeight="1" x14ac:dyDescent="0.25">
      <c r="A1142" s="9"/>
      <c r="B1142" s="10"/>
      <c r="C1142" s="28"/>
      <c r="D1142" s="12"/>
      <c r="E1142" s="12"/>
      <c r="F1142" s="12"/>
      <c r="G1142" s="13"/>
      <c r="H1142" s="10"/>
      <c r="I1142" s="14" t="str">
        <f t="shared" si="17"/>
        <v/>
      </c>
      <c r="J1142" s="113"/>
      <c r="K1142" s="172"/>
    </row>
    <row r="1143" spans="1:11" ht="14.1" customHeight="1" x14ac:dyDescent="0.25">
      <c r="A1143" s="9"/>
      <c r="B1143" s="10"/>
      <c r="C1143" s="28"/>
      <c r="D1143" s="12"/>
      <c r="E1143" s="12"/>
      <c r="F1143" s="12"/>
      <c r="G1143" s="13"/>
      <c r="H1143" s="10"/>
      <c r="I1143" s="14" t="str">
        <f t="shared" si="17"/>
        <v/>
      </c>
      <c r="J1143" s="113"/>
      <c r="K1143" s="172"/>
    </row>
    <row r="1144" spans="1:11" ht="14.1" customHeight="1" x14ac:dyDescent="0.25">
      <c r="A1144" s="9"/>
      <c r="B1144" s="10"/>
      <c r="C1144" s="28"/>
      <c r="D1144" s="12"/>
      <c r="E1144" s="12"/>
      <c r="F1144" s="12"/>
      <c r="G1144" s="13"/>
      <c r="H1144" s="10"/>
      <c r="I1144" s="14" t="str">
        <f t="shared" si="17"/>
        <v/>
      </c>
      <c r="J1144" s="113"/>
      <c r="K1144" s="172"/>
    </row>
    <row r="1145" spans="1:11" ht="14.1" customHeight="1" x14ac:dyDescent="0.25">
      <c r="A1145" s="9"/>
      <c r="B1145" s="10"/>
      <c r="C1145" s="28"/>
      <c r="D1145" s="12"/>
      <c r="E1145" s="12"/>
      <c r="F1145" s="12"/>
      <c r="G1145" s="13"/>
      <c r="H1145" s="10"/>
      <c r="I1145" s="14" t="str">
        <f t="shared" si="17"/>
        <v/>
      </c>
      <c r="J1145" s="113"/>
      <c r="K1145" s="172"/>
    </row>
    <row r="1146" spans="1:11" ht="14.1" customHeight="1" x14ac:dyDescent="0.25">
      <c r="A1146" s="9"/>
      <c r="B1146" s="10"/>
      <c r="C1146" s="28"/>
      <c r="D1146" s="12"/>
      <c r="E1146" s="12"/>
      <c r="F1146" s="12"/>
      <c r="G1146" s="13"/>
      <c r="H1146" s="10"/>
      <c r="I1146" s="14" t="str">
        <f t="shared" si="17"/>
        <v/>
      </c>
      <c r="J1146" s="113"/>
      <c r="K1146" s="172"/>
    </row>
    <row r="1147" spans="1:11" ht="14.1" customHeight="1" x14ac:dyDescent="0.25">
      <c r="A1147" s="9"/>
      <c r="B1147" s="10"/>
      <c r="C1147" s="28"/>
      <c r="D1147" s="12"/>
      <c r="E1147" s="12"/>
      <c r="F1147" s="12"/>
      <c r="G1147" s="13"/>
      <c r="H1147" s="10"/>
      <c r="I1147" s="14" t="str">
        <f t="shared" si="17"/>
        <v/>
      </c>
      <c r="J1147" s="113"/>
      <c r="K1147" s="172"/>
    </row>
    <row r="1148" spans="1:11" ht="14.1" customHeight="1" x14ac:dyDescent="0.25">
      <c r="A1148" s="9"/>
      <c r="B1148" s="10"/>
      <c r="C1148" s="28"/>
      <c r="D1148" s="12"/>
      <c r="E1148" s="12"/>
      <c r="F1148" s="12"/>
      <c r="G1148" s="13"/>
      <c r="H1148" s="10"/>
      <c r="I1148" s="14" t="str">
        <f t="shared" si="17"/>
        <v/>
      </c>
      <c r="J1148" s="113"/>
      <c r="K1148" s="172"/>
    </row>
    <row r="1149" spans="1:11" ht="14.1" customHeight="1" x14ac:dyDescent="0.25">
      <c r="A1149" s="9"/>
      <c r="B1149" s="10"/>
      <c r="C1149" s="28"/>
      <c r="D1149" s="12"/>
      <c r="E1149" s="12"/>
      <c r="F1149" s="12"/>
      <c r="G1149" s="13"/>
      <c r="H1149" s="10"/>
      <c r="I1149" s="14" t="str">
        <f t="shared" si="17"/>
        <v/>
      </c>
      <c r="J1149" s="113"/>
      <c r="K1149" s="172"/>
    </row>
    <row r="1150" spans="1:11" ht="14.1" customHeight="1" x14ac:dyDescent="0.25">
      <c r="A1150" s="9"/>
      <c r="B1150" s="10"/>
      <c r="C1150" s="28"/>
      <c r="D1150" s="12"/>
      <c r="E1150" s="12"/>
      <c r="F1150" s="12"/>
      <c r="G1150" s="13"/>
      <c r="H1150" s="10"/>
      <c r="I1150" s="14" t="str">
        <f t="shared" si="17"/>
        <v/>
      </c>
      <c r="J1150" s="113"/>
      <c r="K1150" s="172"/>
    </row>
    <row r="1151" spans="1:11" ht="14.1" customHeight="1" x14ac:dyDescent="0.25">
      <c r="A1151" s="9"/>
      <c r="B1151" s="10"/>
      <c r="C1151" s="28"/>
      <c r="D1151" s="12"/>
      <c r="E1151" s="12"/>
      <c r="F1151" s="12"/>
      <c r="G1151" s="13"/>
      <c r="H1151" s="10"/>
      <c r="I1151" s="14" t="str">
        <f t="shared" si="17"/>
        <v/>
      </c>
      <c r="J1151" s="113"/>
      <c r="K1151" s="172"/>
    </row>
    <row r="1152" spans="1:11" ht="14.1" customHeight="1" x14ac:dyDescent="0.25">
      <c r="A1152" s="9"/>
      <c r="B1152" s="10"/>
      <c r="C1152" s="28"/>
      <c r="D1152" s="12"/>
      <c r="E1152" s="12"/>
      <c r="F1152" s="12"/>
      <c r="G1152" s="13"/>
      <c r="H1152" s="10"/>
      <c r="I1152" s="14" t="str">
        <f t="shared" si="17"/>
        <v/>
      </c>
      <c r="J1152" s="113"/>
      <c r="K1152" s="172"/>
    </row>
    <row r="1153" spans="1:11" ht="14.1" customHeight="1" x14ac:dyDescent="0.25">
      <c r="A1153" s="9"/>
      <c r="B1153" s="10"/>
      <c r="C1153" s="28"/>
      <c r="D1153" s="12"/>
      <c r="E1153" s="12"/>
      <c r="F1153" s="12"/>
      <c r="G1153" s="13"/>
      <c r="H1153" s="10"/>
      <c r="I1153" s="14" t="str">
        <f t="shared" si="17"/>
        <v/>
      </c>
      <c r="J1153" s="113"/>
      <c r="K1153" s="172"/>
    </row>
    <row r="1154" spans="1:11" ht="14.1" customHeight="1" x14ac:dyDescent="0.25">
      <c r="A1154" s="9"/>
      <c r="B1154" s="10"/>
      <c r="C1154" s="28"/>
      <c r="D1154" s="12"/>
      <c r="E1154" s="12"/>
      <c r="F1154" s="12"/>
      <c r="G1154" s="13"/>
      <c r="H1154" s="10"/>
      <c r="I1154" s="14" t="str">
        <f t="shared" si="17"/>
        <v/>
      </c>
      <c r="J1154" s="113"/>
      <c r="K1154" s="172"/>
    </row>
    <row r="1155" spans="1:11" ht="14.1" customHeight="1" x14ac:dyDescent="0.25">
      <c r="A1155" s="9"/>
      <c r="B1155" s="10"/>
      <c r="C1155" s="28"/>
      <c r="D1155" s="12"/>
      <c r="E1155" s="12"/>
      <c r="F1155" s="12"/>
      <c r="G1155" s="13"/>
      <c r="H1155" s="10"/>
      <c r="I1155" s="14" t="str">
        <f t="shared" si="17"/>
        <v/>
      </c>
      <c r="J1155" s="113"/>
      <c r="K1155" s="172"/>
    </row>
    <row r="1156" spans="1:11" ht="14.1" customHeight="1" x14ac:dyDescent="0.25">
      <c r="A1156" s="9"/>
      <c r="B1156" s="10"/>
      <c r="C1156" s="28"/>
      <c r="D1156" s="12"/>
      <c r="E1156" s="12"/>
      <c r="F1156" s="12"/>
      <c r="G1156" s="13"/>
      <c r="H1156" s="10"/>
      <c r="I1156" s="14" t="str">
        <f t="shared" si="17"/>
        <v/>
      </c>
      <c r="J1156" s="113"/>
      <c r="K1156" s="172"/>
    </row>
    <row r="1157" spans="1:11" ht="14.1" customHeight="1" x14ac:dyDescent="0.25">
      <c r="A1157" s="9"/>
      <c r="B1157" s="10"/>
      <c r="C1157" s="28"/>
      <c r="D1157" s="12"/>
      <c r="E1157" s="12"/>
      <c r="F1157" s="12"/>
      <c r="G1157" s="13"/>
      <c r="H1157" s="10"/>
      <c r="I1157" s="14" t="str">
        <f t="shared" ref="I1157:I1220" si="18">IF(G1157="","",I1156+G1157)</f>
        <v/>
      </c>
      <c r="J1157" s="113"/>
      <c r="K1157" s="172"/>
    </row>
    <row r="1158" spans="1:11" ht="14.1" customHeight="1" x14ac:dyDescent="0.25">
      <c r="A1158" s="9"/>
      <c r="B1158" s="10"/>
      <c r="C1158" s="28"/>
      <c r="D1158" s="12"/>
      <c r="E1158" s="12"/>
      <c r="F1158" s="12"/>
      <c r="G1158" s="13"/>
      <c r="H1158" s="10"/>
      <c r="I1158" s="14" t="str">
        <f t="shared" si="18"/>
        <v/>
      </c>
      <c r="J1158" s="113"/>
      <c r="K1158" s="172"/>
    </row>
    <row r="1159" spans="1:11" ht="14.1" customHeight="1" x14ac:dyDescent="0.25">
      <c r="A1159" s="9"/>
      <c r="B1159" s="10"/>
      <c r="C1159" s="28"/>
      <c r="D1159" s="12"/>
      <c r="E1159" s="12"/>
      <c r="F1159" s="12"/>
      <c r="G1159" s="13"/>
      <c r="H1159" s="10"/>
      <c r="I1159" s="14" t="str">
        <f t="shared" si="18"/>
        <v/>
      </c>
      <c r="J1159" s="113"/>
      <c r="K1159" s="172"/>
    </row>
    <row r="1160" spans="1:11" ht="14.1" customHeight="1" x14ac:dyDescent="0.25">
      <c r="A1160" s="9"/>
      <c r="B1160" s="10"/>
      <c r="C1160" s="28"/>
      <c r="D1160" s="12"/>
      <c r="E1160" s="12"/>
      <c r="F1160" s="12"/>
      <c r="G1160" s="13"/>
      <c r="H1160" s="10"/>
      <c r="I1160" s="14" t="str">
        <f t="shared" si="18"/>
        <v/>
      </c>
      <c r="J1160" s="113"/>
      <c r="K1160" s="172"/>
    </row>
    <row r="1161" spans="1:11" ht="14.1" customHeight="1" x14ac:dyDescent="0.25">
      <c r="A1161" s="9"/>
      <c r="B1161" s="10"/>
      <c r="C1161" s="28"/>
      <c r="D1161" s="12"/>
      <c r="E1161" s="12"/>
      <c r="F1161" s="12"/>
      <c r="G1161" s="13"/>
      <c r="H1161" s="10"/>
      <c r="I1161" s="14" t="str">
        <f t="shared" si="18"/>
        <v/>
      </c>
      <c r="J1161" s="113"/>
      <c r="K1161" s="172"/>
    </row>
    <row r="1162" spans="1:11" ht="14.1" customHeight="1" x14ac:dyDescent="0.25">
      <c r="A1162" s="9"/>
      <c r="B1162" s="10"/>
      <c r="C1162" s="28"/>
      <c r="D1162" s="12"/>
      <c r="E1162" s="12"/>
      <c r="F1162" s="12"/>
      <c r="G1162" s="13"/>
      <c r="H1162" s="10"/>
      <c r="I1162" s="14" t="str">
        <f t="shared" si="18"/>
        <v/>
      </c>
      <c r="J1162" s="113"/>
      <c r="K1162" s="172"/>
    </row>
    <row r="1163" spans="1:11" ht="14.1" customHeight="1" x14ac:dyDescent="0.25">
      <c r="A1163" s="9"/>
      <c r="B1163" s="10"/>
      <c r="C1163" s="28"/>
      <c r="D1163" s="12"/>
      <c r="E1163" s="12"/>
      <c r="F1163" s="12"/>
      <c r="G1163" s="13"/>
      <c r="H1163" s="10"/>
      <c r="I1163" s="14" t="str">
        <f t="shared" si="18"/>
        <v/>
      </c>
      <c r="J1163" s="113"/>
      <c r="K1163" s="172"/>
    </row>
    <row r="1164" spans="1:11" ht="14.1" customHeight="1" x14ac:dyDescent="0.25">
      <c r="A1164" s="9"/>
      <c r="B1164" s="10"/>
      <c r="C1164" s="28"/>
      <c r="D1164" s="12"/>
      <c r="E1164" s="12"/>
      <c r="F1164" s="12"/>
      <c r="G1164" s="13"/>
      <c r="H1164" s="10"/>
      <c r="I1164" s="14" t="str">
        <f t="shared" si="18"/>
        <v/>
      </c>
      <c r="J1164" s="113"/>
      <c r="K1164" s="172"/>
    </row>
    <row r="1165" spans="1:11" ht="14.1" customHeight="1" x14ac:dyDescent="0.25">
      <c r="A1165" s="9"/>
      <c r="B1165" s="10"/>
      <c r="C1165" s="28"/>
      <c r="D1165" s="12"/>
      <c r="E1165" s="12"/>
      <c r="F1165" s="12"/>
      <c r="G1165" s="13"/>
      <c r="H1165" s="10"/>
      <c r="I1165" s="14" t="str">
        <f t="shared" si="18"/>
        <v/>
      </c>
      <c r="J1165" s="113"/>
      <c r="K1165" s="172"/>
    </row>
    <row r="1166" spans="1:11" ht="14.1" customHeight="1" x14ac:dyDescent="0.25">
      <c r="A1166" s="9"/>
      <c r="B1166" s="10"/>
      <c r="C1166" s="28"/>
      <c r="D1166" s="12"/>
      <c r="E1166" s="12"/>
      <c r="F1166" s="12"/>
      <c r="G1166" s="13"/>
      <c r="H1166" s="10"/>
      <c r="I1166" s="14" t="str">
        <f t="shared" si="18"/>
        <v/>
      </c>
      <c r="J1166" s="113"/>
      <c r="K1166" s="172"/>
    </row>
    <row r="1167" spans="1:11" ht="14.1" customHeight="1" x14ac:dyDescent="0.25">
      <c r="A1167" s="9"/>
      <c r="B1167" s="10"/>
      <c r="C1167" s="28"/>
      <c r="D1167" s="12"/>
      <c r="E1167" s="12"/>
      <c r="F1167" s="12"/>
      <c r="G1167" s="13"/>
      <c r="H1167" s="10"/>
      <c r="I1167" s="14" t="str">
        <f t="shared" si="18"/>
        <v/>
      </c>
      <c r="J1167" s="113"/>
      <c r="K1167" s="172"/>
    </row>
    <row r="1168" spans="1:11" ht="14.1" customHeight="1" x14ac:dyDescent="0.25">
      <c r="A1168" s="9"/>
      <c r="B1168" s="10"/>
      <c r="C1168" s="28"/>
      <c r="D1168" s="12"/>
      <c r="E1168" s="12"/>
      <c r="F1168" s="12"/>
      <c r="G1168" s="13"/>
      <c r="H1168" s="10"/>
      <c r="I1168" s="14" t="str">
        <f t="shared" si="18"/>
        <v/>
      </c>
      <c r="J1168" s="113"/>
      <c r="K1168" s="172"/>
    </row>
    <row r="1169" spans="1:11" ht="14.1" customHeight="1" x14ac:dyDescent="0.25">
      <c r="A1169" s="9"/>
      <c r="B1169" s="10"/>
      <c r="C1169" s="28"/>
      <c r="D1169" s="12"/>
      <c r="E1169" s="12"/>
      <c r="F1169" s="12"/>
      <c r="G1169" s="13"/>
      <c r="H1169" s="10"/>
      <c r="I1169" s="14" t="str">
        <f t="shared" si="18"/>
        <v/>
      </c>
      <c r="J1169" s="113"/>
      <c r="K1169" s="172"/>
    </row>
    <row r="1170" spans="1:11" ht="14.1" customHeight="1" x14ac:dyDescent="0.25">
      <c r="A1170" s="9"/>
      <c r="B1170" s="10"/>
      <c r="C1170" s="28"/>
      <c r="D1170" s="12"/>
      <c r="E1170" s="12"/>
      <c r="F1170" s="12"/>
      <c r="G1170" s="13"/>
      <c r="H1170" s="10"/>
      <c r="I1170" s="14" t="str">
        <f t="shared" si="18"/>
        <v/>
      </c>
      <c r="J1170" s="113"/>
      <c r="K1170" s="172"/>
    </row>
    <row r="1171" spans="1:11" ht="14.1" customHeight="1" x14ac:dyDescent="0.25">
      <c r="A1171" s="9"/>
      <c r="B1171" s="10"/>
      <c r="C1171" s="28"/>
      <c r="D1171" s="12"/>
      <c r="E1171" s="12"/>
      <c r="F1171" s="12"/>
      <c r="G1171" s="13"/>
      <c r="H1171" s="10"/>
      <c r="I1171" s="14" t="str">
        <f t="shared" si="18"/>
        <v/>
      </c>
      <c r="J1171" s="113"/>
      <c r="K1171" s="172"/>
    </row>
    <row r="1172" spans="1:11" ht="14.1" customHeight="1" x14ac:dyDescent="0.25">
      <c r="A1172" s="9"/>
      <c r="B1172" s="10"/>
      <c r="C1172" s="28"/>
      <c r="D1172" s="12"/>
      <c r="E1172" s="12"/>
      <c r="F1172" s="12"/>
      <c r="G1172" s="13"/>
      <c r="H1172" s="10"/>
      <c r="I1172" s="14" t="str">
        <f t="shared" si="18"/>
        <v/>
      </c>
      <c r="J1172" s="113"/>
      <c r="K1172" s="172"/>
    </row>
    <row r="1173" spans="1:11" ht="14.1" customHeight="1" x14ac:dyDescent="0.25">
      <c r="A1173" s="9"/>
      <c r="B1173" s="10"/>
      <c r="C1173" s="28"/>
      <c r="D1173" s="12"/>
      <c r="E1173" s="12"/>
      <c r="F1173" s="12"/>
      <c r="G1173" s="13"/>
      <c r="H1173" s="10"/>
      <c r="I1173" s="14" t="str">
        <f t="shared" si="18"/>
        <v/>
      </c>
      <c r="J1173" s="113"/>
      <c r="K1173" s="172"/>
    </row>
    <row r="1174" spans="1:11" ht="14.1" customHeight="1" x14ac:dyDescent="0.25">
      <c r="A1174" s="9"/>
      <c r="B1174" s="10"/>
      <c r="C1174" s="28"/>
      <c r="D1174" s="12"/>
      <c r="E1174" s="12"/>
      <c r="F1174" s="12"/>
      <c r="G1174" s="13"/>
      <c r="H1174" s="10"/>
      <c r="I1174" s="14" t="str">
        <f t="shared" si="18"/>
        <v/>
      </c>
      <c r="J1174" s="113"/>
      <c r="K1174" s="172"/>
    </row>
    <row r="1175" spans="1:11" ht="14.1" customHeight="1" x14ac:dyDescent="0.25">
      <c r="A1175" s="9"/>
      <c r="B1175" s="10"/>
      <c r="C1175" s="28"/>
      <c r="D1175" s="12"/>
      <c r="E1175" s="12"/>
      <c r="F1175" s="12"/>
      <c r="G1175" s="13"/>
      <c r="H1175" s="10"/>
      <c r="I1175" s="14" t="str">
        <f t="shared" si="18"/>
        <v/>
      </c>
      <c r="J1175" s="113"/>
      <c r="K1175" s="172"/>
    </row>
    <row r="1176" spans="1:11" ht="14.1" customHeight="1" x14ac:dyDescent="0.25">
      <c r="A1176" s="9"/>
      <c r="B1176" s="10"/>
      <c r="C1176" s="28"/>
      <c r="D1176" s="12"/>
      <c r="E1176" s="12"/>
      <c r="F1176" s="12"/>
      <c r="G1176" s="13"/>
      <c r="H1176" s="10"/>
      <c r="I1176" s="14" t="str">
        <f t="shared" si="18"/>
        <v/>
      </c>
      <c r="J1176" s="113"/>
      <c r="K1176" s="172"/>
    </row>
    <row r="1177" spans="1:11" ht="14.1" customHeight="1" x14ac:dyDescent="0.25">
      <c r="A1177" s="9"/>
      <c r="B1177" s="10"/>
      <c r="C1177" s="28"/>
      <c r="D1177" s="12"/>
      <c r="E1177" s="12"/>
      <c r="F1177" s="12"/>
      <c r="G1177" s="13"/>
      <c r="H1177" s="10"/>
      <c r="I1177" s="14" t="str">
        <f t="shared" si="18"/>
        <v/>
      </c>
      <c r="J1177" s="113"/>
      <c r="K1177" s="172"/>
    </row>
    <row r="1178" spans="1:11" ht="14.1" customHeight="1" x14ac:dyDescent="0.25">
      <c r="A1178" s="9"/>
      <c r="B1178" s="10"/>
      <c r="C1178" s="28"/>
      <c r="D1178" s="12"/>
      <c r="E1178" s="12"/>
      <c r="F1178" s="12"/>
      <c r="G1178" s="13"/>
      <c r="H1178" s="10"/>
      <c r="I1178" s="14" t="str">
        <f t="shared" si="18"/>
        <v/>
      </c>
      <c r="J1178" s="113"/>
      <c r="K1178" s="172"/>
    </row>
    <row r="1179" spans="1:11" ht="14.1" customHeight="1" x14ac:dyDescent="0.25">
      <c r="A1179" s="9"/>
      <c r="B1179" s="10"/>
      <c r="C1179" s="28"/>
      <c r="D1179" s="12"/>
      <c r="E1179" s="12"/>
      <c r="F1179" s="12"/>
      <c r="G1179" s="13"/>
      <c r="H1179" s="10"/>
      <c r="I1179" s="14" t="str">
        <f t="shared" si="18"/>
        <v/>
      </c>
      <c r="J1179" s="113"/>
      <c r="K1179" s="172"/>
    </row>
    <row r="1180" spans="1:11" ht="14.1" customHeight="1" x14ac:dyDescent="0.25">
      <c r="A1180" s="9"/>
      <c r="B1180" s="10"/>
      <c r="C1180" s="28"/>
      <c r="D1180" s="12"/>
      <c r="E1180" s="12"/>
      <c r="F1180" s="12"/>
      <c r="G1180" s="13"/>
      <c r="H1180" s="10"/>
      <c r="I1180" s="14" t="str">
        <f t="shared" si="18"/>
        <v/>
      </c>
      <c r="J1180" s="113"/>
      <c r="K1180" s="172"/>
    </row>
    <row r="1181" spans="1:11" ht="14.1" customHeight="1" x14ac:dyDescent="0.25">
      <c r="A1181" s="9"/>
      <c r="B1181" s="10"/>
      <c r="C1181" s="28"/>
      <c r="D1181" s="12"/>
      <c r="E1181" s="12"/>
      <c r="F1181" s="12"/>
      <c r="G1181" s="13"/>
      <c r="H1181" s="10"/>
      <c r="I1181" s="14" t="str">
        <f t="shared" si="18"/>
        <v/>
      </c>
      <c r="J1181" s="113"/>
      <c r="K1181" s="172"/>
    </row>
    <row r="1182" spans="1:11" ht="14.1" customHeight="1" x14ac:dyDescent="0.25">
      <c r="A1182" s="9"/>
      <c r="B1182" s="10"/>
      <c r="C1182" s="28"/>
      <c r="D1182" s="12"/>
      <c r="E1182" s="12"/>
      <c r="F1182" s="12"/>
      <c r="G1182" s="13"/>
      <c r="H1182" s="10"/>
      <c r="I1182" s="14" t="str">
        <f t="shared" si="18"/>
        <v/>
      </c>
      <c r="J1182" s="113"/>
      <c r="K1182" s="172"/>
    </row>
    <row r="1183" spans="1:11" ht="14.1" customHeight="1" x14ac:dyDescent="0.25">
      <c r="A1183" s="9"/>
      <c r="B1183" s="10"/>
      <c r="C1183" s="28"/>
      <c r="D1183" s="12"/>
      <c r="E1183" s="12"/>
      <c r="F1183" s="12"/>
      <c r="G1183" s="13"/>
      <c r="H1183" s="10"/>
      <c r="I1183" s="14" t="str">
        <f t="shared" si="18"/>
        <v/>
      </c>
      <c r="J1183" s="113"/>
      <c r="K1183" s="172"/>
    </row>
    <row r="1184" spans="1:11" ht="14.1" customHeight="1" x14ac:dyDescent="0.25">
      <c r="A1184" s="9"/>
      <c r="B1184" s="10"/>
      <c r="C1184" s="28"/>
      <c r="D1184" s="12"/>
      <c r="E1184" s="12"/>
      <c r="F1184" s="12"/>
      <c r="G1184" s="13"/>
      <c r="H1184" s="10"/>
      <c r="I1184" s="14" t="str">
        <f t="shared" si="18"/>
        <v/>
      </c>
      <c r="J1184" s="113"/>
      <c r="K1184" s="172"/>
    </row>
    <row r="1185" spans="1:11" ht="14.1" customHeight="1" x14ac:dyDescent="0.25">
      <c r="A1185" s="9"/>
      <c r="B1185" s="10"/>
      <c r="C1185" s="28"/>
      <c r="D1185" s="12"/>
      <c r="E1185" s="12"/>
      <c r="F1185" s="12"/>
      <c r="G1185" s="13"/>
      <c r="H1185" s="10"/>
      <c r="I1185" s="14" t="str">
        <f t="shared" si="18"/>
        <v/>
      </c>
      <c r="J1185" s="113"/>
      <c r="K1185" s="172"/>
    </row>
    <row r="1186" spans="1:11" ht="14.1" customHeight="1" x14ac:dyDescent="0.25">
      <c r="A1186" s="9"/>
      <c r="B1186" s="10"/>
      <c r="C1186" s="28"/>
      <c r="D1186" s="12"/>
      <c r="E1186" s="12"/>
      <c r="F1186" s="12"/>
      <c r="G1186" s="13"/>
      <c r="H1186" s="10"/>
      <c r="I1186" s="14" t="str">
        <f t="shared" si="18"/>
        <v/>
      </c>
      <c r="J1186" s="113"/>
      <c r="K1186" s="172"/>
    </row>
    <row r="1187" spans="1:11" ht="14.1" customHeight="1" x14ac:dyDescent="0.25">
      <c r="A1187" s="9"/>
      <c r="B1187" s="10"/>
      <c r="C1187" s="28"/>
      <c r="D1187" s="12"/>
      <c r="E1187" s="12"/>
      <c r="F1187" s="12"/>
      <c r="G1187" s="13"/>
      <c r="H1187" s="10"/>
      <c r="I1187" s="14" t="str">
        <f t="shared" si="18"/>
        <v/>
      </c>
      <c r="J1187" s="113"/>
      <c r="K1187" s="172"/>
    </row>
    <row r="1188" spans="1:11" ht="14.1" customHeight="1" x14ac:dyDescent="0.25">
      <c r="A1188" s="9"/>
      <c r="B1188" s="10"/>
      <c r="C1188" s="28"/>
      <c r="D1188" s="12"/>
      <c r="E1188" s="12"/>
      <c r="F1188" s="12"/>
      <c r="G1188" s="13"/>
      <c r="H1188" s="10"/>
      <c r="I1188" s="14" t="str">
        <f t="shared" si="18"/>
        <v/>
      </c>
      <c r="J1188" s="113"/>
      <c r="K1188" s="172"/>
    </row>
    <row r="1189" spans="1:11" ht="14.1" customHeight="1" x14ac:dyDescent="0.25">
      <c r="A1189" s="9"/>
      <c r="B1189" s="10"/>
      <c r="C1189" s="28"/>
      <c r="D1189" s="12"/>
      <c r="E1189" s="12"/>
      <c r="F1189" s="12"/>
      <c r="G1189" s="13"/>
      <c r="H1189" s="10"/>
      <c r="I1189" s="14" t="str">
        <f t="shared" si="18"/>
        <v/>
      </c>
      <c r="J1189" s="113"/>
      <c r="K1189" s="172"/>
    </row>
    <row r="1190" spans="1:11" ht="14.1" customHeight="1" x14ac:dyDescent="0.25">
      <c r="A1190" s="9"/>
      <c r="B1190" s="10"/>
      <c r="C1190" s="28"/>
      <c r="D1190" s="12"/>
      <c r="E1190" s="12"/>
      <c r="F1190" s="12"/>
      <c r="G1190" s="13"/>
      <c r="H1190" s="10"/>
      <c r="I1190" s="14" t="str">
        <f t="shared" si="18"/>
        <v/>
      </c>
      <c r="J1190" s="113"/>
      <c r="K1190" s="172"/>
    </row>
    <row r="1191" spans="1:11" ht="14.1" customHeight="1" x14ac:dyDescent="0.25">
      <c r="A1191" s="9"/>
      <c r="B1191" s="10"/>
      <c r="C1191" s="28"/>
      <c r="D1191" s="12"/>
      <c r="E1191" s="12"/>
      <c r="F1191" s="12"/>
      <c r="G1191" s="13"/>
      <c r="H1191" s="10"/>
      <c r="I1191" s="14" t="str">
        <f t="shared" si="18"/>
        <v/>
      </c>
      <c r="J1191" s="113"/>
      <c r="K1191" s="172"/>
    </row>
    <row r="1192" spans="1:11" ht="14.1" customHeight="1" x14ac:dyDescent="0.25">
      <c r="A1192" s="9"/>
      <c r="B1192" s="10"/>
      <c r="C1192" s="28"/>
      <c r="D1192" s="12"/>
      <c r="E1192" s="12"/>
      <c r="F1192" s="12"/>
      <c r="G1192" s="13"/>
      <c r="H1192" s="10"/>
      <c r="I1192" s="14" t="str">
        <f t="shared" si="18"/>
        <v/>
      </c>
      <c r="J1192" s="113"/>
      <c r="K1192" s="172"/>
    </row>
    <row r="1193" spans="1:11" ht="14.1" customHeight="1" x14ac:dyDescent="0.25">
      <c r="A1193" s="9"/>
      <c r="B1193" s="10"/>
      <c r="C1193" s="28"/>
      <c r="D1193" s="12"/>
      <c r="E1193" s="12"/>
      <c r="F1193" s="12"/>
      <c r="G1193" s="13"/>
      <c r="H1193" s="10"/>
      <c r="I1193" s="14" t="str">
        <f t="shared" si="18"/>
        <v/>
      </c>
      <c r="J1193" s="113"/>
      <c r="K1193" s="172"/>
    </row>
    <row r="1194" spans="1:11" ht="14.1" customHeight="1" x14ac:dyDescent="0.25">
      <c r="A1194" s="9"/>
      <c r="B1194" s="10"/>
      <c r="C1194" s="28"/>
      <c r="D1194" s="12"/>
      <c r="E1194" s="12"/>
      <c r="F1194" s="12"/>
      <c r="G1194" s="13"/>
      <c r="H1194" s="10"/>
      <c r="I1194" s="14" t="str">
        <f t="shared" si="18"/>
        <v/>
      </c>
      <c r="J1194" s="113"/>
      <c r="K1194" s="172"/>
    </row>
    <row r="1195" spans="1:11" ht="14.1" customHeight="1" x14ac:dyDescent="0.25">
      <c r="A1195" s="9"/>
      <c r="B1195" s="10"/>
      <c r="C1195" s="28"/>
      <c r="D1195" s="12"/>
      <c r="E1195" s="12"/>
      <c r="F1195" s="12"/>
      <c r="G1195" s="13"/>
      <c r="H1195" s="10"/>
      <c r="I1195" s="14" t="str">
        <f t="shared" si="18"/>
        <v/>
      </c>
      <c r="J1195" s="113"/>
      <c r="K1195" s="172"/>
    </row>
    <row r="1196" spans="1:11" ht="14.1" customHeight="1" x14ac:dyDescent="0.25">
      <c r="A1196" s="9"/>
      <c r="B1196" s="10"/>
      <c r="C1196" s="28"/>
      <c r="D1196" s="12"/>
      <c r="E1196" s="12"/>
      <c r="F1196" s="12"/>
      <c r="G1196" s="13"/>
      <c r="H1196" s="10"/>
      <c r="I1196" s="14" t="str">
        <f t="shared" si="18"/>
        <v/>
      </c>
      <c r="J1196" s="113"/>
      <c r="K1196" s="172"/>
    </row>
    <row r="1197" spans="1:11" ht="14.1" customHeight="1" x14ac:dyDescent="0.25">
      <c r="A1197" s="9"/>
      <c r="B1197" s="10"/>
      <c r="C1197" s="28"/>
      <c r="D1197" s="12"/>
      <c r="E1197" s="12"/>
      <c r="F1197" s="12"/>
      <c r="G1197" s="13"/>
      <c r="H1197" s="10"/>
      <c r="I1197" s="14" t="str">
        <f t="shared" si="18"/>
        <v/>
      </c>
      <c r="J1197" s="113"/>
      <c r="K1197" s="172"/>
    </row>
    <row r="1198" spans="1:11" ht="14.1" customHeight="1" x14ac:dyDescent="0.25">
      <c r="A1198" s="9"/>
      <c r="B1198" s="10"/>
      <c r="C1198" s="28"/>
      <c r="D1198" s="12"/>
      <c r="E1198" s="12"/>
      <c r="F1198" s="12"/>
      <c r="G1198" s="13"/>
      <c r="H1198" s="10"/>
      <c r="I1198" s="14" t="str">
        <f t="shared" si="18"/>
        <v/>
      </c>
      <c r="J1198" s="113"/>
      <c r="K1198" s="172"/>
    </row>
    <row r="1199" spans="1:11" ht="14.1" customHeight="1" x14ac:dyDescent="0.25">
      <c r="A1199" s="9"/>
      <c r="B1199" s="10"/>
      <c r="C1199" s="28"/>
      <c r="D1199" s="12"/>
      <c r="E1199" s="12"/>
      <c r="F1199" s="12"/>
      <c r="G1199" s="13"/>
      <c r="H1199" s="10"/>
      <c r="I1199" s="14" t="str">
        <f t="shared" si="18"/>
        <v/>
      </c>
      <c r="J1199" s="113"/>
      <c r="K1199" s="172"/>
    </row>
    <row r="1200" spans="1:11" ht="14.1" customHeight="1" x14ac:dyDescent="0.25">
      <c r="A1200" s="9"/>
      <c r="B1200" s="10"/>
      <c r="C1200" s="28"/>
      <c r="D1200" s="12"/>
      <c r="E1200" s="12"/>
      <c r="F1200" s="12"/>
      <c r="G1200" s="13"/>
      <c r="H1200" s="10"/>
      <c r="I1200" s="14" t="str">
        <f t="shared" si="18"/>
        <v/>
      </c>
      <c r="J1200" s="113"/>
      <c r="K1200" s="172"/>
    </row>
    <row r="1201" spans="1:11" ht="14.1" customHeight="1" x14ac:dyDescent="0.25">
      <c r="A1201" s="9"/>
      <c r="B1201" s="10"/>
      <c r="C1201" s="28"/>
      <c r="D1201" s="12"/>
      <c r="E1201" s="12"/>
      <c r="F1201" s="12"/>
      <c r="G1201" s="13"/>
      <c r="H1201" s="10"/>
      <c r="I1201" s="14" t="str">
        <f t="shared" si="18"/>
        <v/>
      </c>
      <c r="J1201" s="113"/>
      <c r="K1201" s="172"/>
    </row>
    <row r="1202" spans="1:11" ht="14.1" customHeight="1" x14ac:dyDescent="0.25">
      <c r="A1202" s="9"/>
      <c r="B1202" s="10"/>
      <c r="C1202" s="28"/>
      <c r="D1202" s="12"/>
      <c r="E1202" s="12"/>
      <c r="F1202" s="12"/>
      <c r="G1202" s="13"/>
      <c r="H1202" s="10"/>
      <c r="I1202" s="14" t="str">
        <f t="shared" si="18"/>
        <v/>
      </c>
      <c r="J1202" s="113"/>
      <c r="K1202" s="172"/>
    </row>
    <row r="1203" spans="1:11" ht="14.1" customHeight="1" x14ac:dyDescent="0.25">
      <c r="A1203" s="9"/>
      <c r="B1203" s="10"/>
      <c r="C1203" s="28"/>
      <c r="D1203" s="12"/>
      <c r="E1203" s="12"/>
      <c r="F1203" s="12"/>
      <c r="G1203" s="13"/>
      <c r="H1203" s="10"/>
      <c r="I1203" s="14" t="str">
        <f t="shared" si="18"/>
        <v/>
      </c>
      <c r="J1203" s="113"/>
      <c r="K1203" s="172"/>
    </row>
    <row r="1204" spans="1:11" ht="14.1" customHeight="1" x14ac:dyDescent="0.25">
      <c r="A1204" s="9"/>
      <c r="B1204" s="10"/>
      <c r="C1204" s="28"/>
      <c r="D1204" s="12"/>
      <c r="E1204" s="12"/>
      <c r="F1204" s="12"/>
      <c r="G1204" s="13"/>
      <c r="H1204" s="10"/>
      <c r="I1204" s="14" t="str">
        <f t="shared" si="18"/>
        <v/>
      </c>
      <c r="J1204" s="113"/>
      <c r="K1204" s="172"/>
    </row>
    <row r="1205" spans="1:11" ht="14.1" customHeight="1" x14ac:dyDescent="0.25">
      <c r="A1205" s="9"/>
      <c r="B1205" s="10"/>
      <c r="C1205" s="28"/>
      <c r="D1205" s="12"/>
      <c r="E1205" s="12"/>
      <c r="F1205" s="12"/>
      <c r="G1205" s="13"/>
      <c r="H1205" s="10"/>
      <c r="I1205" s="14" t="str">
        <f t="shared" si="18"/>
        <v/>
      </c>
      <c r="J1205" s="113"/>
      <c r="K1205" s="172"/>
    </row>
    <row r="1206" spans="1:11" ht="14.1" customHeight="1" x14ac:dyDescent="0.25">
      <c r="A1206" s="9"/>
      <c r="B1206" s="10"/>
      <c r="C1206" s="28"/>
      <c r="D1206" s="12"/>
      <c r="E1206" s="12"/>
      <c r="F1206" s="12"/>
      <c r="G1206" s="13"/>
      <c r="H1206" s="10"/>
      <c r="I1206" s="14" t="str">
        <f t="shared" si="18"/>
        <v/>
      </c>
      <c r="J1206" s="113"/>
      <c r="K1206" s="172"/>
    </row>
    <row r="1207" spans="1:11" ht="14.1" customHeight="1" x14ac:dyDescent="0.25">
      <c r="A1207" s="9"/>
      <c r="B1207" s="10"/>
      <c r="C1207" s="28"/>
      <c r="D1207" s="12"/>
      <c r="E1207" s="12"/>
      <c r="F1207" s="12"/>
      <c r="G1207" s="13"/>
      <c r="H1207" s="10"/>
      <c r="I1207" s="14" t="str">
        <f t="shared" si="18"/>
        <v/>
      </c>
      <c r="J1207" s="113"/>
      <c r="K1207" s="172"/>
    </row>
    <row r="1208" spans="1:11" ht="14.1" customHeight="1" x14ac:dyDescent="0.25">
      <c r="A1208" s="9"/>
      <c r="B1208" s="10"/>
      <c r="C1208" s="28"/>
      <c r="D1208" s="12"/>
      <c r="E1208" s="12"/>
      <c r="F1208" s="12"/>
      <c r="G1208" s="13"/>
      <c r="H1208" s="10"/>
      <c r="I1208" s="14" t="str">
        <f t="shared" si="18"/>
        <v/>
      </c>
      <c r="J1208" s="113"/>
      <c r="K1208" s="172"/>
    </row>
    <row r="1209" spans="1:11" ht="14.1" customHeight="1" x14ac:dyDescent="0.25">
      <c r="A1209" s="9"/>
      <c r="B1209" s="10"/>
      <c r="C1209" s="28"/>
      <c r="D1209" s="12"/>
      <c r="E1209" s="12"/>
      <c r="F1209" s="12"/>
      <c r="G1209" s="13"/>
      <c r="H1209" s="10"/>
      <c r="I1209" s="14" t="str">
        <f t="shared" si="18"/>
        <v/>
      </c>
      <c r="J1209" s="113"/>
      <c r="K1209" s="172"/>
    </row>
    <row r="1210" spans="1:11" ht="14.1" customHeight="1" x14ac:dyDescent="0.25">
      <c r="A1210" s="9"/>
      <c r="B1210" s="10"/>
      <c r="C1210" s="28"/>
      <c r="D1210" s="12"/>
      <c r="E1210" s="12"/>
      <c r="F1210" s="12"/>
      <c r="G1210" s="13"/>
      <c r="H1210" s="10"/>
      <c r="I1210" s="14" t="str">
        <f t="shared" si="18"/>
        <v/>
      </c>
      <c r="J1210" s="113"/>
      <c r="K1210" s="172"/>
    </row>
    <row r="1211" spans="1:11" ht="14.1" customHeight="1" x14ac:dyDescent="0.25">
      <c r="A1211" s="9"/>
      <c r="B1211" s="10"/>
      <c r="C1211" s="28"/>
      <c r="D1211" s="12"/>
      <c r="E1211" s="12"/>
      <c r="F1211" s="12"/>
      <c r="G1211" s="13"/>
      <c r="H1211" s="10"/>
      <c r="I1211" s="14" t="str">
        <f t="shared" si="18"/>
        <v/>
      </c>
      <c r="J1211" s="113"/>
      <c r="K1211" s="172"/>
    </row>
    <row r="1212" spans="1:11" ht="14.1" customHeight="1" x14ac:dyDescent="0.25">
      <c r="A1212" s="9"/>
      <c r="B1212" s="10"/>
      <c r="C1212" s="28"/>
      <c r="D1212" s="12"/>
      <c r="E1212" s="12"/>
      <c r="F1212" s="12"/>
      <c r="G1212" s="13"/>
      <c r="H1212" s="10"/>
      <c r="I1212" s="14" t="str">
        <f t="shared" si="18"/>
        <v/>
      </c>
      <c r="J1212" s="113"/>
      <c r="K1212" s="172"/>
    </row>
    <row r="1213" spans="1:11" ht="14.1" customHeight="1" x14ac:dyDescent="0.25">
      <c r="A1213" s="9"/>
      <c r="B1213" s="10"/>
      <c r="C1213" s="28"/>
      <c r="D1213" s="12"/>
      <c r="E1213" s="12"/>
      <c r="F1213" s="12"/>
      <c r="G1213" s="13"/>
      <c r="H1213" s="10"/>
      <c r="I1213" s="14" t="str">
        <f t="shared" si="18"/>
        <v/>
      </c>
      <c r="J1213" s="113"/>
      <c r="K1213" s="172"/>
    </row>
    <row r="1214" spans="1:11" ht="14.1" customHeight="1" x14ac:dyDescent="0.25">
      <c r="A1214" s="9"/>
      <c r="B1214" s="10"/>
      <c r="C1214" s="28"/>
      <c r="D1214" s="12"/>
      <c r="E1214" s="12"/>
      <c r="F1214" s="12"/>
      <c r="G1214" s="13"/>
      <c r="H1214" s="10"/>
      <c r="I1214" s="14" t="str">
        <f t="shared" si="18"/>
        <v/>
      </c>
      <c r="J1214" s="113"/>
      <c r="K1214" s="172"/>
    </row>
    <row r="1215" spans="1:11" ht="14.1" customHeight="1" x14ac:dyDescent="0.25">
      <c r="A1215" s="9"/>
      <c r="B1215" s="10"/>
      <c r="C1215" s="28"/>
      <c r="D1215" s="12"/>
      <c r="E1215" s="12"/>
      <c r="F1215" s="12"/>
      <c r="G1215" s="13"/>
      <c r="H1215" s="10"/>
      <c r="I1215" s="14" t="str">
        <f t="shared" si="18"/>
        <v/>
      </c>
      <c r="J1215" s="113"/>
      <c r="K1215" s="172"/>
    </row>
    <row r="1216" spans="1:11" ht="14.1" customHeight="1" x14ac:dyDescent="0.25">
      <c r="A1216" s="9"/>
      <c r="B1216" s="10"/>
      <c r="C1216" s="28"/>
      <c r="D1216" s="12"/>
      <c r="E1216" s="12"/>
      <c r="F1216" s="12"/>
      <c r="G1216" s="13"/>
      <c r="H1216" s="10"/>
      <c r="I1216" s="14" t="str">
        <f t="shared" si="18"/>
        <v/>
      </c>
      <c r="J1216" s="113"/>
      <c r="K1216" s="172"/>
    </row>
    <row r="1217" spans="1:11" ht="14.1" customHeight="1" x14ac:dyDescent="0.25">
      <c r="A1217" s="9"/>
      <c r="B1217" s="10"/>
      <c r="C1217" s="28"/>
      <c r="D1217" s="12"/>
      <c r="E1217" s="12"/>
      <c r="F1217" s="12"/>
      <c r="G1217" s="13"/>
      <c r="H1217" s="10"/>
      <c r="I1217" s="14" t="str">
        <f t="shared" si="18"/>
        <v/>
      </c>
      <c r="J1217" s="113"/>
      <c r="K1217" s="172"/>
    </row>
    <row r="1218" spans="1:11" ht="14.1" customHeight="1" x14ac:dyDescent="0.25">
      <c r="A1218" s="9"/>
      <c r="B1218" s="10"/>
      <c r="C1218" s="28"/>
      <c r="D1218" s="12"/>
      <c r="E1218" s="12"/>
      <c r="F1218" s="12"/>
      <c r="G1218" s="13"/>
      <c r="H1218" s="10"/>
      <c r="I1218" s="14" t="str">
        <f t="shared" si="18"/>
        <v/>
      </c>
      <c r="J1218" s="113"/>
      <c r="K1218" s="172"/>
    </row>
    <row r="1219" spans="1:11" ht="14.1" customHeight="1" x14ac:dyDescent="0.25">
      <c r="A1219" s="9"/>
      <c r="B1219" s="10"/>
      <c r="C1219" s="28"/>
      <c r="D1219" s="12"/>
      <c r="E1219" s="12"/>
      <c r="F1219" s="12"/>
      <c r="G1219" s="13"/>
      <c r="H1219" s="10"/>
      <c r="I1219" s="14" t="str">
        <f t="shared" si="18"/>
        <v/>
      </c>
      <c r="J1219" s="113"/>
      <c r="K1219" s="172"/>
    </row>
    <row r="1220" spans="1:11" ht="14.1" customHeight="1" x14ac:dyDescent="0.25">
      <c r="A1220" s="9"/>
      <c r="B1220" s="10"/>
      <c r="C1220" s="28"/>
      <c r="D1220" s="12"/>
      <c r="E1220" s="12"/>
      <c r="F1220" s="12"/>
      <c r="G1220" s="13"/>
      <c r="H1220" s="10"/>
      <c r="I1220" s="14" t="str">
        <f t="shared" si="18"/>
        <v/>
      </c>
      <c r="J1220" s="113"/>
      <c r="K1220" s="172"/>
    </row>
    <row r="1221" spans="1:11" ht="14.1" customHeight="1" x14ac:dyDescent="0.25">
      <c r="A1221" s="9"/>
      <c r="B1221" s="10"/>
      <c r="C1221" s="28"/>
      <c r="D1221" s="12"/>
      <c r="E1221" s="12"/>
      <c r="F1221" s="12"/>
      <c r="G1221" s="13"/>
      <c r="H1221" s="10"/>
      <c r="I1221" s="14" t="str">
        <f t="shared" ref="I1221:I1284" si="19">IF(G1221="","",I1220+G1221)</f>
        <v/>
      </c>
      <c r="J1221" s="113"/>
      <c r="K1221" s="172"/>
    </row>
    <row r="1222" spans="1:11" ht="14.1" customHeight="1" x14ac:dyDescent="0.25">
      <c r="A1222" s="9"/>
      <c r="B1222" s="10"/>
      <c r="C1222" s="28"/>
      <c r="D1222" s="12"/>
      <c r="E1222" s="12"/>
      <c r="F1222" s="12"/>
      <c r="G1222" s="13"/>
      <c r="H1222" s="10"/>
      <c r="I1222" s="14" t="str">
        <f t="shared" si="19"/>
        <v/>
      </c>
      <c r="J1222" s="113"/>
      <c r="K1222" s="172"/>
    </row>
    <row r="1223" spans="1:11" ht="14.1" customHeight="1" x14ac:dyDescent="0.25">
      <c r="A1223" s="9"/>
      <c r="B1223" s="10"/>
      <c r="C1223" s="28"/>
      <c r="D1223" s="12"/>
      <c r="E1223" s="12"/>
      <c r="F1223" s="12"/>
      <c r="G1223" s="13"/>
      <c r="H1223" s="10"/>
      <c r="I1223" s="14" t="str">
        <f t="shared" si="19"/>
        <v/>
      </c>
      <c r="J1223" s="113"/>
      <c r="K1223" s="172"/>
    </row>
    <row r="1224" spans="1:11" ht="14.1" customHeight="1" x14ac:dyDescent="0.25">
      <c r="A1224" s="9"/>
      <c r="B1224" s="10"/>
      <c r="C1224" s="28"/>
      <c r="D1224" s="12"/>
      <c r="E1224" s="12"/>
      <c r="F1224" s="12"/>
      <c r="G1224" s="13"/>
      <c r="H1224" s="10"/>
      <c r="I1224" s="14" t="str">
        <f t="shared" si="19"/>
        <v/>
      </c>
      <c r="J1224" s="113"/>
      <c r="K1224" s="172"/>
    </row>
    <row r="1225" spans="1:11" ht="14.1" customHeight="1" x14ac:dyDescent="0.25">
      <c r="A1225" s="9"/>
      <c r="B1225" s="10"/>
      <c r="C1225" s="28"/>
      <c r="D1225" s="12"/>
      <c r="E1225" s="12"/>
      <c r="F1225" s="12"/>
      <c r="G1225" s="13"/>
      <c r="H1225" s="10"/>
      <c r="I1225" s="14" t="str">
        <f t="shared" si="19"/>
        <v/>
      </c>
      <c r="J1225" s="113"/>
      <c r="K1225" s="172"/>
    </row>
    <row r="1226" spans="1:11" ht="14.1" customHeight="1" x14ac:dyDescent="0.25">
      <c r="A1226" s="9"/>
      <c r="B1226" s="10"/>
      <c r="C1226" s="28"/>
      <c r="D1226" s="12"/>
      <c r="E1226" s="12"/>
      <c r="F1226" s="12"/>
      <c r="G1226" s="13"/>
      <c r="H1226" s="10"/>
      <c r="I1226" s="14" t="str">
        <f t="shared" si="19"/>
        <v/>
      </c>
      <c r="J1226" s="113"/>
      <c r="K1226" s="172"/>
    </row>
    <row r="1227" spans="1:11" ht="14.1" customHeight="1" x14ac:dyDescent="0.25">
      <c r="A1227" s="9"/>
      <c r="B1227" s="10"/>
      <c r="C1227" s="28"/>
      <c r="D1227" s="12"/>
      <c r="E1227" s="12"/>
      <c r="F1227" s="12"/>
      <c r="G1227" s="13"/>
      <c r="H1227" s="10"/>
      <c r="I1227" s="14" t="str">
        <f t="shared" si="19"/>
        <v/>
      </c>
      <c r="J1227" s="113"/>
      <c r="K1227" s="172"/>
    </row>
    <row r="1228" spans="1:11" ht="14.1" customHeight="1" x14ac:dyDescent="0.25">
      <c r="A1228" s="9"/>
      <c r="B1228" s="10"/>
      <c r="C1228" s="28"/>
      <c r="D1228" s="12"/>
      <c r="E1228" s="12"/>
      <c r="F1228" s="12"/>
      <c r="G1228" s="13"/>
      <c r="H1228" s="10"/>
      <c r="I1228" s="14" t="str">
        <f t="shared" si="19"/>
        <v/>
      </c>
      <c r="J1228" s="113"/>
      <c r="K1228" s="172"/>
    </row>
    <row r="1229" spans="1:11" ht="14.1" customHeight="1" x14ac:dyDescent="0.25">
      <c r="A1229" s="9"/>
      <c r="B1229" s="10"/>
      <c r="C1229" s="28"/>
      <c r="D1229" s="12"/>
      <c r="E1229" s="12"/>
      <c r="F1229" s="12"/>
      <c r="G1229" s="13"/>
      <c r="H1229" s="10"/>
      <c r="I1229" s="14" t="str">
        <f t="shared" si="19"/>
        <v/>
      </c>
      <c r="J1229" s="113"/>
      <c r="K1229" s="172"/>
    </row>
    <row r="1230" spans="1:11" ht="14.1" customHeight="1" x14ac:dyDescent="0.25">
      <c r="A1230" s="9"/>
      <c r="B1230" s="10"/>
      <c r="C1230" s="28"/>
      <c r="D1230" s="12"/>
      <c r="E1230" s="12"/>
      <c r="F1230" s="12"/>
      <c r="G1230" s="13"/>
      <c r="H1230" s="10"/>
      <c r="I1230" s="14" t="str">
        <f t="shared" si="19"/>
        <v/>
      </c>
      <c r="J1230" s="113"/>
      <c r="K1230" s="172"/>
    </row>
    <row r="1231" spans="1:11" ht="14.1" customHeight="1" x14ac:dyDescent="0.25">
      <c r="A1231" s="9"/>
      <c r="B1231" s="10"/>
      <c r="C1231" s="28"/>
      <c r="D1231" s="12"/>
      <c r="E1231" s="12"/>
      <c r="F1231" s="12"/>
      <c r="G1231" s="13"/>
      <c r="H1231" s="10"/>
      <c r="I1231" s="14" t="str">
        <f t="shared" si="19"/>
        <v/>
      </c>
      <c r="J1231" s="113"/>
      <c r="K1231" s="172"/>
    </row>
    <row r="1232" spans="1:11" ht="14.1" customHeight="1" x14ac:dyDescent="0.25">
      <c r="A1232" s="9"/>
      <c r="B1232" s="10"/>
      <c r="C1232" s="28"/>
      <c r="D1232" s="12"/>
      <c r="E1232" s="12"/>
      <c r="F1232" s="12"/>
      <c r="G1232" s="13"/>
      <c r="H1232" s="10"/>
      <c r="I1232" s="14" t="str">
        <f t="shared" si="19"/>
        <v/>
      </c>
      <c r="J1232" s="113"/>
      <c r="K1232" s="172"/>
    </row>
    <row r="1233" spans="1:11" ht="14.1" customHeight="1" x14ac:dyDescent="0.25">
      <c r="A1233" s="9"/>
      <c r="B1233" s="10"/>
      <c r="C1233" s="28"/>
      <c r="D1233" s="12"/>
      <c r="E1233" s="12"/>
      <c r="F1233" s="12"/>
      <c r="G1233" s="13"/>
      <c r="H1233" s="10"/>
      <c r="I1233" s="14" t="str">
        <f t="shared" si="19"/>
        <v/>
      </c>
      <c r="J1233" s="113"/>
      <c r="K1233" s="172"/>
    </row>
    <row r="1234" spans="1:11" ht="14.1" customHeight="1" x14ac:dyDescent="0.25">
      <c r="A1234" s="9"/>
      <c r="B1234" s="10"/>
      <c r="C1234" s="28"/>
      <c r="D1234" s="12"/>
      <c r="E1234" s="12"/>
      <c r="F1234" s="12"/>
      <c r="G1234" s="13"/>
      <c r="H1234" s="10"/>
      <c r="I1234" s="14" t="str">
        <f t="shared" si="19"/>
        <v/>
      </c>
      <c r="J1234" s="113"/>
      <c r="K1234" s="172"/>
    </row>
    <row r="1235" spans="1:11" ht="14.1" customHeight="1" x14ac:dyDescent="0.25">
      <c r="A1235" s="9"/>
      <c r="B1235" s="10"/>
      <c r="C1235" s="28"/>
      <c r="D1235" s="12"/>
      <c r="E1235" s="12"/>
      <c r="F1235" s="12"/>
      <c r="G1235" s="13"/>
      <c r="H1235" s="10"/>
      <c r="I1235" s="14" t="str">
        <f t="shared" si="19"/>
        <v/>
      </c>
      <c r="J1235" s="113"/>
      <c r="K1235" s="172"/>
    </row>
    <row r="1236" spans="1:11" ht="14.1" customHeight="1" x14ac:dyDescent="0.25">
      <c r="A1236" s="9"/>
      <c r="B1236" s="10"/>
      <c r="C1236" s="28"/>
      <c r="D1236" s="12"/>
      <c r="E1236" s="12"/>
      <c r="F1236" s="12"/>
      <c r="G1236" s="13"/>
      <c r="H1236" s="10"/>
      <c r="I1236" s="14" t="str">
        <f t="shared" si="19"/>
        <v/>
      </c>
      <c r="J1236" s="113"/>
      <c r="K1236" s="172"/>
    </row>
    <row r="1237" spans="1:11" ht="14.1" customHeight="1" x14ac:dyDescent="0.25">
      <c r="A1237" s="9"/>
      <c r="B1237" s="10"/>
      <c r="C1237" s="28"/>
      <c r="D1237" s="12"/>
      <c r="E1237" s="12"/>
      <c r="F1237" s="12"/>
      <c r="G1237" s="13"/>
      <c r="H1237" s="10"/>
      <c r="I1237" s="14" t="str">
        <f t="shared" si="19"/>
        <v/>
      </c>
      <c r="J1237" s="113"/>
      <c r="K1237" s="172"/>
    </row>
    <row r="1238" spans="1:11" ht="14.1" customHeight="1" x14ac:dyDescent="0.25">
      <c r="A1238" s="9"/>
      <c r="B1238" s="10"/>
      <c r="C1238" s="28"/>
      <c r="D1238" s="12"/>
      <c r="E1238" s="12"/>
      <c r="F1238" s="12"/>
      <c r="G1238" s="13"/>
      <c r="H1238" s="10"/>
      <c r="I1238" s="14" t="str">
        <f t="shared" si="19"/>
        <v/>
      </c>
      <c r="J1238" s="113"/>
      <c r="K1238" s="172"/>
    </row>
    <row r="1239" spans="1:11" ht="14.1" customHeight="1" x14ac:dyDescent="0.25">
      <c r="A1239" s="9"/>
      <c r="B1239" s="10"/>
      <c r="C1239" s="28"/>
      <c r="D1239" s="12"/>
      <c r="E1239" s="12"/>
      <c r="F1239" s="12"/>
      <c r="G1239" s="13"/>
      <c r="H1239" s="10"/>
      <c r="I1239" s="14" t="str">
        <f t="shared" si="19"/>
        <v/>
      </c>
      <c r="J1239" s="113"/>
      <c r="K1239" s="172"/>
    </row>
    <row r="1240" spans="1:11" ht="14.1" customHeight="1" x14ac:dyDescent="0.25">
      <c r="A1240" s="9"/>
      <c r="B1240" s="10"/>
      <c r="C1240" s="28"/>
      <c r="D1240" s="12"/>
      <c r="E1240" s="12"/>
      <c r="F1240" s="12"/>
      <c r="G1240" s="13"/>
      <c r="H1240" s="10"/>
      <c r="I1240" s="14" t="str">
        <f t="shared" si="19"/>
        <v/>
      </c>
      <c r="J1240" s="113"/>
      <c r="K1240" s="172"/>
    </row>
    <row r="1241" spans="1:11" ht="14.1" customHeight="1" x14ac:dyDescent="0.25">
      <c r="A1241" s="9"/>
      <c r="B1241" s="10"/>
      <c r="C1241" s="28"/>
      <c r="D1241" s="12"/>
      <c r="E1241" s="12"/>
      <c r="F1241" s="12"/>
      <c r="G1241" s="13"/>
      <c r="H1241" s="10"/>
      <c r="I1241" s="14" t="str">
        <f t="shared" si="19"/>
        <v/>
      </c>
      <c r="J1241" s="113"/>
      <c r="K1241" s="172"/>
    </row>
    <row r="1242" spans="1:11" ht="14.1" customHeight="1" x14ac:dyDescent="0.25">
      <c r="A1242" s="9"/>
      <c r="B1242" s="10"/>
      <c r="C1242" s="28"/>
      <c r="D1242" s="12"/>
      <c r="E1242" s="12"/>
      <c r="F1242" s="12"/>
      <c r="G1242" s="13"/>
      <c r="H1242" s="10"/>
      <c r="I1242" s="14" t="str">
        <f t="shared" si="19"/>
        <v/>
      </c>
      <c r="J1242" s="113"/>
      <c r="K1242" s="172"/>
    </row>
    <row r="1243" spans="1:11" ht="14.1" customHeight="1" x14ac:dyDescent="0.25">
      <c r="A1243" s="9"/>
      <c r="B1243" s="10"/>
      <c r="C1243" s="28"/>
      <c r="D1243" s="12"/>
      <c r="E1243" s="12"/>
      <c r="F1243" s="12"/>
      <c r="G1243" s="13"/>
      <c r="H1243" s="10"/>
      <c r="I1243" s="14" t="str">
        <f t="shared" si="19"/>
        <v/>
      </c>
      <c r="J1243" s="113"/>
      <c r="K1243" s="172"/>
    </row>
    <row r="1244" spans="1:11" ht="14.1" customHeight="1" x14ac:dyDescent="0.25">
      <c r="A1244" s="9"/>
      <c r="B1244" s="10"/>
      <c r="C1244" s="28"/>
      <c r="D1244" s="12"/>
      <c r="E1244" s="12"/>
      <c r="F1244" s="12"/>
      <c r="G1244" s="13"/>
      <c r="H1244" s="10"/>
      <c r="I1244" s="14" t="str">
        <f t="shared" si="19"/>
        <v/>
      </c>
      <c r="J1244" s="113"/>
      <c r="K1244" s="172"/>
    </row>
    <row r="1245" spans="1:11" ht="14.1" customHeight="1" x14ac:dyDescent="0.25">
      <c r="A1245" s="9"/>
      <c r="B1245" s="10"/>
      <c r="C1245" s="28"/>
      <c r="D1245" s="12"/>
      <c r="E1245" s="12"/>
      <c r="F1245" s="12"/>
      <c r="G1245" s="13"/>
      <c r="H1245" s="10"/>
      <c r="I1245" s="14" t="str">
        <f t="shared" si="19"/>
        <v/>
      </c>
      <c r="J1245" s="113"/>
      <c r="K1245" s="172"/>
    </row>
    <row r="1246" spans="1:11" ht="14.1" customHeight="1" x14ac:dyDescent="0.25">
      <c r="A1246" s="9"/>
      <c r="B1246" s="10"/>
      <c r="C1246" s="28"/>
      <c r="D1246" s="12"/>
      <c r="E1246" s="12"/>
      <c r="F1246" s="12"/>
      <c r="G1246" s="13"/>
      <c r="H1246" s="10"/>
      <c r="I1246" s="14" t="str">
        <f t="shared" si="19"/>
        <v/>
      </c>
      <c r="J1246" s="113"/>
      <c r="K1246" s="172"/>
    </row>
    <row r="1247" spans="1:11" ht="14.1" customHeight="1" x14ac:dyDescent="0.25">
      <c r="A1247" s="9"/>
      <c r="B1247" s="10"/>
      <c r="C1247" s="28"/>
      <c r="D1247" s="12"/>
      <c r="E1247" s="12"/>
      <c r="F1247" s="12"/>
      <c r="G1247" s="13"/>
      <c r="H1247" s="10"/>
      <c r="I1247" s="14" t="str">
        <f t="shared" si="19"/>
        <v/>
      </c>
      <c r="J1247" s="113"/>
      <c r="K1247" s="172"/>
    </row>
    <row r="1248" spans="1:11" ht="14.1" customHeight="1" x14ac:dyDescent="0.25">
      <c r="A1248" s="9"/>
      <c r="B1248" s="10"/>
      <c r="C1248" s="28"/>
      <c r="D1248" s="12"/>
      <c r="E1248" s="12"/>
      <c r="F1248" s="12"/>
      <c r="G1248" s="13"/>
      <c r="H1248" s="10"/>
      <c r="I1248" s="14" t="str">
        <f t="shared" si="19"/>
        <v/>
      </c>
      <c r="J1248" s="113"/>
      <c r="K1248" s="172"/>
    </row>
    <row r="1249" spans="1:11" ht="14.1" customHeight="1" x14ac:dyDescent="0.25">
      <c r="A1249" s="9"/>
      <c r="B1249" s="10"/>
      <c r="C1249" s="28"/>
      <c r="D1249" s="12"/>
      <c r="E1249" s="12"/>
      <c r="F1249" s="12"/>
      <c r="G1249" s="13"/>
      <c r="H1249" s="10"/>
      <c r="I1249" s="14" t="str">
        <f t="shared" si="19"/>
        <v/>
      </c>
      <c r="J1249" s="113"/>
      <c r="K1249" s="172"/>
    </row>
    <row r="1250" spans="1:11" ht="14.1" customHeight="1" x14ac:dyDescent="0.25">
      <c r="A1250" s="9"/>
      <c r="B1250" s="10"/>
      <c r="C1250" s="28"/>
      <c r="D1250" s="12"/>
      <c r="E1250" s="12"/>
      <c r="F1250" s="12"/>
      <c r="G1250" s="13"/>
      <c r="H1250" s="10"/>
      <c r="I1250" s="14" t="str">
        <f t="shared" si="19"/>
        <v/>
      </c>
      <c r="J1250" s="113"/>
      <c r="K1250" s="172"/>
    </row>
    <row r="1251" spans="1:11" ht="14.1" customHeight="1" x14ac:dyDescent="0.25">
      <c r="A1251" s="9"/>
      <c r="B1251" s="10"/>
      <c r="C1251" s="28"/>
      <c r="D1251" s="12"/>
      <c r="E1251" s="12"/>
      <c r="F1251" s="12"/>
      <c r="G1251" s="13"/>
      <c r="H1251" s="10"/>
      <c r="I1251" s="14" t="str">
        <f t="shared" si="19"/>
        <v/>
      </c>
      <c r="J1251" s="113"/>
      <c r="K1251" s="172"/>
    </row>
    <row r="1252" spans="1:11" ht="14.1" customHeight="1" x14ac:dyDescent="0.25">
      <c r="A1252" s="9"/>
      <c r="B1252" s="10"/>
      <c r="C1252" s="28"/>
      <c r="D1252" s="12"/>
      <c r="E1252" s="12"/>
      <c r="F1252" s="12"/>
      <c r="G1252" s="13"/>
      <c r="H1252" s="10"/>
      <c r="I1252" s="14" t="str">
        <f t="shared" si="19"/>
        <v/>
      </c>
      <c r="J1252" s="113"/>
      <c r="K1252" s="172"/>
    </row>
    <row r="1253" spans="1:11" ht="14.1" customHeight="1" x14ac:dyDescent="0.25">
      <c r="A1253" s="9"/>
      <c r="B1253" s="10"/>
      <c r="C1253" s="28"/>
      <c r="D1253" s="12"/>
      <c r="E1253" s="12"/>
      <c r="F1253" s="12"/>
      <c r="G1253" s="13"/>
      <c r="H1253" s="10"/>
      <c r="I1253" s="14" t="str">
        <f t="shared" si="19"/>
        <v/>
      </c>
      <c r="J1253" s="113"/>
      <c r="K1253" s="172"/>
    </row>
    <row r="1254" spans="1:11" ht="14.1" customHeight="1" x14ac:dyDescent="0.25">
      <c r="A1254" s="9"/>
      <c r="B1254" s="10"/>
      <c r="C1254" s="28"/>
      <c r="D1254" s="12"/>
      <c r="E1254" s="12"/>
      <c r="F1254" s="12"/>
      <c r="G1254" s="13"/>
      <c r="H1254" s="10"/>
      <c r="I1254" s="14" t="str">
        <f t="shared" si="19"/>
        <v/>
      </c>
      <c r="J1254" s="113"/>
      <c r="K1254" s="172"/>
    </row>
    <row r="1255" spans="1:11" ht="14.1" customHeight="1" x14ac:dyDescent="0.25">
      <c r="A1255" s="9"/>
      <c r="B1255" s="10"/>
      <c r="C1255" s="28"/>
      <c r="D1255" s="12"/>
      <c r="E1255" s="12"/>
      <c r="F1255" s="12"/>
      <c r="G1255" s="13"/>
      <c r="H1255" s="10"/>
      <c r="I1255" s="14" t="str">
        <f t="shared" si="19"/>
        <v/>
      </c>
      <c r="J1255" s="113"/>
      <c r="K1255" s="172"/>
    </row>
    <row r="1256" spans="1:11" ht="14.1" customHeight="1" x14ac:dyDescent="0.25">
      <c r="A1256" s="9"/>
      <c r="B1256" s="10"/>
      <c r="C1256" s="28"/>
      <c r="D1256" s="12"/>
      <c r="E1256" s="12"/>
      <c r="F1256" s="12"/>
      <c r="G1256" s="13"/>
      <c r="H1256" s="10"/>
      <c r="I1256" s="14" t="str">
        <f t="shared" si="19"/>
        <v/>
      </c>
      <c r="J1256" s="113"/>
      <c r="K1256" s="172"/>
    </row>
    <row r="1257" spans="1:11" ht="14.1" customHeight="1" x14ac:dyDescent="0.25">
      <c r="A1257" s="9"/>
      <c r="B1257" s="10"/>
      <c r="C1257" s="28"/>
      <c r="D1257" s="12"/>
      <c r="E1257" s="12"/>
      <c r="F1257" s="12"/>
      <c r="G1257" s="13"/>
      <c r="H1257" s="10"/>
      <c r="I1257" s="14" t="str">
        <f t="shared" si="19"/>
        <v/>
      </c>
      <c r="J1257" s="113"/>
      <c r="K1257" s="172"/>
    </row>
    <row r="1258" spans="1:11" ht="14.1" customHeight="1" x14ac:dyDescent="0.25">
      <c r="A1258" s="9"/>
      <c r="B1258" s="10"/>
      <c r="C1258" s="28"/>
      <c r="D1258" s="12"/>
      <c r="E1258" s="12"/>
      <c r="F1258" s="12"/>
      <c r="G1258" s="13"/>
      <c r="H1258" s="10"/>
      <c r="I1258" s="14" t="str">
        <f t="shared" si="19"/>
        <v/>
      </c>
      <c r="J1258" s="113"/>
      <c r="K1258" s="172"/>
    </row>
    <row r="1259" spans="1:11" ht="14.1" customHeight="1" x14ac:dyDescent="0.25">
      <c r="A1259" s="9"/>
      <c r="B1259" s="10"/>
      <c r="C1259" s="28"/>
      <c r="D1259" s="12"/>
      <c r="E1259" s="12"/>
      <c r="F1259" s="12"/>
      <c r="G1259" s="13"/>
      <c r="H1259" s="10"/>
      <c r="I1259" s="14" t="str">
        <f t="shared" si="19"/>
        <v/>
      </c>
      <c r="J1259" s="113"/>
      <c r="K1259" s="172"/>
    </row>
    <row r="1260" spans="1:11" ht="14.1" customHeight="1" x14ac:dyDescent="0.25">
      <c r="A1260" s="9"/>
      <c r="B1260" s="10"/>
      <c r="C1260" s="28"/>
      <c r="D1260" s="12"/>
      <c r="E1260" s="12"/>
      <c r="F1260" s="12"/>
      <c r="G1260" s="13"/>
      <c r="H1260" s="10"/>
      <c r="I1260" s="14" t="str">
        <f t="shared" si="19"/>
        <v/>
      </c>
      <c r="J1260" s="113"/>
      <c r="K1260" s="172"/>
    </row>
    <row r="1261" spans="1:11" ht="14.1" customHeight="1" x14ac:dyDescent="0.25">
      <c r="A1261" s="9"/>
      <c r="B1261" s="10"/>
      <c r="C1261" s="28"/>
      <c r="D1261" s="12"/>
      <c r="E1261" s="12"/>
      <c r="F1261" s="12"/>
      <c r="G1261" s="13"/>
      <c r="H1261" s="10"/>
      <c r="I1261" s="14" t="str">
        <f t="shared" si="19"/>
        <v/>
      </c>
      <c r="J1261" s="113"/>
      <c r="K1261" s="172"/>
    </row>
    <row r="1262" spans="1:11" ht="14.1" customHeight="1" x14ac:dyDescent="0.25">
      <c r="A1262" s="9"/>
      <c r="B1262" s="10"/>
      <c r="C1262" s="28"/>
      <c r="D1262" s="12"/>
      <c r="E1262" s="12"/>
      <c r="F1262" s="12"/>
      <c r="G1262" s="13"/>
      <c r="H1262" s="10"/>
      <c r="I1262" s="14" t="str">
        <f t="shared" si="19"/>
        <v/>
      </c>
      <c r="J1262" s="113"/>
      <c r="K1262" s="172"/>
    </row>
    <row r="1263" spans="1:11" ht="14.1" customHeight="1" x14ac:dyDescent="0.25">
      <c r="A1263" s="9"/>
      <c r="B1263" s="10"/>
      <c r="C1263" s="28"/>
      <c r="D1263" s="12"/>
      <c r="E1263" s="12"/>
      <c r="F1263" s="12"/>
      <c r="G1263" s="13"/>
      <c r="H1263" s="10"/>
      <c r="I1263" s="14" t="str">
        <f t="shared" si="19"/>
        <v/>
      </c>
      <c r="J1263" s="113"/>
      <c r="K1263" s="172"/>
    </row>
    <row r="1264" spans="1:11" ht="14.1" customHeight="1" x14ac:dyDescent="0.25">
      <c r="A1264" s="9"/>
      <c r="B1264" s="10"/>
      <c r="C1264" s="28"/>
      <c r="D1264" s="12"/>
      <c r="E1264" s="12"/>
      <c r="F1264" s="12"/>
      <c r="G1264" s="13"/>
      <c r="H1264" s="10"/>
      <c r="I1264" s="14" t="str">
        <f t="shared" si="19"/>
        <v/>
      </c>
      <c r="J1264" s="113"/>
      <c r="K1264" s="172"/>
    </row>
    <row r="1265" spans="1:11" ht="14.1" customHeight="1" x14ac:dyDescent="0.25">
      <c r="A1265" s="9"/>
      <c r="B1265" s="10"/>
      <c r="C1265" s="28"/>
      <c r="D1265" s="12"/>
      <c r="E1265" s="12"/>
      <c r="F1265" s="12"/>
      <c r="G1265" s="13"/>
      <c r="H1265" s="10"/>
      <c r="I1265" s="14" t="str">
        <f t="shared" si="19"/>
        <v/>
      </c>
      <c r="J1265" s="113"/>
      <c r="K1265" s="172"/>
    </row>
    <row r="1266" spans="1:11" ht="14.1" customHeight="1" x14ac:dyDescent="0.25">
      <c r="A1266" s="9"/>
      <c r="B1266" s="10"/>
      <c r="C1266" s="28"/>
      <c r="D1266" s="12"/>
      <c r="E1266" s="12"/>
      <c r="F1266" s="12"/>
      <c r="G1266" s="13"/>
      <c r="H1266" s="10"/>
      <c r="I1266" s="14" t="str">
        <f t="shared" si="19"/>
        <v/>
      </c>
      <c r="J1266" s="113"/>
      <c r="K1266" s="172"/>
    </row>
    <row r="1267" spans="1:11" ht="14.1" customHeight="1" x14ac:dyDescent="0.25">
      <c r="A1267" s="9"/>
      <c r="B1267" s="10"/>
      <c r="C1267" s="28"/>
      <c r="D1267" s="12"/>
      <c r="E1267" s="12"/>
      <c r="F1267" s="12"/>
      <c r="G1267" s="13"/>
      <c r="H1267" s="10"/>
      <c r="I1267" s="14" t="str">
        <f t="shared" si="19"/>
        <v/>
      </c>
      <c r="J1267" s="113"/>
      <c r="K1267" s="172"/>
    </row>
    <row r="1268" spans="1:11" ht="14.1" customHeight="1" x14ac:dyDescent="0.25">
      <c r="A1268" s="9"/>
      <c r="B1268" s="10"/>
      <c r="C1268" s="28"/>
      <c r="D1268" s="12"/>
      <c r="E1268" s="12"/>
      <c r="F1268" s="12"/>
      <c r="G1268" s="13"/>
      <c r="H1268" s="10"/>
      <c r="I1268" s="14" t="str">
        <f t="shared" si="19"/>
        <v/>
      </c>
      <c r="J1268" s="113"/>
      <c r="K1268" s="172"/>
    </row>
    <row r="1269" spans="1:11" ht="14.1" customHeight="1" x14ac:dyDescent="0.25">
      <c r="A1269" s="9"/>
      <c r="B1269" s="10"/>
      <c r="C1269" s="28"/>
      <c r="D1269" s="12"/>
      <c r="E1269" s="12"/>
      <c r="F1269" s="12"/>
      <c r="G1269" s="13"/>
      <c r="H1269" s="10"/>
      <c r="I1269" s="14" t="str">
        <f t="shared" si="19"/>
        <v/>
      </c>
      <c r="J1269" s="113"/>
      <c r="K1269" s="172"/>
    </row>
    <row r="1270" spans="1:11" ht="14.1" customHeight="1" x14ac:dyDescent="0.25">
      <c r="A1270" s="9"/>
      <c r="B1270" s="10"/>
      <c r="C1270" s="28"/>
      <c r="D1270" s="12"/>
      <c r="E1270" s="12"/>
      <c r="F1270" s="12"/>
      <c r="G1270" s="13"/>
      <c r="H1270" s="10"/>
      <c r="I1270" s="14" t="str">
        <f t="shared" si="19"/>
        <v/>
      </c>
      <c r="J1270" s="113"/>
      <c r="K1270" s="172"/>
    </row>
    <row r="1271" spans="1:11" ht="14.1" customHeight="1" x14ac:dyDescent="0.25">
      <c r="A1271" s="9"/>
      <c r="B1271" s="10"/>
      <c r="C1271" s="28"/>
      <c r="D1271" s="12"/>
      <c r="E1271" s="12"/>
      <c r="F1271" s="12"/>
      <c r="G1271" s="13"/>
      <c r="H1271" s="10"/>
      <c r="I1271" s="14" t="str">
        <f t="shared" si="19"/>
        <v/>
      </c>
      <c r="J1271" s="113"/>
      <c r="K1271" s="172"/>
    </row>
    <row r="1272" spans="1:11" ht="14.1" customHeight="1" x14ac:dyDescent="0.25">
      <c r="A1272" s="9"/>
      <c r="B1272" s="10"/>
      <c r="C1272" s="28"/>
      <c r="D1272" s="12"/>
      <c r="E1272" s="12"/>
      <c r="F1272" s="12"/>
      <c r="G1272" s="13"/>
      <c r="H1272" s="10"/>
      <c r="I1272" s="14" t="str">
        <f t="shared" si="19"/>
        <v/>
      </c>
      <c r="J1272" s="113"/>
      <c r="K1272" s="172"/>
    </row>
    <row r="1273" spans="1:11" ht="14.1" customHeight="1" x14ac:dyDescent="0.25">
      <c r="A1273" s="9"/>
      <c r="B1273" s="10"/>
      <c r="C1273" s="28"/>
      <c r="D1273" s="12"/>
      <c r="E1273" s="12"/>
      <c r="F1273" s="12"/>
      <c r="G1273" s="13"/>
      <c r="H1273" s="10"/>
      <c r="I1273" s="14" t="str">
        <f t="shared" si="19"/>
        <v/>
      </c>
      <c r="J1273" s="113"/>
      <c r="K1273" s="172"/>
    </row>
    <row r="1274" spans="1:11" ht="14.1" customHeight="1" x14ac:dyDescent="0.25">
      <c r="A1274" s="9"/>
      <c r="B1274" s="10"/>
      <c r="C1274" s="28"/>
      <c r="D1274" s="12"/>
      <c r="E1274" s="12"/>
      <c r="F1274" s="12"/>
      <c r="G1274" s="13"/>
      <c r="H1274" s="10"/>
      <c r="I1274" s="14" t="str">
        <f t="shared" si="19"/>
        <v/>
      </c>
      <c r="J1274" s="113"/>
      <c r="K1274" s="172"/>
    </row>
    <row r="1275" spans="1:11" ht="14.1" customHeight="1" x14ac:dyDescent="0.25">
      <c r="A1275" s="9"/>
      <c r="B1275" s="10"/>
      <c r="C1275" s="28"/>
      <c r="D1275" s="12"/>
      <c r="E1275" s="12"/>
      <c r="F1275" s="12"/>
      <c r="G1275" s="13"/>
      <c r="H1275" s="10"/>
      <c r="I1275" s="14" t="str">
        <f t="shared" si="19"/>
        <v/>
      </c>
      <c r="J1275" s="113"/>
      <c r="K1275" s="172"/>
    </row>
    <row r="1276" spans="1:11" ht="14.1" customHeight="1" x14ac:dyDescent="0.25">
      <c r="A1276" s="9"/>
      <c r="B1276" s="10"/>
      <c r="C1276" s="28"/>
      <c r="D1276" s="12"/>
      <c r="E1276" s="12"/>
      <c r="F1276" s="12"/>
      <c r="G1276" s="13"/>
      <c r="H1276" s="10"/>
      <c r="I1276" s="14" t="str">
        <f t="shared" si="19"/>
        <v/>
      </c>
      <c r="J1276" s="113"/>
      <c r="K1276" s="172"/>
    </row>
    <row r="1277" spans="1:11" ht="14.1" customHeight="1" x14ac:dyDescent="0.25">
      <c r="A1277" s="9"/>
      <c r="B1277" s="10"/>
      <c r="C1277" s="28"/>
      <c r="D1277" s="12"/>
      <c r="E1277" s="12"/>
      <c r="F1277" s="12"/>
      <c r="G1277" s="13"/>
      <c r="H1277" s="10"/>
      <c r="I1277" s="14" t="str">
        <f t="shared" si="19"/>
        <v/>
      </c>
      <c r="J1277" s="113"/>
      <c r="K1277" s="172"/>
    </row>
    <row r="1278" spans="1:11" ht="14.1" customHeight="1" x14ac:dyDescent="0.25">
      <c r="A1278" s="9"/>
      <c r="B1278" s="10"/>
      <c r="C1278" s="28"/>
      <c r="D1278" s="12"/>
      <c r="E1278" s="12"/>
      <c r="F1278" s="12"/>
      <c r="G1278" s="13"/>
      <c r="H1278" s="10"/>
      <c r="I1278" s="14" t="str">
        <f t="shared" si="19"/>
        <v/>
      </c>
      <c r="J1278" s="113"/>
      <c r="K1278" s="172"/>
    </row>
    <row r="1279" spans="1:11" ht="14.1" customHeight="1" x14ac:dyDescent="0.25">
      <c r="A1279" s="9"/>
      <c r="B1279" s="10"/>
      <c r="C1279" s="28"/>
      <c r="D1279" s="12"/>
      <c r="E1279" s="12"/>
      <c r="F1279" s="12"/>
      <c r="G1279" s="13"/>
      <c r="H1279" s="10"/>
      <c r="I1279" s="14" t="str">
        <f t="shared" si="19"/>
        <v/>
      </c>
      <c r="J1279" s="113"/>
      <c r="K1279" s="172"/>
    </row>
    <row r="1280" spans="1:11" ht="14.1" customHeight="1" x14ac:dyDescent="0.25">
      <c r="A1280" s="9"/>
      <c r="B1280" s="10"/>
      <c r="C1280" s="28"/>
      <c r="D1280" s="12"/>
      <c r="E1280" s="12"/>
      <c r="F1280" s="12"/>
      <c r="G1280" s="13"/>
      <c r="H1280" s="10"/>
      <c r="I1280" s="14" t="str">
        <f t="shared" si="19"/>
        <v/>
      </c>
      <c r="J1280" s="113"/>
      <c r="K1280" s="172"/>
    </row>
    <row r="1281" spans="1:11" ht="14.1" customHeight="1" x14ac:dyDescent="0.25">
      <c r="A1281" s="9"/>
      <c r="B1281" s="10"/>
      <c r="C1281" s="28"/>
      <c r="D1281" s="12"/>
      <c r="E1281" s="12"/>
      <c r="F1281" s="12"/>
      <c r="G1281" s="13"/>
      <c r="H1281" s="10"/>
      <c r="I1281" s="14" t="str">
        <f t="shared" si="19"/>
        <v/>
      </c>
      <c r="J1281" s="113"/>
      <c r="K1281" s="172"/>
    </row>
    <row r="1282" spans="1:11" ht="14.1" customHeight="1" x14ac:dyDescent="0.25">
      <c r="A1282" s="9"/>
      <c r="B1282" s="10"/>
      <c r="C1282" s="28"/>
      <c r="D1282" s="12"/>
      <c r="E1282" s="12"/>
      <c r="F1282" s="12"/>
      <c r="G1282" s="13"/>
      <c r="H1282" s="10"/>
      <c r="I1282" s="14" t="str">
        <f t="shared" si="19"/>
        <v/>
      </c>
      <c r="J1282" s="113"/>
      <c r="K1282" s="172"/>
    </row>
    <row r="1283" spans="1:11" ht="14.1" customHeight="1" x14ac:dyDescent="0.25">
      <c r="A1283" s="9"/>
      <c r="B1283" s="10"/>
      <c r="C1283" s="28"/>
      <c r="D1283" s="12"/>
      <c r="E1283" s="12"/>
      <c r="F1283" s="12"/>
      <c r="G1283" s="13"/>
      <c r="H1283" s="10"/>
      <c r="I1283" s="14" t="str">
        <f t="shared" si="19"/>
        <v/>
      </c>
      <c r="J1283" s="113"/>
      <c r="K1283" s="172"/>
    </row>
    <row r="1284" spans="1:11" ht="14.1" customHeight="1" x14ac:dyDescent="0.25">
      <c r="A1284" s="9"/>
      <c r="B1284" s="10"/>
      <c r="C1284" s="28"/>
      <c r="D1284" s="12"/>
      <c r="E1284" s="12"/>
      <c r="F1284" s="12"/>
      <c r="G1284" s="13"/>
      <c r="H1284" s="10"/>
      <c r="I1284" s="14" t="str">
        <f t="shared" si="19"/>
        <v/>
      </c>
      <c r="J1284" s="113"/>
      <c r="K1284" s="172"/>
    </row>
    <row r="1285" spans="1:11" ht="14.1" customHeight="1" x14ac:dyDescent="0.25">
      <c r="A1285" s="9"/>
      <c r="B1285" s="10"/>
      <c r="C1285" s="28"/>
      <c r="D1285" s="12"/>
      <c r="E1285" s="12"/>
      <c r="F1285" s="12"/>
      <c r="G1285" s="13"/>
      <c r="H1285" s="10"/>
      <c r="I1285" s="14" t="str">
        <f t="shared" ref="I1285:I1348" si="20">IF(G1285="","",I1284+G1285)</f>
        <v/>
      </c>
      <c r="J1285" s="113"/>
      <c r="K1285" s="172"/>
    </row>
    <row r="1286" spans="1:11" ht="14.1" customHeight="1" x14ac:dyDescent="0.25">
      <c r="A1286" s="9"/>
      <c r="B1286" s="10"/>
      <c r="C1286" s="28"/>
      <c r="D1286" s="12"/>
      <c r="E1286" s="12"/>
      <c r="F1286" s="12"/>
      <c r="G1286" s="13"/>
      <c r="H1286" s="10"/>
      <c r="I1286" s="14" t="str">
        <f t="shared" si="20"/>
        <v/>
      </c>
      <c r="J1286" s="113"/>
      <c r="K1286" s="172"/>
    </row>
    <row r="1287" spans="1:11" ht="14.1" customHeight="1" x14ac:dyDescent="0.25">
      <c r="A1287" s="9"/>
      <c r="B1287" s="10"/>
      <c r="C1287" s="28"/>
      <c r="D1287" s="12"/>
      <c r="E1287" s="12"/>
      <c r="F1287" s="12"/>
      <c r="G1287" s="13"/>
      <c r="H1287" s="10"/>
      <c r="I1287" s="14" t="str">
        <f t="shared" si="20"/>
        <v/>
      </c>
      <c r="J1287" s="113"/>
      <c r="K1287" s="172"/>
    </row>
    <row r="1288" spans="1:11" ht="14.1" customHeight="1" x14ac:dyDescent="0.25">
      <c r="A1288" s="9"/>
      <c r="B1288" s="10"/>
      <c r="C1288" s="28"/>
      <c r="D1288" s="12"/>
      <c r="E1288" s="12"/>
      <c r="F1288" s="12"/>
      <c r="G1288" s="13"/>
      <c r="H1288" s="10"/>
      <c r="I1288" s="14" t="str">
        <f t="shared" si="20"/>
        <v/>
      </c>
      <c r="J1288" s="113"/>
      <c r="K1288" s="172"/>
    </row>
    <row r="1289" spans="1:11" ht="14.1" customHeight="1" x14ac:dyDescent="0.25">
      <c r="A1289" s="9"/>
      <c r="B1289" s="10"/>
      <c r="C1289" s="28"/>
      <c r="D1289" s="12"/>
      <c r="E1289" s="12"/>
      <c r="F1289" s="12"/>
      <c r="G1289" s="13"/>
      <c r="H1289" s="10"/>
      <c r="I1289" s="14" t="str">
        <f t="shared" si="20"/>
        <v/>
      </c>
      <c r="J1289" s="113"/>
      <c r="K1289" s="172"/>
    </row>
    <row r="1290" spans="1:11" ht="14.1" customHeight="1" x14ac:dyDescent="0.25">
      <c r="A1290" s="9"/>
      <c r="B1290" s="10"/>
      <c r="C1290" s="28"/>
      <c r="D1290" s="12"/>
      <c r="E1290" s="12"/>
      <c r="F1290" s="12"/>
      <c r="G1290" s="13"/>
      <c r="H1290" s="10"/>
      <c r="I1290" s="14" t="str">
        <f t="shared" si="20"/>
        <v/>
      </c>
      <c r="J1290" s="113"/>
      <c r="K1290" s="172"/>
    </row>
    <row r="1291" spans="1:11" ht="14.1" customHeight="1" x14ac:dyDescent="0.25">
      <c r="A1291" s="9"/>
      <c r="B1291" s="10"/>
      <c r="C1291" s="28"/>
      <c r="D1291" s="12"/>
      <c r="E1291" s="12"/>
      <c r="F1291" s="12"/>
      <c r="G1291" s="13"/>
      <c r="H1291" s="10"/>
      <c r="I1291" s="14" t="str">
        <f t="shared" si="20"/>
        <v/>
      </c>
      <c r="J1291" s="113"/>
      <c r="K1291" s="172"/>
    </row>
    <row r="1292" spans="1:11" ht="14.1" customHeight="1" x14ac:dyDescent="0.25">
      <c r="A1292" s="9"/>
      <c r="B1292" s="10"/>
      <c r="C1292" s="28"/>
      <c r="D1292" s="12"/>
      <c r="E1292" s="12"/>
      <c r="F1292" s="12"/>
      <c r="G1292" s="13"/>
      <c r="H1292" s="10"/>
      <c r="I1292" s="14" t="str">
        <f t="shared" si="20"/>
        <v/>
      </c>
      <c r="J1292" s="113"/>
      <c r="K1292" s="172"/>
    </row>
    <row r="1293" spans="1:11" ht="14.1" customHeight="1" x14ac:dyDescent="0.25">
      <c r="A1293" s="9"/>
      <c r="B1293" s="10"/>
      <c r="C1293" s="28"/>
      <c r="D1293" s="12"/>
      <c r="E1293" s="12"/>
      <c r="F1293" s="12"/>
      <c r="G1293" s="13"/>
      <c r="H1293" s="10"/>
      <c r="I1293" s="14" t="str">
        <f t="shared" si="20"/>
        <v/>
      </c>
      <c r="J1293" s="113"/>
      <c r="K1293" s="172"/>
    </row>
    <row r="1294" spans="1:11" ht="14.1" customHeight="1" x14ac:dyDescent="0.25">
      <c r="A1294" s="9"/>
      <c r="B1294" s="10"/>
      <c r="C1294" s="28"/>
      <c r="D1294" s="12"/>
      <c r="E1294" s="12"/>
      <c r="F1294" s="12"/>
      <c r="G1294" s="13"/>
      <c r="H1294" s="10"/>
      <c r="I1294" s="14" t="str">
        <f t="shared" si="20"/>
        <v/>
      </c>
      <c r="J1294" s="113"/>
      <c r="K1294" s="172"/>
    </row>
    <row r="1295" spans="1:11" ht="14.1" customHeight="1" x14ac:dyDescent="0.25">
      <c r="A1295" s="9"/>
      <c r="B1295" s="10"/>
      <c r="C1295" s="28"/>
      <c r="D1295" s="12"/>
      <c r="E1295" s="12"/>
      <c r="F1295" s="12"/>
      <c r="G1295" s="13"/>
      <c r="H1295" s="10"/>
      <c r="I1295" s="14" t="str">
        <f t="shared" si="20"/>
        <v/>
      </c>
      <c r="J1295" s="113"/>
      <c r="K1295" s="172"/>
    </row>
    <row r="1296" spans="1:11" ht="14.1" customHeight="1" x14ac:dyDescent="0.25">
      <c r="A1296" s="9"/>
      <c r="B1296" s="10"/>
      <c r="C1296" s="28"/>
      <c r="D1296" s="12"/>
      <c r="E1296" s="12"/>
      <c r="F1296" s="12"/>
      <c r="G1296" s="13"/>
      <c r="H1296" s="10"/>
      <c r="I1296" s="14" t="str">
        <f t="shared" si="20"/>
        <v/>
      </c>
      <c r="J1296" s="113"/>
      <c r="K1296" s="172"/>
    </row>
    <row r="1297" spans="1:11" ht="14.1" customHeight="1" x14ac:dyDescent="0.25">
      <c r="A1297" s="9"/>
      <c r="B1297" s="10"/>
      <c r="C1297" s="28"/>
      <c r="D1297" s="12"/>
      <c r="E1297" s="12"/>
      <c r="F1297" s="12"/>
      <c r="G1297" s="13"/>
      <c r="H1297" s="10"/>
      <c r="I1297" s="14" t="str">
        <f t="shared" si="20"/>
        <v/>
      </c>
      <c r="J1297" s="113"/>
      <c r="K1297" s="172"/>
    </row>
    <row r="1298" spans="1:11" ht="14.1" customHeight="1" x14ac:dyDescent="0.25">
      <c r="A1298" s="9"/>
      <c r="B1298" s="10"/>
      <c r="C1298" s="28"/>
      <c r="D1298" s="12"/>
      <c r="E1298" s="12"/>
      <c r="F1298" s="12"/>
      <c r="G1298" s="13"/>
      <c r="H1298" s="10"/>
      <c r="I1298" s="14" t="str">
        <f t="shared" si="20"/>
        <v/>
      </c>
      <c r="J1298" s="113"/>
      <c r="K1298" s="172"/>
    </row>
    <row r="1299" spans="1:11" ht="14.1" customHeight="1" x14ac:dyDescent="0.25">
      <c r="A1299" s="9"/>
      <c r="B1299" s="10"/>
      <c r="C1299" s="28"/>
      <c r="D1299" s="12"/>
      <c r="E1299" s="12"/>
      <c r="F1299" s="12"/>
      <c r="G1299" s="13"/>
      <c r="H1299" s="10"/>
      <c r="I1299" s="14" t="str">
        <f t="shared" si="20"/>
        <v/>
      </c>
      <c r="J1299" s="113"/>
      <c r="K1299" s="172"/>
    </row>
    <row r="1300" spans="1:11" ht="14.1" customHeight="1" x14ac:dyDescent="0.25">
      <c r="A1300" s="9"/>
      <c r="B1300" s="10"/>
      <c r="C1300" s="28"/>
      <c r="D1300" s="12"/>
      <c r="E1300" s="12"/>
      <c r="F1300" s="12"/>
      <c r="G1300" s="13"/>
      <c r="H1300" s="10"/>
      <c r="I1300" s="14" t="str">
        <f t="shared" si="20"/>
        <v/>
      </c>
      <c r="J1300" s="113"/>
      <c r="K1300" s="172"/>
    </row>
    <row r="1301" spans="1:11" ht="14.1" customHeight="1" x14ac:dyDescent="0.25">
      <c r="A1301" s="9"/>
      <c r="B1301" s="10"/>
      <c r="C1301" s="28"/>
      <c r="D1301" s="12"/>
      <c r="E1301" s="12"/>
      <c r="F1301" s="12"/>
      <c r="G1301" s="13"/>
      <c r="H1301" s="10"/>
      <c r="I1301" s="14" t="str">
        <f t="shared" si="20"/>
        <v/>
      </c>
      <c r="J1301" s="113"/>
      <c r="K1301" s="172"/>
    </row>
    <row r="1302" spans="1:11" ht="14.1" customHeight="1" x14ac:dyDescent="0.25">
      <c r="A1302" s="9"/>
      <c r="B1302" s="10"/>
      <c r="C1302" s="28"/>
      <c r="D1302" s="12"/>
      <c r="E1302" s="12"/>
      <c r="F1302" s="12"/>
      <c r="G1302" s="13"/>
      <c r="H1302" s="10"/>
      <c r="I1302" s="14" t="str">
        <f t="shared" si="20"/>
        <v/>
      </c>
      <c r="J1302" s="113"/>
      <c r="K1302" s="172"/>
    </row>
    <row r="1303" spans="1:11" ht="14.1" customHeight="1" x14ac:dyDescent="0.25">
      <c r="A1303" s="9"/>
      <c r="B1303" s="10"/>
      <c r="C1303" s="28"/>
      <c r="D1303" s="12"/>
      <c r="E1303" s="12"/>
      <c r="F1303" s="12"/>
      <c r="G1303" s="13"/>
      <c r="H1303" s="10"/>
      <c r="I1303" s="14" t="str">
        <f t="shared" si="20"/>
        <v/>
      </c>
      <c r="J1303" s="113"/>
      <c r="K1303" s="172"/>
    </row>
    <row r="1304" spans="1:11" ht="14.1" customHeight="1" x14ac:dyDescent="0.25">
      <c r="A1304" s="9"/>
      <c r="B1304" s="10"/>
      <c r="C1304" s="28"/>
      <c r="D1304" s="12"/>
      <c r="E1304" s="12"/>
      <c r="F1304" s="12"/>
      <c r="G1304" s="13"/>
      <c r="H1304" s="10"/>
      <c r="I1304" s="14" t="str">
        <f t="shared" si="20"/>
        <v/>
      </c>
      <c r="J1304" s="113"/>
      <c r="K1304" s="172"/>
    </row>
    <row r="1305" spans="1:11" ht="14.1" customHeight="1" x14ac:dyDescent="0.25">
      <c r="A1305" s="9"/>
      <c r="B1305" s="10"/>
      <c r="C1305" s="28"/>
      <c r="D1305" s="12"/>
      <c r="E1305" s="12"/>
      <c r="F1305" s="12"/>
      <c r="G1305" s="13"/>
      <c r="H1305" s="10"/>
      <c r="I1305" s="14" t="str">
        <f t="shared" si="20"/>
        <v/>
      </c>
      <c r="J1305" s="113"/>
      <c r="K1305" s="172"/>
    </row>
    <row r="1306" spans="1:11" ht="14.1" customHeight="1" x14ac:dyDescent="0.25">
      <c r="A1306" s="9"/>
      <c r="B1306" s="10"/>
      <c r="C1306" s="28"/>
      <c r="D1306" s="12"/>
      <c r="E1306" s="12"/>
      <c r="F1306" s="12"/>
      <c r="G1306" s="13"/>
      <c r="H1306" s="10"/>
      <c r="I1306" s="14" t="str">
        <f t="shared" si="20"/>
        <v/>
      </c>
      <c r="J1306" s="113"/>
      <c r="K1306" s="172"/>
    </row>
    <row r="1307" spans="1:11" ht="14.1" customHeight="1" x14ac:dyDescent="0.25">
      <c r="A1307" s="9"/>
      <c r="B1307" s="10"/>
      <c r="C1307" s="28"/>
      <c r="D1307" s="12"/>
      <c r="E1307" s="12"/>
      <c r="F1307" s="12"/>
      <c r="G1307" s="13"/>
      <c r="H1307" s="10"/>
      <c r="I1307" s="14" t="str">
        <f t="shared" si="20"/>
        <v/>
      </c>
      <c r="J1307" s="113"/>
      <c r="K1307" s="172"/>
    </row>
    <row r="1308" spans="1:11" ht="14.1" customHeight="1" x14ac:dyDescent="0.25">
      <c r="A1308" s="9"/>
      <c r="B1308" s="10"/>
      <c r="C1308" s="28"/>
      <c r="D1308" s="12"/>
      <c r="E1308" s="12"/>
      <c r="F1308" s="12"/>
      <c r="G1308" s="13"/>
      <c r="H1308" s="10"/>
      <c r="I1308" s="14" t="str">
        <f t="shared" si="20"/>
        <v/>
      </c>
      <c r="J1308" s="113"/>
      <c r="K1308" s="172"/>
    </row>
    <row r="1309" spans="1:11" ht="14.1" customHeight="1" x14ac:dyDescent="0.25">
      <c r="A1309" s="9"/>
      <c r="B1309" s="10"/>
      <c r="C1309" s="28"/>
      <c r="D1309" s="12"/>
      <c r="E1309" s="12"/>
      <c r="F1309" s="12"/>
      <c r="G1309" s="13"/>
      <c r="H1309" s="10"/>
      <c r="I1309" s="14" t="str">
        <f t="shared" si="20"/>
        <v/>
      </c>
      <c r="J1309" s="113"/>
      <c r="K1309" s="172"/>
    </row>
    <row r="1310" spans="1:11" ht="14.1" customHeight="1" x14ac:dyDescent="0.25">
      <c r="A1310" s="9"/>
      <c r="B1310" s="10"/>
      <c r="C1310" s="28"/>
      <c r="D1310" s="12"/>
      <c r="E1310" s="12"/>
      <c r="F1310" s="12"/>
      <c r="G1310" s="13"/>
      <c r="H1310" s="10"/>
      <c r="I1310" s="14" t="str">
        <f t="shared" si="20"/>
        <v/>
      </c>
      <c r="J1310" s="113"/>
      <c r="K1310" s="172"/>
    </row>
    <row r="1311" spans="1:11" ht="14.1" customHeight="1" x14ac:dyDescent="0.25">
      <c r="A1311" s="9"/>
      <c r="B1311" s="10"/>
      <c r="C1311" s="28"/>
      <c r="D1311" s="12"/>
      <c r="E1311" s="12"/>
      <c r="F1311" s="12"/>
      <c r="G1311" s="13"/>
      <c r="H1311" s="10"/>
      <c r="I1311" s="14" t="str">
        <f t="shared" si="20"/>
        <v/>
      </c>
      <c r="J1311" s="113"/>
      <c r="K1311" s="172"/>
    </row>
    <row r="1312" spans="1:11" ht="14.1" customHeight="1" x14ac:dyDescent="0.25">
      <c r="A1312" s="9"/>
      <c r="B1312" s="10"/>
      <c r="C1312" s="28"/>
      <c r="D1312" s="12"/>
      <c r="E1312" s="12"/>
      <c r="F1312" s="12"/>
      <c r="G1312" s="13"/>
      <c r="H1312" s="10"/>
      <c r="I1312" s="14" t="str">
        <f t="shared" si="20"/>
        <v/>
      </c>
      <c r="J1312" s="113"/>
      <c r="K1312" s="172"/>
    </row>
    <row r="1313" spans="1:11" ht="14.1" customHeight="1" x14ac:dyDescent="0.25">
      <c r="A1313" s="9"/>
      <c r="B1313" s="10"/>
      <c r="C1313" s="28"/>
      <c r="D1313" s="12"/>
      <c r="E1313" s="12"/>
      <c r="F1313" s="12"/>
      <c r="G1313" s="13"/>
      <c r="H1313" s="10"/>
      <c r="I1313" s="14" t="str">
        <f t="shared" si="20"/>
        <v/>
      </c>
      <c r="J1313" s="113"/>
      <c r="K1313" s="172"/>
    </row>
    <row r="1314" spans="1:11" ht="14.1" customHeight="1" x14ac:dyDescent="0.25">
      <c r="A1314" s="9"/>
      <c r="B1314" s="10"/>
      <c r="C1314" s="28"/>
      <c r="D1314" s="12"/>
      <c r="E1314" s="12"/>
      <c r="F1314" s="12"/>
      <c r="G1314" s="13"/>
      <c r="H1314" s="10"/>
      <c r="I1314" s="14" t="str">
        <f t="shared" si="20"/>
        <v/>
      </c>
      <c r="J1314" s="113"/>
      <c r="K1314" s="172"/>
    </row>
    <row r="1315" spans="1:11" ht="14.1" customHeight="1" x14ac:dyDescent="0.25">
      <c r="A1315" s="9"/>
      <c r="B1315" s="10"/>
      <c r="C1315" s="28"/>
      <c r="D1315" s="12"/>
      <c r="E1315" s="12"/>
      <c r="F1315" s="12"/>
      <c r="G1315" s="13"/>
      <c r="H1315" s="10"/>
      <c r="I1315" s="14" t="str">
        <f t="shared" si="20"/>
        <v/>
      </c>
      <c r="J1315" s="113"/>
      <c r="K1315" s="172"/>
    </row>
    <row r="1316" spans="1:11" ht="14.1" customHeight="1" x14ac:dyDescent="0.25">
      <c r="A1316" s="9"/>
      <c r="B1316" s="10"/>
      <c r="C1316" s="28"/>
      <c r="D1316" s="12"/>
      <c r="E1316" s="12"/>
      <c r="F1316" s="12"/>
      <c r="G1316" s="13"/>
      <c r="H1316" s="10"/>
      <c r="I1316" s="14" t="str">
        <f t="shared" si="20"/>
        <v/>
      </c>
      <c r="J1316" s="113"/>
      <c r="K1316" s="172"/>
    </row>
    <row r="1317" spans="1:11" ht="14.1" customHeight="1" x14ac:dyDescent="0.25">
      <c r="A1317" s="9"/>
      <c r="B1317" s="10"/>
      <c r="C1317" s="28"/>
      <c r="D1317" s="12"/>
      <c r="E1317" s="12"/>
      <c r="F1317" s="12"/>
      <c r="G1317" s="13"/>
      <c r="H1317" s="10"/>
      <c r="I1317" s="14" t="str">
        <f t="shared" si="20"/>
        <v/>
      </c>
      <c r="J1317" s="113"/>
      <c r="K1317" s="172"/>
    </row>
    <row r="1318" spans="1:11" ht="14.1" customHeight="1" x14ac:dyDescent="0.25">
      <c r="A1318" s="9"/>
      <c r="B1318" s="10"/>
      <c r="C1318" s="28"/>
      <c r="D1318" s="12"/>
      <c r="E1318" s="12"/>
      <c r="F1318" s="12"/>
      <c r="G1318" s="13"/>
      <c r="H1318" s="10"/>
      <c r="I1318" s="14" t="str">
        <f t="shared" si="20"/>
        <v/>
      </c>
      <c r="J1318" s="113"/>
      <c r="K1318" s="172"/>
    </row>
    <row r="1319" spans="1:11" ht="14.1" customHeight="1" x14ac:dyDescent="0.25">
      <c r="A1319" s="9"/>
      <c r="B1319" s="10"/>
      <c r="C1319" s="28"/>
      <c r="D1319" s="12"/>
      <c r="E1319" s="12"/>
      <c r="F1319" s="12"/>
      <c r="G1319" s="13"/>
      <c r="H1319" s="10"/>
      <c r="I1319" s="14" t="str">
        <f t="shared" si="20"/>
        <v/>
      </c>
      <c r="J1319" s="113"/>
      <c r="K1319" s="172"/>
    </row>
    <row r="1320" spans="1:11" ht="14.1" customHeight="1" x14ac:dyDescent="0.25">
      <c r="A1320" s="9"/>
      <c r="B1320" s="10"/>
      <c r="C1320" s="28"/>
      <c r="D1320" s="12"/>
      <c r="E1320" s="12"/>
      <c r="F1320" s="12"/>
      <c r="G1320" s="13"/>
      <c r="H1320" s="10"/>
      <c r="I1320" s="14" t="str">
        <f t="shared" si="20"/>
        <v/>
      </c>
      <c r="J1320" s="113"/>
      <c r="K1320" s="172"/>
    </row>
    <row r="1321" spans="1:11" ht="14.1" customHeight="1" x14ac:dyDescent="0.25">
      <c r="A1321" s="9"/>
      <c r="B1321" s="10"/>
      <c r="C1321" s="28"/>
      <c r="D1321" s="12"/>
      <c r="E1321" s="12"/>
      <c r="F1321" s="12"/>
      <c r="G1321" s="13"/>
      <c r="H1321" s="10"/>
      <c r="I1321" s="14" t="str">
        <f t="shared" si="20"/>
        <v/>
      </c>
      <c r="J1321" s="113"/>
      <c r="K1321" s="172"/>
    </row>
    <row r="1322" spans="1:11" ht="14.1" customHeight="1" x14ac:dyDescent="0.25">
      <c r="A1322" s="9"/>
      <c r="B1322" s="10"/>
      <c r="C1322" s="28"/>
      <c r="D1322" s="12"/>
      <c r="E1322" s="12"/>
      <c r="F1322" s="12"/>
      <c r="G1322" s="13"/>
      <c r="H1322" s="10"/>
      <c r="I1322" s="14" t="str">
        <f t="shared" si="20"/>
        <v/>
      </c>
      <c r="J1322" s="113"/>
      <c r="K1322" s="172"/>
    </row>
    <row r="1323" spans="1:11" ht="14.1" customHeight="1" x14ac:dyDescent="0.25">
      <c r="A1323" s="9"/>
      <c r="B1323" s="10"/>
      <c r="C1323" s="28"/>
      <c r="D1323" s="12"/>
      <c r="E1323" s="12"/>
      <c r="F1323" s="12"/>
      <c r="G1323" s="13"/>
      <c r="H1323" s="10"/>
      <c r="I1323" s="14" t="str">
        <f t="shared" si="20"/>
        <v/>
      </c>
      <c r="J1323" s="113"/>
      <c r="K1323" s="172"/>
    </row>
    <row r="1324" spans="1:11" ht="14.1" customHeight="1" x14ac:dyDescent="0.25">
      <c r="A1324" s="9"/>
      <c r="B1324" s="10"/>
      <c r="C1324" s="28"/>
      <c r="D1324" s="12"/>
      <c r="E1324" s="12"/>
      <c r="F1324" s="12"/>
      <c r="G1324" s="13"/>
      <c r="H1324" s="10"/>
      <c r="I1324" s="14" t="str">
        <f t="shared" si="20"/>
        <v/>
      </c>
      <c r="J1324" s="113"/>
      <c r="K1324" s="172"/>
    </row>
    <row r="1325" spans="1:11" ht="14.1" customHeight="1" x14ac:dyDescent="0.25">
      <c r="A1325" s="9"/>
      <c r="B1325" s="10"/>
      <c r="C1325" s="28"/>
      <c r="D1325" s="12"/>
      <c r="E1325" s="12"/>
      <c r="F1325" s="12"/>
      <c r="G1325" s="13"/>
      <c r="H1325" s="10"/>
      <c r="I1325" s="14" t="str">
        <f t="shared" si="20"/>
        <v/>
      </c>
      <c r="J1325" s="113"/>
      <c r="K1325" s="172"/>
    </row>
    <row r="1326" spans="1:11" ht="14.1" customHeight="1" x14ac:dyDescent="0.25">
      <c r="A1326" s="9"/>
      <c r="B1326" s="10"/>
      <c r="C1326" s="28"/>
      <c r="D1326" s="12"/>
      <c r="E1326" s="12"/>
      <c r="F1326" s="12"/>
      <c r="G1326" s="13"/>
      <c r="H1326" s="10"/>
      <c r="I1326" s="14" t="str">
        <f t="shared" si="20"/>
        <v/>
      </c>
      <c r="J1326" s="113"/>
      <c r="K1326" s="172"/>
    </row>
    <row r="1327" spans="1:11" ht="14.1" customHeight="1" x14ac:dyDescent="0.25">
      <c r="A1327" s="9"/>
      <c r="B1327" s="10"/>
      <c r="C1327" s="28"/>
      <c r="D1327" s="12"/>
      <c r="E1327" s="12"/>
      <c r="F1327" s="12"/>
      <c r="G1327" s="13"/>
      <c r="H1327" s="10"/>
      <c r="I1327" s="14" t="str">
        <f t="shared" si="20"/>
        <v/>
      </c>
      <c r="J1327" s="113"/>
      <c r="K1327" s="172"/>
    </row>
    <row r="1328" spans="1:11" ht="14.1" customHeight="1" x14ac:dyDescent="0.25">
      <c r="A1328" s="9"/>
      <c r="B1328" s="10"/>
      <c r="C1328" s="28"/>
      <c r="D1328" s="12"/>
      <c r="E1328" s="12"/>
      <c r="F1328" s="12"/>
      <c r="G1328" s="13"/>
      <c r="H1328" s="10"/>
      <c r="I1328" s="14" t="str">
        <f t="shared" si="20"/>
        <v/>
      </c>
      <c r="J1328" s="113"/>
      <c r="K1328" s="172"/>
    </row>
    <row r="1329" spans="1:11" ht="14.1" customHeight="1" x14ac:dyDescent="0.25">
      <c r="A1329" s="9"/>
      <c r="B1329" s="10"/>
      <c r="C1329" s="28"/>
      <c r="D1329" s="12"/>
      <c r="E1329" s="12"/>
      <c r="F1329" s="12"/>
      <c r="G1329" s="13"/>
      <c r="H1329" s="10"/>
      <c r="I1329" s="14" t="str">
        <f t="shared" si="20"/>
        <v/>
      </c>
      <c r="J1329" s="113"/>
      <c r="K1329" s="172"/>
    </row>
    <row r="1330" spans="1:11" ht="14.1" customHeight="1" x14ac:dyDescent="0.25">
      <c r="A1330" s="9"/>
      <c r="B1330" s="10"/>
      <c r="C1330" s="28"/>
      <c r="D1330" s="12"/>
      <c r="E1330" s="12"/>
      <c r="F1330" s="12"/>
      <c r="G1330" s="13"/>
      <c r="H1330" s="10"/>
      <c r="I1330" s="14" t="str">
        <f t="shared" si="20"/>
        <v/>
      </c>
      <c r="J1330" s="113"/>
      <c r="K1330" s="172"/>
    </row>
    <row r="1331" spans="1:11" ht="14.1" customHeight="1" x14ac:dyDescent="0.25">
      <c r="A1331" s="9"/>
      <c r="B1331" s="10"/>
      <c r="C1331" s="28"/>
      <c r="D1331" s="12"/>
      <c r="E1331" s="12"/>
      <c r="F1331" s="12"/>
      <c r="G1331" s="13"/>
      <c r="H1331" s="10"/>
      <c r="I1331" s="14" t="str">
        <f t="shared" si="20"/>
        <v/>
      </c>
      <c r="J1331" s="113"/>
      <c r="K1331" s="172"/>
    </row>
    <row r="1332" spans="1:11" ht="14.1" customHeight="1" x14ac:dyDescent="0.25">
      <c r="A1332" s="9"/>
      <c r="B1332" s="10"/>
      <c r="C1332" s="28"/>
      <c r="D1332" s="12"/>
      <c r="E1332" s="12"/>
      <c r="F1332" s="12"/>
      <c r="G1332" s="13"/>
      <c r="H1332" s="10"/>
      <c r="I1332" s="14" t="str">
        <f t="shared" si="20"/>
        <v/>
      </c>
      <c r="J1332" s="113"/>
      <c r="K1332" s="172"/>
    </row>
    <row r="1333" spans="1:11" ht="14.1" customHeight="1" x14ac:dyDescent="0.25">
      <c r="A1333" s="9"/>
      <c r="B1333" s="10"/>
      <c r="C1333" s="28"/>
      <c r="D1333" s="12"/>
      <c r="E1333" s="12"/>
      <c r="F1333" s="12"/>
      <c r="G1333" s="13"/>
      <c r="H1333" s="10"/>
      <c r="I1333" s="14" t="str">
        <f t="shared" si="20"/>
        <v/>
      </c>
      <c r="J1333" s="113"/>
      <c r="K1333" s="172"/>
    </row>
    <row r="1334" spans="1:11" ht="14.1" customHeight="1" x14ac:dyDescent="0.25">
      <c r="A1334" s="9"/>
      <c r="B1334" s="10"/>
      <c r="C1334" s="28"/>
      <c r="D1334" s="12"/>
      <c r="E1334" s="12"/>
      <c r="F1334" s="12"/>
      <c r="G1334" s="13"/>
      <c r="H1334" s="10"/>
      <c r="I1334" s="14" t="str">
        <f t="shared" si="20"/>
        <v/>
      </c>
      <c r="J1334" s="113"/>
      <c r="K1334" s="172"/>
    </row>
    <row r="1335" spans="1:11" ht="14.1" customHeight="1" x14ac:dyDescent="0.25">
      <c r="A1335" s="9"/>
      <c r="B1335" s="10"/>
      <c r="C1335" s="28"/>
      <c r="D1335" s="12"/>
      <c r="E1335" s="12"/>
      <c r="F1335" s="12"/>
      <c r="G1335" s="13"/>
      <c r="H1335" s="10"/>
      <c r="I1335" s="14" t="str">
        <f t="shared" si="20"/>
        <v/>
      </c>
      <c r="J1335" s="113"/>
      <c r="K1335" s="172"/>
    </row>
    <row r="1336" spans="1:11" ht="14.1" customHeight="1" x14ac:dyDescent="0.25">
      <c r="A1336" s="9"/>
      <c r="B1336" s="10"/>
      <c r="C1336" s="28"/>
      <c r="D1336" s="12"/>
      <c r="E1336" s="12"/>
      <c r="F1336" s="12"/>
      <c r="G1336" s="13"/>
      <c r="H1336" s="10"/>
      <c r="I1336" s="14" t="str">
        <f t="shared" si="20"/>
        <v/>
      </c>
      <c r="J1336" s="113"/>
      <c r="K1336" s="172"/>
    </row>
    <row r="1337" spans="1:11" ht="14.1" customHeight="1" x14ac:dyDescent="0.25">
      <c r="A1337" s="9"/>
      <c r="B1337" s="10"/>
      <c r="C1337" s="28"/>
      <c r="D1337" s="12"/>
      <c r="E1337" s="12"/>
      <c r="F1337" s="12"/>
      <c r="G1337" s="13"/>
      <c r="H1337" s="10"/>
      <c r="I1337" s="14" t="str">
        <f t="shared" si="20"/>
        <v/>
      </c>
      <c r="J1337" s="113"/>
      <c r="K1337" s="172"/>
    </row>
    <row r="1338" spans="1:11" ht="14.1" customHeight="1" x14ac:dyDescent="0.25">
      <c r="A1338" s="9"/>
      <c r="B1338" s="10"/>
      <c r="C1338" s="28"/>
      <c r="D1338" s="12"/>
      <c r="E1338" s="12"/>
      <c r="F1338" s="12"/>
      <c r="G1338" s="13"/>
      <c r="H1338" s="10"/>
      <c r="I1338" s="14" t="str">
        <f t="shared" si="20"/>
        <v/>
      </c>
      <c r="J1338" s="113"/>
      <c r="K1338" s="172"/>
    </row>
    <row r="1339" spans="1:11" ht="14.1" customHeight="1" x14ac:dyDescent="0.25">
      <c r="A1339" s="9"/>
      <c r="B1339" s="10"/>
      <c r="C1339" s="28"/>
      <c r="D1339" s="12"/>
      <c r="E1339" s="12"/>
      <c r="F1339" s="12"/>
      <c r="G1339" s="13"/>
      <c r="H1339" s="10"/>
      <c r="I1339" s="14" t="str">
        <f t="shared" si="20"/>
        <v/>
      </c>
      <c r="J1339" s="113"/>
      <c r="K1339" s="172"/>
    </row>
    <row r="1340" spans="1:11" ht="14.1" customHeight="1" x14ac:dyDescent="0.25">
      <c r="A1340" s="9"/>
      <c r="B1340" s="10"/>
      <c r="C1340" s="28"/>
      <c r="D1340" s="12"/>
      <c r="E1340" s="12"/>
      <c r="F1340" s="12"/>
      <c r="G1340" s="13"/>
      <c r="H1340" s="10"/>
      <c r="I1340" s="14" t="str">
        <f t="shared" si="20"/>
        <v/>
      </c>
      <c r="J1340" s="113"/>
      <c r="K1340" s="172"/>
    </row>
    <row r="1341" spans="1:11" ht="14.1" customHeight="1" x14ac:dyDescent="0.25">
      <c r="A1341" s="9"/>
      <c r="B1341" s="10"/>
      <c r="C1341" s="28"/>
      <c r="D1341" s="12"/>
      <c r="E1341" s="12"/>
      <c r="F1341" s="12"/>
      <c r="G1341" s="13"/>
      <c r="H1341" s="10"/>
      <c r="I1341" s="14" t="str">
        <f t="shared" si="20"/>
        <v/>
      </c>
      <c r="J1341" s="113"/>
      <c r="K1341" s="172"/>
    </row>
    <row r="1342" spans="1:11" ht="14.1" customHeight="1" x14ac:dyDescent="0.25">
      <c r="A1342" s="9"/>
      <c r="B1342" s="10"/>
      <c r="C1342" s="28"/>
      <c r="D1342" s="12"/>
      <c r="E1342" s="12"/>
      <c r="F1342" s="12"/>
      <c r="G1342" s="13"/>
      <c r="H1342" s="10"/>
      <c r="I1342" s="14" t="str">
        <f t="shared" si="20"/>
        <v/>
      </c>
      <c r="J1342" s="113"/>
      <c r="K1342" s="172"/>
    </row>
    <row r="1343" spans="1:11" ht="14.1" customHeight="1" x14ac:dyDescent="0.25">
      <c r="A1343" s="9"/>
      <c r="B1343" s="10"/>
      <c r="C1343" s="28"/>
      <c r="D1343" s="12"/>
      <c r="E1343" s="12"/>
      <c r="F1343" s="12"/>
      <c r="G1343" s="13"/>
      <c r="H1343" s="10"/>
      <c r="I1343" s="14" t="str">
        <f t="shared" si="20"/>
        <v/>
      </c>
      <c r="J1343" s="113"/>
      <c r="K1343" s="172"/>
    </row>
    <row r="1344" spans="1:11" ht="14.1" customHeight="1" x14ac:dyDescent="0.25">
      <c r="A1344" s="9"/>
      <c r="B1344" s="10"/>
      <c r="C1344" s="28"/>
      <c r="D1344" s="12"/>
      <c r="E1344" s="12"/>
      <c r="F1344" s="12"/>
      <c r="G1344" s="13"/>
      <c r="H1344" s="10"/>
      <c r="I1344" s="14" t="str">
        <f t="shared" si="20"/>
        <v/>
      </c>
      <c r="J1344" s="113"/>
      <c r="K1344" s="172"/>
    </row>
    <row r="1345" spans="1:11" ht="14.1" customHeight="1" x14ac:dyDescent="0.25">
      <c r="A1345" s="9"/>
      <c r="B1345" s="10"/>
      <c r="C1345" s="28"/>
      <c r="D1345" s="12"/>
      <c r="E1345" s="12"/>
      <c r="F1345" s="12"/>
      <c r="G1345" s="13"/>
      <c r="H1345" s="10"/>
      <c r="I1345" s="14" t="str">
        <f t="shared" si="20"/>
        <v/>
      </c>
      <c r="J1345" s="113"/>
      <c r="K1345" s="172"/>
    </row>
    <row r="1346" spans="1:11" ht="14.1" customHeight="1" x14ac:dyDescent="0.25">
      <c r="A1346" s="9"/>
      <c r="B1346" s="10"/>
      <c r="C1346" s="28"/>
      <c r="D1346" s="12"/>
      <c r="E1346" s="12"/>
      <c r="F1346" s="12"/>
      <c r="G1346" s="13"/>
      <c r="H1346" s="10"/>
      <c r="I1346" s="14" t="str">
        <f t="shared" si="20"/>
        <v/>
      </c>
      <c r="J1346" s="113"/>
      <c r="K1346" s="172"/>
    </row>
    <row r="1347" spans="1:11" ht="14.1" customHeight="1" x14ac:dyDescent="0.25">
      <c r="A1347" s="9"/>
      <c r="B1347" s="10"/>
      <c r="C1347" s="28"/>
      <c r="D1347" s="12"/>
      <c r="E1347" s="12"/>
      <c r="F1347" s="12"/>
      <c r="G1347" s="13"/>
      <c r="H1347" s="10"/>
      <c r="I1347" s="14" t="str">
        <f t="shared" si="20"/>
        <v/>
      </c>
      <c r="J1347" s="113"/>
      <c r="K1347" s="172"/>
    </row>
    <row r="1348" spans="1:11" ht="14.1" customHeight="1" x14ac:dyDescent="0.25">
      <c r="A1348" s="9"/>
      <c r="B1348" s="10"/>
      <c r="C1348" s="28"/>
      <c r="D1348" s="12"/>
      <c r="E1348" s="12"/>
      <c r="F1348" s="12"/>
      <c r="G1348" s="13"/>
      <c r="H1348" s="10"/>
      <c r="I1348" s="14" t="str">
        <f t="shared" si="20"/>
        <v/>
      </c>
      <c r="J1348" s="113"/>
      <c r="K1348" s="172"/>
    </row>
    <row r="1349" spans="1:11" ht="14.1" customHeight="1" x14ac:dyDescent="0.25">
      <c r="A1349" s="9"/>
      <c r="B1349" s="10"/>
      <c r="C1349" s="28"/>
      <c r="D1349" s="12"/>
      <c r="E1349" s="12"/>
      <c r="F1349" s="12"/>
      <c r="G1349" s="13"/>
      <c r="H1349" s="10"/>
      <c r="I1349" s="14" t="str">
        <f t="shared" ref="I1349:I1412" si="21">IF(G1349="","",I1348+G1349)</f>
        <v/>
      </c>
      <c r="J1349" s="113"/>
      <c r="K1349" s="172"/>
    </row>
    <row r="1350" spans="1:11" ht="14.1" customHeight="1" x14ac:dyDescent="0.25">
      <c r="A1350" s="9"/>
      <c r="B1350" s="10"/>
      <c r="C1350" s="28"/>
      <c r="D1350" s="12"/>
      <c r="E1350" s="12"/>
      <c r="F1350" s="12"/>
      <c r="G1350" s="13"/>
      <c r="H1350" s="10"/>
      <c r="I1350" s="14" t="str">
        <f t="shared" si="21"/>
        <v/>
      </c>
      <c r="J1350" s="113"/>
      <c r="K1350" s="172"/>
    </row>
    <row r="1351" spans="1:11" ht="14.1" customHeight="1" x14ac:dyDescent="0.25">
      <c r="A1351" s="9"/>
      <c r="B1351" s="10"/>
      <c r="C1351" s="28"/>
      <c r="D1351" s="12"/>
      <c r="E1351" s="12"/>
      <c r="F1351" s="12"/>
      <c r="G1351" s="13"/>
      <c r="H1351" s="10"/>
      <c r="I1351" s="14" t="str">
        <f t="shared" si="21"/>
        <v/>
      </c>
      <c r="J1351" s="113"/>
      <c r="K1351" s="172"/>
    </row>
    <row r="1352" spans="1:11" ht="14.1" customHeight="1" x14ac:dyDescent="0.25">
      <c r="A1352" s="9"/>
      <c r="B1352" s="10"/>
      <c r="C1352" s="28"/>
      <c r="D1352" s="12"/>
      <c r="E1352" s="12"/>
      <c r="F1352" s="12"/>
      <c r="G1352" s="13"/>
      <c r="H1352" s="10"/>
      <c r="I1352" s="14" t="str">
        <f t="shared" si="21"/>
        <v/>
      </c>
      <c r="J1352" s="113"/>
      <c r="K1352" s="172"/>
    </row>
    <row r="1353" spans="1:11" ht="14.1" customHeight="1" x14ac:dyDescent="0.25">
      <c r="A1353" s="9"/>
      <c r="B1353" s="10"/>
      <c r="C1353" s="28"/>
      <c r="D1353" s="12"/>
      <c r="E1353" s="12"/>
      <c r="F1353" s="12"/>
      <c r="G1353" s="13"/>
      <c r="H1353" s="10"/>
      <c r="I1353" s="14" t="str">
        <f t="shared" si="21"/>
        <v/>
      </c>
      <c r="J1353" s="113"/>
      <c r="K1353" s="172"/>
    </row>
    <row r="1354" spans="1:11" ht="14.1" customHeight="1" x14ac:dyDescent="0.25">
      <c r="A1354" s="9"/>
      <c r="B1354" s="10"/>
      <c r="C1354" s="28"/>
      <c r="D1354" s="12"/>
      <c r="E1354" s="12"/>
      <c r="F1354" s="12"/>
      <c r="G1354" s="13"/>
      <c r="H1354" s="10"/>
      <c r="I1354" s="14" t="str">
        <f t="shared" si="21"/>
        <v/>
      </c>
      <c r="J1354" s="113"/>
      <c r="K1354" s="172"/>
    </row>
    <row r="1355" spans="1:11" ht="14.1" customHeight="1" x14ac:dyDescent="0.25">
      <c r="A1355" s="9"/>
      <c r="B1355" s="10"/>
      <c r="C1355" s="28"/>
      <c r="D1355" s="12"/>
      <c r="E1355" s="12"/>
      <c r="F1355" s="12"/>
      <c r="G1355" s="13"/>
      <c r="H1355" s="10"/>
      <c r="I1355" s="14" t="str">
        <f t="shared" si="21"/>
        <v/>
      </c>
      <c r="J1355" s="113"/>
      <c r="K1355" s="172"/>
    </row>
    <row r="1356" spans="1:11" ht="14.1" customHeight="1" x14ac:dyDescent="0.25">
      <c r="A1356" s="9"/>
      <c r="B1356" s="10"/>
      <c r="C1356" s="28"/>
      <c r="D1356" s="12"/>
      <c r="E1356" s="12"/>
      <c r="F1356" s="12"/>
      <c r="G1356" s="13"/>
      <c r="H1356" s="10"/>
      <c r="I1356" s="14" t="str">
        <f t="shared" si="21"/>
        <v/>
      </c>
      <c r="J1356" s="113"/>
      <c r="K1356" s="172"/>
    </row>
    <row r="1357" spans="1:11" ht="14.1" customHeight="1" x14ac:dyDescent="0.25">
      <c r="A1357" s="9"/>
      <c r="B1357" s="10"/>
      <c r="C1357" s="28"/>
      <c r="D1357" s="12"/>
      <c r="E1357" s="12"/>
      <c r="F1357" s="12"/>
      <c r="G1357" s="13"/>
      <c r="H1357" s="10"/>
      <c r="I1357" s="14" t="str">
        <f t="shared" si="21"/>
        <v/>
      </c>
      <c r="J1357" s="113"/>
      <c r="K1357" s="172"/>
    </row>
    <row r="1358" spans="1:11" ht="14.1" customHeight="1" x14ac:dyDescent="0.25">
      <c r="A1358" s="9"/>
      <c r="B1358" s="10"/>
      <c r="C1358" s="28"/>
      <c r="D1358" s="12"/>
      <c r="E1358" s="12"/>
      <c r="F1358" s="12"/>
      <c r="G1358" s="13"/>
      <c r="H1358" s="10"/>
      <c r="I1358" s="14" t="str">
        <f t="shared" si="21"/>
        <v/>
      </c>
      <c r="J1358" s="113"/>
      <c r="K1358" s="172"/>
    </row>
    <row r="1359" spans="1:11" ht="14.1" customHeight="1" x14ac:dyDescent="0.25">
      <c r="A1359" s="9"/>
      <c r="B1359" s="10"/>
      <c r="C1359" s="28"/>
      <c r="D1359" s="12"/>
      <c r="E1359" s="12"/>
      <c r="F1359" s="12"/>
      <c r="G1359" s="13"/>
      <c r="H1359" s="10"/>
      <c r="I1359" s="14" t="str">
        <f t="shared" si="21"/>
        <v/>
      </c>
      <c r="J1359" s="113"/>
      <c r="K1359" s="172"/>
    </row>
    <row r="1360" spans="1:11" ht="14.1" customHeight="1" x14ac:dyDescent="0.25">
      <c r="A1360" s="9"/>
      <c r="B1360" s="10"/>
      <c r="C1360" s="28"/>
      <c r="D1360" s="12"/>
      <c r="E1360" s="12"/>
      <c r="F1360" s="12"/>
      <c r="G1360" s="13"/>
      <c r="H1360" s="10"/>
      <c r="I1360" s="14" t="str">
        <f t="shared" si="21"/>
        <v/>
      </c>
      <c r="J1360" s="113"/>
      <c r="K1360" s="172"/>
    </row>
    <row r="1361" spans="1:11" ht="14.1" customHeight="1" x14ac:dyDescent="0.25">
      <c r="A1361" s="9"/>
      <c r="B1361" s="10"/>
      <c r="C1361" s="28"/>
      <c r="D1361" s="12"/>
      <c r="E1361" s="12"/>
      <c r="F1361" s="12"/>
      <c r="G1361" s="13"/>
      <c r="H1361" s="10"/>
      <c r="I1361" s="14" t="str">
        <f t="shared" si="21"/>
        <v/>
      </c>
      <c r="J1361" s="113"/>
      <c r="K1361" s="172"/>
    </row>
    <row r="1362" spans="1:11" ht="14.1" customHeight="1" x14ac:dyDescent="0.25">
      <c r="A1362" s="9"/>
      <c r="B1362" s="10"/>
      <c r="C1362" s="28"/>
      <c r="D1362" s="12"/>
      <c r="E1362" s="12"/>
      <c r="F1362" s="12"/>
      <c r="G1362" s="13"/>
      <c r="H1362" s="10"/>
      <c r="I1362" s="14" t="str">
        <f t="shared" si="21"/>
        <v/>
      </c>
      <c r="J1362" s="113"/>
      <c r="K1362" s="172"/>
    </row>
    <row r="1363" spans="1:11" ht="14.1" customHeight="1" x14ac:dyDescent="0.25">
      <c r="A1363" s="9"/>
      <c r="B1363" s="10"/>
      <c r="C1363" s="28"/>
      <c r="D1363" s="12"/>
      <c r="E1363" s="12"/>
      <c r="F1363" s="12"/>
      <c r="G1363" s="13"/>
      <c r="H1363" s="10"/>
      <c r="I1363" s="14" t="str">
        <f t="shared" si="21"/>
        <v/>
      </c>
      <c r="J1363" s="113"/>
      <c r="K1363" s="172"/>
    </row>
    <row r="1364" spans="1:11" ht="14.1" customHeight="1" x14ac:dyDescent="0.25">
      <c r="A1364" s="9"/>
      <c r="B1364" s="10"/>
      <c r="C1364" s="28"/>
      <c r="D1364" s="12"/>
      <c r="E1364" s="12"/>
      <c r="F1364" s="12"/>
      <c r="G1364" s="13"/>
      <c r="H1364" s="10"/>
      <c r="I1364" s="14" t="str">
        <f t="shared" si="21"/>
        <v/>
      </c>
      <c r="J1364" s="113"/>
      <c r="K1364" s="172"/>
    </row>
    <row r="1365" spans="1:11" ht="14.1" customHeight="1" x14ac:dyDescent="0.25">
      <c r="A1365" s="9"/>
      <c r="B1365" s="10"/>
      <c r="C1365" s="28"/>
      <c r="D1365" s="12"/>
      <c r="E1365" s="12"/>
      <c r="F1365" s="12"/>
      <c r="G1365" s="13"/>
      <c r="H1365" s="10"/>
      <c r="I1365" s="14" t="str">
        <f t="shared" si="21"/>
        <v/>
      </c>
      <c r="J1365" s="113"/>
      <c r="K1365" s="172"/>
    </row>
    <row r="1366" spans="1:11" ht="14.1" customHeight="1" x14ac:dyDescent="0.25">
      <c r="A1366" s="9"/>
      <c r="B1366" s="10"/>
      <c r="C1366" s="28"/>
      <c r="D1366" s="12"/>
      <c r="E1366" s="12"/>
      <c r="F1366" s="12"/>
      <c r="G1366" s="13"/>
      <c r="H1366" s="10"/>
      <c r="I1366" s="14" t="str">
        <f t="shared" si="21"/>
        <v/>
      </c>
      <c r="J1366" s="113"/>
      <c r="K1366" s="172"/>
    </row>
    <row r="1367" spans="1:11" ht="14.1" customHeight="1" x14ac:dyDescent="0.25">
      <c r="A1367" s="9"/>
      <c r="B1367" s="10"/>
      <c r="C1367" s="28"/>
      <c r="D1367" s="12"/>
      <c r="E1367" s="12"/>
      <c r="F1367" s="12"/>
      <c r="G1367" s="13"/>
      <c r="H1367" s="10"/>
      <c r="I1367" s="14" t="str">
        <f t="shared" si="21"/>
        <v/>
      </c>
      <c r="J1367" s="113"/>
      <c r="K1367" s="172"/>
    </row>
    <row r="1368" spans="1:11" ht="14.1" customHeight="1" x14ac:dyDescent="0.25">
      <c r="A1368" s="9"/>
      <c r="B1368" s="10"/>
      <c r="C1368" s="28"/>
      <c r="D1368" s="12"/>
      <c r="E1368" s="12"/>
      <c r="F1368" s="12"/>
      <c r="G1368" s="13"/>
      <c r="H1368" s="10"/>
      <c r="I1368" s="14" t="str">
        <f t="shared" si="21"/>
        <v/>
      </c>
      <c r="J1368" s="113"/>
      <c r="K1368" s="172"/>
    </row>
    <row r="1369" spans="1:11" ht="14.1" customHeight="1" x14ac:dyDescent="0.25">
      <c r="A1369" s="9"/>
      <c r="B1369" s="10"/>
      <c r="C1369" s="28"/>
      <c r="D1369" s="12"/>
      <c r="E1369" s="12"/>
      <c r="F1369" s="12"/>
      <c r="G1369" s="13"/>
      <c r="H1369" s="10"/>
      <c r="I1369" s="14" t="str">
        <f t="shared" si="21"/>
        <v/>
      </c>
      <c r="J1369" s="113"/>
      <c r="K1369" s="172"/>
    </row>
    <row r="1370" spans="1:11" ht="14.1" customHeight="1" x14ac:dyDescent="0.25">
      <c r="A1370" s="9"/>
      <c r="B1370" s="10"/>
      <c r="C1370" s="28"/>
      <c r="D1370" s="12"/>
      <c r="E1370" s="12"/>
      <c r="F1370" s="12"/>
      <c r="G1370" s="13"/>
      <c r="H1370" s="10"/>
      <c r="I1370" s="14" t="str">
        <f t="shared" si="21"/>
        <v/>
      </c>
      <c r="J1370" s="113"/>
      <c r="K1370" s="172"/>
    </row>
    <row r="1371" spans="1:11" ht="14.1" customHeight="1" x14ac:dyDescent="0.25">
      <c r="A1371" s="9"/>
      <c r="B1371" s="10"/>
      <c r="C1371" s="28"/>
      <c r="D1371" s="12"/>
      <c r="E1371" s="12"/>
      <c r="F1371" s="12"/>
      <c r="G1371" s="13"/>
      <c r="H1371" s="10"/>
      <c r="I1371" s="14" t="str">
        <f t="shared" si="21"/>
        <v/>
      </c>
      <c r="J1371" s="113"/>
      <c r="K1371" s="172"/>
    </row>
    <row r="1372" spans="1:11" ht="14.1" customHeight="1" x14ac:dyDescent="0.25">
      <c r="A1372" s="9"/>
      <c r="B1372" s="10"/>
      <c r="C1372" s="28"/>
      <c r="D1372" s="12"/>
      <c r="E1372" s="12"/>
      <c r="F1372" s="12"/>
      <c r="G1372" s="13"/>
      <c r="H1372" s="10"/>
      <c r="I1372" s="14" t="str">
        <f t="shared" si="21"/>
        <v/>
      </c>
      <c r="J1372" s="113"/>
      <c r="K1372" s="172"/>
    </row>
    <row r="1373" spans="1:11" ht="14.1" customHeight="1" x14ac:dyDescent="0.25">
      <c r="A1373" s="9"/>
      <c r="B1373" s="10"/>
      <c r="C1373" s="28"/>
      <c r="D1373" s="12"/>
      <c r="E1373" s="12"/>
      <c r="F1373" s="12"/>
      <c r="G1373" s="13"/>
      <c r="H1373" s="10"/>
      <c r="I1373" s="14" t="str">
        <f t="shared" si="21"/>
        <v/>
      </c>
      <c r="J1373" s="113"/>
      <c r="K1373" s="172"/>
    </row>
    <row r="1374" spans="1:11" ht="14.1" customHeight="1" x14ac:dyDescent="0.25">
      <c r="A1374" s="9"/>
      <c r="B1374" s="10"/>
      <c r="C1374" s="28"/>
      <c r="D1374" s="12"/>
      <c r="E1374" s="12"/>
      <c r="F1374" s="12"/>
      <c r="G1374" s="13"/>
      <c r="H1374" s="10"/>
      <c r="I1374" s="14" t="str">
        <f t="shared" si="21"/>
        <v/>
      </c>
      <c r="J1374" s="113"/>
      <c r="K1374" s="172"/>
    </row>
    <row r="1375" spans="1:11" ht="14.1" customHeight="1" x14ac:dyDescent="0.25">
      <c r="A1375" s="9"/>
      <c r="B1375" s="10"/>
      <c r="C1375" s="28"/>
      <c r="D1375" s="12"/>
      <c r="E1375" s="12"/>
      <c r="F1375" s="12"/>
      <c r="G1375" s="13"/>
      <c r="H1375" s="10"/>
      <c r="I1375" s="14" t="str">
        <f t="shared" si="21"/>
        <v/>
      </c>
      <c r="J1375" s="113"/>
      <c r="K1375" s="172"/>
    </row>
    <row r="1376" spans="1:11" ht="14.1" customHeight="1" x14ac:dyDescent="0.25">
      <c r="A1376" s="9"/>
      <c r="B1376" s="10"/>
      <c r="C1376" s="28"/>
      <c r="D1376" s="12"/>
      <c r="E1376" s="12"/>
      <c r="F1376" s="12"/>
      <c r="G1376" s="13"/>
      <c r="H1376" s="10"/>
      <c r="I1376" s="14" t="str">
        <f t="shared" si="21"/>
        <v/>
      </c>
      <c r="J1376" s="113"/>
      <c r="K1376" s="172"/>
    </row>
    <row r="1377" spans="1:11" ht="14.1" customHeight="1" x14ac:dyDescent="0.25">
      <c r="A1377" s="9"/>
      <c r="B1377" s="10"/>
      <c r="C1377" s="28"/>
      <c r="D1377" s="12"/>
      <c r="E1377" s="12"/>
      <c r="F1377" s="12"/>
      <c r="G1377" s="13"/>
      <c r="H1377" s="10"/>
      <c r="I1377" s="14" t="str">
        <f t="shared" si="21"/>
        <v/>
      </c>
      <c r="J1377" s="113"/>
      <c r="K1377" s="172"/>
    </row>
    <row r="1378" spans="1:11" ht="14.1" customHeight="1" x14ac:dyDescent="0.25">
      <c r="A1378" s="9"/>
      <c r="B1378" s="10"/>
      <c r="C1378" s="28"/>
      <c r="D1378" s="12"/>
      <c r="E1378" s="12"/>
      <c r="F1378" s="12"/>
      <c r="G1378" s="13"/>
      <c r="H1378" s="10"/>
      <c r="I1378" s="14" t="str">
        <f t="shared" si="21"/>
        <v/>
      </c>
      <c r="J1378" s="113"/>
      <c r="K1378" s="172"/>
    </row>
    <row r="1379" spans="1:11" ht="14.1" customHeight="1" x14ac:dyDescent="0.25">
      <c r="A1379" s="9"/>
      <c r="B1379" s="10"/>
      <c r="C1379" s="28"/>
      <c r="D1379" s="12"/>
      <c r="E1379" s="12"/>
      <c r="F1379" s="12"/>
      <c r="G1379" s="13"/>
      <c r="H1379" s="10"/>
      <c r="I1379" s="14" t="str">
        <f t="shared" si="21"/>
        <v/>
      </c>
      <c r="J1379" s="113"/>
      <c r="K1379" s="172"/>
    </row>
    <row r="1380" spans="1:11" ht="14.1" customHeight="1" x14ac:dyDescent="0.25">
      <c r="A1380" s="9"/>
      <c r="B1380" s="10"/>
      <c r="C1380" s="28"/>
      <c r="D1380" s="12"/>
      <c r="E1380" s="12"/>
      <c r="F1380" s="12"/>
      <c r="G1380" s="13"/>
      <c r="H1380" s="10"/>
      <c r="I1380" s="14" t="str">
        <f t="shared" si="21"/>
        <v/>
      </c>
      <c r="J1380" s="113"/>
      <c r="K1380" s="172"/>
    </row>
    <row r="1381" spans="1:11" ht="14.1" customHeight="1" x14ac:dyDescent="0.25">
      <c r="A1381" s="9"/>
      <c r="B1381" s="10"/>
      <c r="C1381" s="28"/>
      <c r="D1381" s="12"/>
      <c r="E1381" s="12"/>
      <c r="F1381" s="12"/>
      <c r="G1381" s="13"/>
      <c r="H1381" s="10"/>
      <c r="I1381" s="14" t="str">
        <f t="shared" si="21"/>
        <v/>
      </c>
      <c r="J1381" s="113"/>
      <c r="K1381" s="172"/>
    </row>
    <row r="1382" spans="1:11" ht="14.1" customHeight="1" x14ac:dyDescent="0.25">
      <c r="A1382" s="9"/>
      <c r="B1382" s="10"/>
      <c r="C1382" s="28"/>
      <c r="D1382" s="12"/>
      <c r="E1382" s="12"/>
      <c r="F1382" s="12"/>
      <c r="G1382" s="13"/>
      <c r="H1382" s="10"/>
      <c r="I1382" s="14" t="str">
        <f t="shared" si="21"/>
        <v/>
      </c>
      <c r="J1382" s="113"/>
      <c r="K1382" s="172"/>
    </row>
    <row r="1383" spans="1:11" ht="14.1" customHeight="1" x14ac:dyDescent="0.25">
      <c r="A1383" s="9"/>
      <c r="B1383" s="10"/>
      <c r="C1383" s="28"/>
      <c r="D1383" s="12"/>
      <c r="E1383" s="12"/>
      <c r="F1383" s="12"/>
      <c r="G1383" s="13"/>
      <c r="H1383" s="10"/>
      <c r="I1383" s="14" t="str">
        <f t="shared" si="21"/>
        <v/>
      </c>
      <c r="J1383" s="113"/>
      <c r="K1383" s="172"/>
    </row>
    <row r="1384" spans="1:11" ht="14.1" customHeight="1" x14ac:dyDescent="0.25">
      <c r="A1384" s="9"/>
      <c r="B1384" s="10"/>
      <c r="C1384" s="28"/>
      <c r="D1384" s="12"/>
      <c r="E1384" s="12"/>
      <c r="F1384" s="12"/>
      <c r="G1384" s="13"/>
      <c r="H1384" s="10"/>
      <c r="I1384" s="14" t="str">
        <f t="shared" si="21"/>
        <v/>
      </c>
      <c r="J1384" s="113"/>
      <c r="K1384" s="172"/>
    </row>
    <row r="1385" spans="1:11" ht="14.1" customHeight="1" x14ac:dyDescent="0.25">
      <c r="A1385" s="9"/>
      <c r="B1385" s="10"/>
      <c r="C1385" s="28"/>
      <c r="D1385" s="12"/>
      <c r="E1385" s="12"/>
      <c r="F1385" s="12"/>
      <c r="G1385" s="13"/>
      <c r="H1385" s="10"/>
      <c r="I1385" s="14" t="str">
        <f t="shared" si="21"/>
        <v/>
      </c>
      <c r="J1385" s="113"/>
      <c r="K1385" s="172"/>
    </row>
    <row r="1386" spans="1:11" ht="14.1" customHeight="1" x14ac:dyDescent="0.25">
      <c r="A1386" s="9"/>
      <c r="B1386" s="10"/>
      <c r="C1386" s="28"/>
      <c r="D1386" s="12"/>
      <c r="E1386" s="12"/>
      <c r="F1386" s="12"/>
      <c r="G1386" s="13"/>
      <c r="H1386" s="10"/>
      <c r="I1386" s="14" t="str">
        <f t="shared" si="21"/>
        <v/>
      </c>
      <c r="J1386" s="113"/>
      <c r="K1386" s="172"/>
    </row>
    <row r="1387" spans="1:11" ht="14.1" customHeight="1" x14ac:dyDescent="0.25">
      <c r="A1387" s="9"/>
      <c r="B1387" s="10"/>
      <c r="C1387" s="28"/>
      <c r="D1387" s="12"/>
      <c r="E1387" s="12"/>
      <c r="F1387" s="12"/>
      <c r="G1387" s="13"/>
      <c r="H1387" s="10"/>
      <c r="I1387" s="14" t="str">
        <f t="shared" si="21"/>
        <v/>
      </c>
      <c r="J1387" s="113"/>
      <c r="K1387" s="172"/>
    </row>
    <row r="1388" spans="1:11" ht="14.1" customHeight="1" x14ac:dyDescent="0.25">
      <c r="A1388" s="9"/>
      <c r="B1388" s="10"/>
      <c r="C1388" s="28"/>
      <c r="D1388" s="12"/>
      <c r="E1388" s="12"/>
      <c r="F1388" s="12"/>
      <c r="G1388" s="13"/>
      <c r="H1388" s="10"/>
      <c r="I1388" s="14" t="str">
        <f t="shared" si="21"/>
        <v/>
      </c>
      <c r="J1388" s="113"/>
      <c r="K1388" s="172"/>
    </row>
    <row r="1389" spans="1:11" ht="14.1" customHeight="1" x14ac:dyDescent="0.25">
      <c r="A1389" s="9"/>
      <c r="B1389" s="10"/>
      <c r="C1389" s="28"/>
      <c r="D1389" s="12"/>
      <c r="E1389" s="12"/>
      <c r="F1389" s="12"/>
      <c r="G1389" s="13"/>
      <c r="H1389" s="10"/>
      <c r="I1389" s="14" t="str">
        <f t="shared" si="21"/>
        <v/>
      </c>
      <c r="J1389" s="113"/>
      <c r="K1389" s="172"/>
    </row>
    <row r="1390" spans="1:11" ht="14.1" customHeight="1" x14ac:dyDescent="0.25">
      <c r="A1390" s="9"/>
      <c r="B1390" s="10"/>
      <c r="C1390" s="28"/>
      <c r="D1390" s="12"/>
      <c r="E1390" s="12"/>
      <c r="F1390" s="12"/>
      <c r="G1390" s="13"/>
      <c r="H1390" s="10"/>
      <c r="I1390" s="14" t="str">
        <f t="shared" si="21"/>
        <v/>
      </c>
      <c r="J1390" s="113"/>
      <c r="K1390" s="172"/>
    </row>
    <row r="1391" spans="1:11" ht="14.1" customHeight="1" x14ac:dyDescent="0.25">
      <c r="A1391" s="9"/>
      <c r="B1391" s="10"/>
      <c r="C1391" s="28"/>
      <c r="D1391" s="12"/>
      <c r="E1391" s="12"/>
      <c r="F1391" s="12"/>
      <c r="G1391" s="13"/>
      <c r="H1391" s="10"/>
      <c r="I1391" s="14" t="str">
        <f t="shared" si="21"/>
        <v/>
      </c>
      <c r="J1391" s="113"/>
      <c r="K1391" s="172"/>
    </row>
    <row r="1392" spans="1:11" ht="14.1" customHeight="1" x14ac:dyDescent="0.25">
      <c r="A1392" s="9"/>
      <c r="B1392" s="10"/>
      <c r="C1392" s="28"/>
      <c r="D1392" s="12"/>
      <c r="E1392" s="12"/>
      <c r="F1392" s="12"/>
      <c r="G1392" s="13"/>
      <c r="H1392" s="10"/>
      <c r="I1392" s="14" t="str">
        <f t="shared" si="21"/>
        <v/>
      </c>
      <c r="J1392" s="113"/>
      <c r="K1392" s="172"/>
    </row>
    <row r="1393" spans="1:11" ht="14.1" customHeight="1" x14ac:dyDescent="0.25">
      <c r="A1393" s="9"/>
      <c r="B1393" s="10"/>
      <c r="C1393" s="28"/>
      <c r="D1393" s="12"/>
      <c r="E1393" s="12"/>
      <c r="F1393" s="12"/>
      <c r="G1393" s="13"/>
      <c r="H1393" s="10"/>
      <c r="I1393" s="14" t="str">
        <f t="shared" si="21"/>
        <v/>
      </c>
      <c r="J1393" s="113"/>
      <c r="K1393" s="172"/>
    </row>
    <row r="1394" spans="1:11" ht="14.1" customHeight="1" x14ac:dyDescent="0.25">
      <c r="A1394" s="9"/>
      <c r="B1394" s="10"/>
      <c r="C1394" s="28"/>
      <c r="D1394" s="12"/>
      <c r="E1394" s="12"/>
      <c r="F1394" s="12"/>
      <c r="G1394" s="13"/>
      <c r="H1394" s="10"/>
      <c r="I1394" s="14" t="str">
        <f t="shared" si="21"/>
        <v/>
      </c>
      <c r="J1394" s="113"/>
      <c r="K1394" s="172"/>
    </row>
    <row r="1395" spans="1:11" ht="14.1" customHeight="1" x14ac:dyDescent="0.25">
      <c r="A1395" s="9"/>
      <c r="B1395" s="10"/>
      <c r="C1395" s="28"/>
      <c r="D1395" s="12"/>
      <c r="E1395" s="12"/>
      <c r="F1395" s="12"/>
      <c r="G1395" s="13"/>
      <c r="H1395" s="10"/>
      <c r="I1395" s="14" t="str">
        <f t="shared" si="21"/>
        <v/>
      </c>
      <c r="J1395" s="113"/>
      <c r="K1395" s="172"/>
    </row>
    <row r="1396" spans="1:11" ht="14.1" customHeight="1" x14ac:dyDescent="0.25">
      <c r="A1396" s="9"/>
      <c r="B1396" s="10"/>
      <c r="C1396" s="28"/>
      <c r="D1396" s="12"/>
      <c r="E1396" s="12"/>
      <c r="F1396" s="12"/>
      <c r="G1396" s="13"/>
      <c r="H1396" s="10"/>
      <c r="I1396" s="14" t="str">
        <f t="shared" si="21"/>
        <v/>
      </c>
      <c r="J1396" s="113"/>
      <c r="K1396" s="172"/>
    </row>
    <row r="1397" spans="1:11" ht="14.1" customHeight="1" x14ac:dyDescent="0.25">
      <c r="A1397" s="9"/>
      <c r="B1397" s="10"/>
      <c r="C1397" s="28"/>
      <c r="D1397" s="12"/>
      <c r="E1397" s="12"/>
      <c r="F1397" s="12"/>
      <c r="G1397" s="13"/>
      <c r="H1397" s="10"/>
      <c r="I1397" s="14" t="str">
        <f t="shared" si="21"/>
        <v/>
      </c>
      <c r="J1397" s="113"/>
      <c r="K1397" s="172"/>
    </row>
    <row r="1398" spans="1:11" ht="14.1" customHeight="1" x14ac:dyDescent="0.25">
      <c r="A1398" s="9"/>
      <c r="B1398" s="10"/>
      <c r="C1398" s="28"/>
      <c r="D1398" s="12"/>
      <c r="E1398" s="12"/>
      <c r="F1398" s="12"/>
      <c r="G1398" s="13"/>
      <c r="H1398" s="10"/>
      <c r="I1398" s="14" t="str">
        <f t="shared" si="21"/>
        <v/>
      </c>
      <c r="J1398" s="113"/>
      <c r="K1398" s="172"/>
    </row>
    <row r="1399" spans="1:11" ht="14.1" customHeight="1" x14ac:dyDescent="0.25">
      <c r="A1399" s="9"/>
      <c r="B1399" s="10"/>
      <c r="C1399" s="28"/>
      <c r="D1399" s="12"/>
      <c r="E1399" s="12"/>
      <c r="F1399" s="12"/>
      <c r="G1399" s="13"/>
      <c r="H1399" s="10"/>
      <c r="I1399" s="14" t="str">
        <f t="shared" si="21"/>
        <v/>
      </c>
      <c r="J1399" s="113"/>
      <c r="K1399" s="172"/>
    </row>
    <row r="1400" spans="1:11" ht="14.1" customHeight="1" x14ac:dyDescent="0.25">
      <c r="A1400" s="9"/>
      <c r="B1400" s="10"/>
      <c r="C1400" s="28"/>
      <c r="D1400" s="12"/>
      <c r="E1400" s="12"/>
      <c r="F1400" s="12"/>
      <c r="G1400" s="13"/>
      <c r="H1400" s="10"/>
      <c r="I1400" s="14" t="str">
        <f t="shared" si="21"/>
        <v/>
      </c>
      <c r="J1400" s="113"/>
      <c r="K1400" s="172"/>
    </row>
    <row r="1401" spans="1:11" ht="14.1" customHeight="1" x14ac:dyDescent="0.25">
      <c r="A1401" s="9"/>
      <c r="B1401" s="10"/>
      <c r="C1401" s="28"/>
      <c r="D1401" s="12"/>
      <c r="E1401" s="12"/>
      <c r="F1401" s="12"/>
      <c r="G1401" s="13"/>
      <c r="H1401" s="10"/>
      <c r="I1401" s="14" t="str">
        <f t="shared" si="21"/>
        <v/>
      </c>
      <c r="J1401" s="113"/>
      <c r="K1401" s="172"/>
    </row>
    <row r="1402" spans="1:11" ht="14.1" customHeight="1" x14ac:dyDescent="0.25">
      <c r="A1402" s="9"/>
      <c r="B1402" s="10"/>
      <c r="C1402" s="28"/>
      <c r="D1402" s="12"/>
      <c r="E1402" s="12"/>
      <c r="F1402" s="12"/>
      <c r="G1402" s="13"/>
      <c r="H1402" s="10"/>
      <c r="I1402" s="14" t="str">
        <f t="shared" si="21"/>
        <v/>
      </c>
      <c r="J1402" s="113"/>
      <c r="K1402" s="172"/>
    </row>
    <row r="1403" spans="1:11" ht="14.1" customHeight="1" x14ac:dyDescent="0.25">
      <c r="A1403" s="9"/>
      <c r="B1403" s="10"/>
      <c r="C1403" s="28"/>
      <c r="D1403" s="12"/>
      <c r="E1403" s="12"/>
      <c r="F1403" s="12"/>
      <c r="G1403" s="13"/>
      <c r="H1403" s="10"/>
      <c r="I1403" s="14" t="str">
        <f t="shared" si="21"/>
        <v/>
      </c>
      <c r="J1403" s="113"/>
      <c r="K1403" s="172"/>
    </row>
    <row r="1404" spans="1:11" ht="14.1" customHeight="1" x14ac:dyDescent="0.25">
      <c r="A1404" s="9"/>
      <c r="B1404" s="10"/>
      <c r="C1404" s="28"/>
      <c r="D1404" s="12"/>
      <c r="E1404" s="12"/>
      <c r="F1404" s="12"/>
      <c r="G1404" s="13"/>
      <c r="H1404" s="10"/>
      <c r="I1404" s="14" t="str">
        <f t="shared" si="21"/>
        <v/>
      </c>
      <c r="J1404" s="113"/>
      <c r="K1404" s="172"/>
    </row>
    <row r="1405" spans="1:11" ht="14.1" customHeight="1" x14ac:dyDescent="0.25">
      <c r="A1405" s="9"/>
      <c r="B1405" s="10"/>
      <c r="C1405" s="28"/>
      <c r="D1405" s="12"/>
      <c r="E1405" s="12"/>
      <c r="F1405" s="12"/>
      <c r="G1405" s="13"/>
      <c r="H1405" s="10"/>
      <c r="I1405" s="14" t="str">
        <f t="shared" si="21"/>
        <v/>
      </c>
      <c r="J1405" s="113"/>
      <c r="K1405" s="172"/>
    </row>
    <row r="1406" spans="1:11" ht="14.1" customHeight="1" x14ac:dyDescent="0.25">
      <c r="A1406" s="9"/>
      <c r="B1406" s="10"/>
      <c r="C1406" s="28"/>
      <c r="D1406" s="12"/>
      <c r="E1406" s="12"/>
      <c r="F1406" s="12"/>
      <c r="G1406" s="13"/>
      <c r="H1406" s="10"/>
      <c r="I1406" s="14" t="str">
        <f t="shared" si="21"/>
        <v/>
      </c>
      <c r="J1406" s="113"/>
      <c r="K1406" s="172"/>
    </row>
    <row r="1407" spans="1:11" ht="14.1" customHeight="1" x14ac:dyDescent="0.25">
      <c r="A1407" s="9"/>
      <c r="B1407" s="10"/>
      <c r="C1407" s="28"/>
      <c r="D1407" s="12"/>
      <c r="E1407" s="12"/>
      <c r="F1407" s="12"/>
      <c r="G1407" s="13"/>
      <c r="H1407" s="10"/>
      <c r="I1407" s="14" t="str">
        <f t="shared" si="21"/>
        <v/>
      </c>
      <c r="J1407" s="113"/>
      <c r="K1407" s="172"/>
    </row>
    <row r="1408" spans="1:11" ht="14.1" customHeight="1" x14ac:dyDescent="0.25">
      <c r="A1408" s="9"/>
      <c r="B1408" s="10"/>
      <c r="C1408" s="28"/>
      <c r="D1408" s="12"/>
      <c r="E1408" s="12"/>
      <c r="F1408" s="12"/>
      <c r="G1408" s="13"/>
      <c r="H1408" s="10"/>
      <c r="I1408" s="14" t="str">
        <f t="shared" si="21"/>
        <v/>
      </c>
      <c r="J1408" s="113"/>
      <c r="K1408" s="172"/>
    </row>
    <row r="1409" spans="1:11" ht="14.1" customHeight="1" x14ac:dyDescent="0.25">
      <c r="A1409" s="9"/>
      <c r="B1409" s="10"/>
      <c r="C1409" s="28"/>
      <c r="D1409" s="12"/>
      <c r="E1409" s="12"/>
      <c r="F1409" s="12"/>
      <c r="G1409" s="13"/>
      <c r="H1409" s="10"/>
      <c r="I1409" s="14" t="str">
        <f t="shared" si="21"/>
        <v/>
      </c>
      <c r="J1409" s="113"/>
      <c r="K1409" s="172"/>
    </row>
    <row r="1410" spans="1:11" ht="14.1" customHeight="1" x14ac:dyDescent="0.25">
      <c r="A1410" s="9"/>
      <c r="B1410" s="10"/>
      <c r="C1410" s="28"/>
      <c r="D1410" s="12"/>
      <c r="E1410" s="12"/>
      <c r="F1410" s="12"/>
      <c r="G1410" s="13"/>
      <c r="H1410" s="10"/>
      <c r="I1410" s="14" t="str">
        <f t="shared" si="21"/>
        <v/>
      </c>
      <c r="J1410" s="113"/>
      <c r="K1410" s="172"/>
    </row>
    <row r="1411" spans="1:11" ht="14.1" customHeight="1" x14ac:dyDescent="0.25">
      <c r="A1411" s="9"/>
      <c r="B1411" s="10"/>
      <c r="C1411" s="28"/>
      <c r="D1411" s="12"/>
      <c r="E1411" s="12"/>
      <c r="F1411" s="12"/>
      <c r="G1411" s="13"/>
      <c r="H1411" s="10"/>
      <c r="I1411" s="14" t="str">
        <f t="shared" si="21"/>
        <v/>
      </c>
      <c r="J1411" s="113"/>
      <c r="K1411" s="172"/>
    </row>
    <row r="1412" spans="1:11" ht="14.1" customHeight="1" x14ac:dyDescent="0.25">
      <c r="A1412" s="9"/>
      <c r="B1412" s="10"/>
      <c r="C1412" s="28"/>
      <c r="D1412" s="12"/>
      <c r="E1412" s="12"/>
      <c r="F1412" s="12"/>
      <c r="G1412" s="13"/>
      <c r="H1412" s="10"/>
      <c r="I1412" s="14" t="str">
        <f t="shared" si="21"/>
        <v/>
      </c>
      <c r="J1412" s="113"/>
      <c r="K1412" s="172"/>
    </row>
    <row r="1413" spans="1:11" ht="14.1" customHeight="1" x14ac:dyDescent="0.25">
      <c r="A1413" s="9"/>
      <c r="B1413" s="10"/>
      <c r="C1413" s="28"/>
      <c r="D1413" s="12"/>
      <c r="E1413" s="12"/>
      <c r="F1413" s="12"/>
      <c r="G1413" s="13"/>
      <c r="H1413" s="10"/>
      <c r="I1413" s="14" t="str">
        <f t="shared" ref="I1413:I1476" si="22">IF(G1413="","",I1412+G1413)</f>
        <v/>
      </c>
      <c r="J1413" s="113"/>
      <c r="K1413" s="172"/>
    </row>
    <row r="1414" spans="1:11" ht="14.1" customHeight="1" x14ac:dyDescent="0.25">
      <c r="A1414" s="9"/>
      <c r="B1414" s="10"/>
      <c r="C1414" s="28"/>
      <c r="D1414" s="12"/>
      <c r="E1414" s="12"/>
      <c r="F1414" s="12"/>
      <c r="G1414" s="13"/>
      <c r="H1414" s="10"/>
      <c r="I1414" s="14" t="str">
        <f t="shared" si="22"/>
        <v/>
      </c>
      <c r="J1414" s="113"/>
      <c r="K1414" s="172"/>
    </row>
    <row r="1415" spans="1:11" ht="14.1" customHeight="1" x14ac:dyDescent="0.25">
      <c r="A1415" s="9"/>
      <c r="B1415" s="10"/>
      <c r="C1415" s="28"/>
      <c r="D1415" s="12"/>
      <c r="E1415" s="12"/>
      <c r="F1415" s="12"/>
      <c r="G1415" s="13"/>
      <c r="H1415" s="10"/>
      <c r="I1415" s="14" t="str">
        <f t="shared" si="22"/>
        <v/>
      </c>
      <c r="J1415" s="113"/>
      <c r="K1415" s="172"/>
    </row>
    <row r="1416" spans="1:11" ht="14.1" customHeight="1" x14ac:dyDescent="0.25">
      <c r="A1416" s="9"/>
      <c r="B1416" s="10"/>
      <c r="C1416" s="28"/>
      <c r="D1416" s="12"/>
      <c r="E1416" s="12"/>
      <c r="F1416" s="12"/>
      <c r="G1416" s="13"/>
      <c r="H1416" s="10"/>
      <c r="I1416" s="14" t="str">
        <f t="shared" si="22"/>
        <v/>
      </c>
      <c r="J1416" s="113"/>
      <c r="K1416" s="172"/>
    </row>
    <row r="1417" spans="1:11" ht="14.1" customHeight="1" x14ac:dyDescent="0.25">
      <c r="A1417" s="9"/>
      <c r="B1417" s="10"/>
      <c r="C1417" s="28"/>
      <c r="D1417" s="12"/>
      <c r="E1417" s="12"/>
      <c r="F1417" s="12"/>
      <c r="G1417" s="13"/>
      <c r="H1417" s="10"/>
      <c r="I1417" s="14" t="str">
        <f t="shared" si="22"/>
        <v/>
      </c>
      <c r="J1417" s="113"/>
      <c r="K1417" s="172"/>
    </row>
    <row r="1418" spans="1:11" ht="14.1" customHeight="1" x14ac:dyDescent="0.25">
      <c r="A1418" s="9"/>
      <c r="B1418" s="10"/>
      <c r="C1418" s="28"/>
      <c r="D1418" s="12"/>
      <c r="E1418" s="12"/>
      <c r="F1418" s="12"/>
      <c r="G1418" s="13"/>
      <c r="H1418" s="10"/>
      <c r="I1418" s="14" t="str">
        <f t="shared" si="22"/>
        <v/>
      </c>
      <c r="J1418" s="113"/>
      <c r="K1418" s="172"/>
    </row>
    <row r="1419" spans="1:11" ht="14.1" customHeight="1" x14ac:dyDescent="0.25">
      <c r="A1419" s="9"/>
      <c r="B1419" s="10"/>
      <c r="C1419" s="28"/>
      <c r="D1419" s="12"/>
      <c r="E1419" s="12"/>
      <c r="F1419" s="12"/>
      <c r="G1419" s="13"/>
      <c r="H1419" s="10"/>
      <c r="I1419" s="14" t="str">
        <f t="shared" si="22"/>
        <v/>
      </c>
      <c r="J1419" s="113"/>
      <c r="K1419" s="172"/>
    </row>
    <row r="1420" spans="1:11" ht="14.1" customHeight="1" x14ac:dyDescent="0.25">
      <c r="A1420" s="9"/>
      <c r="B1420" s="10"/>
      <c r="C1420" s="28"/>
      <c r="D1420" s="12"/>
      <c r="E1420" s="12"/>
      <c r="F1420" s="12"/>
      <c r="G1420" s="13"/>
      <c r="H1420" s="10"/>
      <c r="I1420" s="14" t="str">
        <f t="shared" si="22"/>
        <v/>
      </c>
      <c r="J1420" s="113"/>
      <c r="K1420" s="172"/>
    </row>
    <row r="1421" spans="1:11" ht="14.1" customHeight="1" x14ac:dyDescent="0.25">
      <c r="A1421" s="9"/>
      <c r="B1421" s="10"/>
      <c r="C1421" s="28"/>
      <c r="D1421" s="12"/>
      <c r="E1421" s="12"/>
      <c r="F1421" s="12"/>
      <c r="G1421" s="13"/>
      <c r="H1421" s="10"/>
      <c r="I1421" s="14" t="str">
        <f t="shared" si="22"/>
        <v/>
      </c>
      <c r="J1421" s="113"/>
      <c r="K1421" s="172"/>
    </row>
    <row r="1422" spans="1:11" ht="14.1" customHeight="1" x14ac:dyDescent="0.25">
      <c r="A1422" s="9"/>
      <c r="B1422" s="10"/>
      <c r="C1422" s="28"/>
      <c r="D1422" s="12"/>
      <c r="E1422" s="12"/>
      <c r="F1422" s="12"/>
      <c r="G1422" s="13"/>
      <c r="H1422" s="10"/>
      <c r="I1422" s="14" t="str">
        <f t="shared" si="22"/>
        <v/>
      </c>
      <c r="J1422" s="113"/>
      <c r="K1422" s="172"/>
    </row>
    <row r="1423" spans="1:11" ht="14.1" customHeight="1" x14ac:dyDescent="0.25">
      <c r="A1423" s="9"/>
      <c r="B1423" s="10"/>
      <c r="C1423" s="28"/>
      <c r="D1423" s="12"/>
      <c r="E1423" s="12"/>
      <c r="F1423" s="12"/>
      <c r="G1423" s="13"/>
      <c r="H1423" s="10"/>
      <c r="I1423" s="14" t="str">
        <f t="shared" si="22"/>
        <v/>
      </c>
      <c r="J1423" s="113"/>
      <c r="K1423" s="172"/>
    </row>
    <row r="1424" spans="1:11" ht="14.1" customHeight="1" x14ac:dyDescent="0.25">
      <c r="A1424" s="9"/>
      <c r="B1424" s="10"/>
      <c r="C1424" s="28"/>
      <c r="D1424" s="12"/>
      <c r="E1424" s="12"/>
      <c r="F1424" s="12"/>
      <c r="G1424" s="13"/>
      <c r="H1424" s="10"/>
      <c r="I1424" s="14" t="str">
        <f t="shared" si="22"/>
        <v/>
      </c>
      <c r="J1424" s="113"/>
      <c r="K1424" s="172"/>
    </row>
    <row r="1425" spans="1:11" ht="14.1" customHeight="1" x14ac:dyDescent="0.25">
      <c r="A1425" s="9"/>
      <c r="B1425" s="10"/>
      <c r="C1425" s="28"/>
      <c r="D1425" s="12"/>
      <c r="E1425" s="12"/>
      <c r="F1425" s="12"/>
      <c r="G1425" s="13"/>
      <c r="H1425" s="10"/>
      <c r="I1425" s="14" t="str">
        <f t="shared" si="22"/>
        <v/>
      </c>
      <c r="J1425" s="113"/>
      <c r="K1425" s="172"/>
    </row>
    <row r="1426" spans="1:11" ht="14.1" customHeight="1" x14ac:dyDescent="0.25">
      <c r="A1426" s="9"/>
      <c r="B1426" s="10"/>
      <c r="C1426" s="28"/>
      <c r="D1426" s="12"/>
      <c r="E1426" s="12"/>
      <c r="F1426" s="12"/>
      <c r="G1426" s="13"/>
      <c r="H1426" s="10"/>
      <c r="I1426" s="14" t="str">
        <f t="shared" si="22"/>
        <v/>
      </c>
      <c r="J1426" s="113"/>
      <c r="K1426" s="172"/>
    </row>
    <row r="1427" spans="1:11" ht="14.1" customHeight="1" x14ac:dyDescent="0.25">
      <c r="A1427" s="9"/>
      <c r="B1427" s="10"/>
      <c r="C1427" s="28"/>
      <c r="D1427" s="12"/>
      <c r="E1427" s="12"/>
      <c r="F1427" s="12"/>
      <c r="G1427" s="13"/>
      <c r="H1427" s="10"/>
      <c r="I1427" s="14" t="str">
        <f t="shared" si="22"/>
        <v/>
      </c>
      <c r="J1427" s="113"/>
      <c r="K1427" s="172"/>
    </row>
    <row r="1428" spans="1:11" ht="14.1" customHeight="1" x14ac:dyDescent="0.25">
      <c r="A1428" s="9"/>
      <c r="B1428" s="10"/>
      <c r="C1428" s="28"/>
      <c r="D1428" s="12"/>
      <c r="E1428" s="12"/>
      <c r="F1428" s="12"/>
      <c r="G1428" s="13"/>
      <c r="H1428" s="10"/>
      <c r="I1428" s="14" t="str">
        <f t="shared" si="22"/>
        <v/>
      </c>
      <c r="J1428" s="113"/>
      <c r="K1428" s="172"/>
    </row>
    <row r="1429" spans="1:11" ht="14.1" customHeight="1" x14ac:dyDescent="0.25">
      <c r="A1429" s="9"/>
      <c r="B1429" s="10"/>
      <c r="C1429" s="28"/>
      <c r="D1429" s="12"/>
      <c r="E1429" s="12"/>
      <c r="F1429" s="12"/>
      <c r="G1429" s="13"/>
      <c r="H1429" s="10"/>
      <c r="I1429" s="14" t="str">
        <f t="shared" si="22"/>
        <v/>
      </c>
      <c r="J1429" s="113"/>
      <c r="K1429" s="172"/>
    </row>
    <row r="1430" spans="1:11" ht="14.1" customHeight="1" x14ac:dyDescent="0.25">
      <c r="A1430" s="9"/>
      <c r="B1430" s="10"/>
      <c r="C1430" s="28"/>
      <c r="D1430" s="12"/>
      <c r="E1430" s="12"/>
      <c r="F1430" s="12"/>
      <c r="G1430" s="13"/>
      <c r="H1430" s="10"/>
      <c r="I1430" s="14" t="str">
        <f t="shared" si="22"/>
        <v/>
      </c>
      <c r="J1430" s="113"/>
      <c r="K1430" s="172"/>
    </row>
    <row r="1431" spans="1:11" ht="14.1" customHeight="1" x14ac:dyDescent="0.25">
      <c r="A1431" s="9"/>
      <c r="B1431" s="10"/>
      <c r="C1431" s="28"/>
      <c r="D1431" s="12"/>
      <c r="E1431" s="12"/>
      <c r="F1431" s="12"/>
      <c r="G1431" s="13"/>
      <c r="H1431" s="10"/>
      <c r="I1431" s="14" t="str">
        <f t="shared" si="22"/>
        <v/>
      </c>
      <c r="J1431" s="113"/>
      <c r="K1431" s="172"/>
    </row>
    <row r="1432" spans="1:11" ht="14.1" customHeight="1" x14ac:dyDescent="0.25">
      <c r="A1432" s="9"/>
      <c r="B1432" s="10"/>
      <c r="C1432" s="28"/>
      <c r="D1432" s="12"/>
      <c r="E1432" s="12"/>
      <c r="F1432" s="12"/>
      <c r="G1432" s="13"/>
      <c r="H1432" s="10"/>
      <c r="I1432" s="14" t="str">
        <f t="shared" si="22"/>
        <v/>
      </c>
      <c r="J1432" s="113"/>
      <c r="K1432" s="172"/>
    </row>
    <row r="1433" spans="1:11" ht="14.1" customHeight="1" x14ac:dyDescent="0.25">
      <c r="A1433" s="9"/>
      <c r="B1433" s="10"/>
      <c r="C1433" s="28"/>
      <c r="D1433" s="12"/>
      <c r="E1433" s="12"/>
      <c r="F1433" s="12"/>
      <c r="G1433" s="13"/>
      <c r="H1433" s="10"/>
      <c r="I1433" s="14" t="str">
        <f t="shared" si="22"/>
        <v/>
      </c>
      <c r="J1433" s="113"/>
      <c r="K1433" s="172"/>
    </row>
    <row r="1434" spans="1:11" ht="14.1" customHeight="1" x14ac:dyDescent="0.25">
      <c r="A1434" s="9"/>
      <c r="B1434" s="10"/>
      <c r="C1434" s="28"/>
      <c r="D1434" s="12"/>
      <c r="E1434" s="12"/>
      <c r="F1434" s="12"/>
      <c r="G1434" s="13"/>
      <c r="H1434" s="10"/>
      <c r="I1434" s="14" t="str">
        <f t="shared" si="22"/>
        <v/>
      </c>
      <c r="J1434" s="113"/>
      <c r="K1434" s="172"/>
    </row>
    <row r="1435" spans="1:11" ht="14.1" customHeight="1" x14ac:dyDescent="0.25">
      <c r="A1435" s="9"/>
      <c r="B1435" s="10"/>
      <c r="C1435" s="28"/>
      <c r="D1435" s="12"/>
      <c r="E1435" s="12"/>
      <c r="F1435" s="12"/>
      <c r="G1435" s="13"/>
      <c r="H1435" s="10"/>
      <c r="I1435" s="14" t="str">
        <f t="shared" si="22"/>
        <v/>
      </c>
      <c r="J1435" s="113"/>
      <c r="K1435" s="172"/>
    </row>
    <row r="1436" spans="1:11" ht="14.1" customHeight="1" x14ac:dyDescent="0.25">
      <c r="A1436" s="9"/>
      <c r="B1436" s="10"/>
      <c r="C1436" s="28"/>
      <c r="D1436" s="12"/>
      <c r="E1436" s="12"/>
      <c r="F1436" s="12"/>
      <c r="G1436" s="13"/>
      <c r="H1436" s="10"/>
      <c r="I1436" s="14" t="str">
        <f t="shared" si="22"/>
        <v/>
      </c>
      <c r="J1436" s="113"/>
      <c r="K1436" s="172"/>
    </row>
    <row r="1437" spans="1:11" ht="14.1" customHeight="1" x14ac:dyDescent="0.25">
      <c r="A1437" s="9"/>
      <c r="B1437" s="10"/>
      <c r="C1437" s="28"/>
      <c r="D1437" s="12"/>
      <c r="E1437" s="12"/>
      <c r="F1437" s="12"/>
      <c r="G1437" s="13"/>
      <c r="H1437" s="10"/>
      <c r="I1437" s="14" t="str">
        <f t="shared" si="22"/>
        <v/>
      </c>
      <c r="J1437" s="113"/>
      <c r="K1437" s="172"/>
    </row>
    <row r="1438" spans="1:11" ht="14.1" customHeight="1" x14ac:dyDescent="0.25">
      <c r="A1438" s="9"/>
      <c r="B1438" s="10"/>
      <c r="C1438" s="28"/>
      <c r="D1438" s="12"/>
      <c r="E1438" s="12"/>
      <c r="F1438" s="12"/>
      <c r="G1438" s="13"/>
      <c r="H1438" s="10"/>
      <c r="I1438" s="14" t="str">
        <f t="shared" si="22"/>
        <v/>
      </c>
      <c r="J1438" s="113"/>
      <c r="K1438" s="172"/>
    </row>
    <row r="1439" spans="1:11" ht="14.1" customHeight="1" x14ac:dyDescent="0.25">
      <c r="A1439" s="9"/>
      <c r="B1439" s="10"/>
      <c r="C1439" s="28"/>
      <c r="D1439" s="12"/>
      <c r="E1439" s="12"/>
      <c r="F1439" s="12"/>
      <c r="G1439" s="13"/>
      <c r="H1439" s="10"/>
      <c r="I1439" s="14" t="str">
        <f t="shared" si="22"/>
        <v/>
      </c>
      <c r="J1439" s="113"/>
      <c r="K1439" s="172"/>
    </row>
    <row r="1440" spans="1:11" ht="14.1" customHeight="1" x14ac:dyDescent="0.25">
      <c r="A1440" s="9"/>
      <c r="B1440" s="10"/>
      <c r="C1440" s="28"/>
      <c r="D1440" s="12"/>
      <c r="E1440" s="12"/>
      <c r="F1440" s="12"/>
      <c r="G1440" s="13"/>
      <c r="H1440" s="10"/>
      <c r="I1440" s="14" t="str">
        <f t="shared" si="22"/>
        <v/>
      </c>
      <c r="J1440" s="113"/>
      <c r="K1440" s="172"/>
    </row>
    <row r="1441" spans="1:11" ht="14.1" customHeight="1" x14ac:dyDescent="0.25">
      <c r="A1441" s="9"/>
      <c r="B1441" s="10"/>
      <c r="C1441" s="28"/>
      <c r="D1441" s="12"/>
      <c r="E1441" s="12"/>
      <c r="F1441" s="12"/>
      <c r="G1441" s="13"/>
      <c r="H1441" s="10"/>
      <c r="I1441" s="14" t="str">
        <f t="shared" si="22"/>
        <v/>
      </c>
      <c r="J1441" s="113"/>
      <c r="K1441" s="172"/>
    </row>
    <row r="1442" spans="1:11" ht="14.1" customHeight="1" x14ac:dyDescent="0.25">
      <c r="A1442" s="9"/>
      <c r="B1442" s="10"/>
      <c r="C1442" s="28"/>
      <c r="D1442" s="12"/>
      <c r="E1442" s="12"/>
      <c r="F1442" s="12"/>
      <c r="G1442" s="13"/>
      <c r="H1442" s="10"/>
      <c r="I1442" s="14" t="str">
        <f t="shared" si="22"/>
        <v/>
      </c>
      <c r="J1442" s="113"/>
      <c r="K1442" s="172"/>
    </row>
    <row r="1443" spans="1:11" ht="14.1" customHeight="1" x14ac:dyDescent="0.25">
      <c r="A1443" s="9"/>
      <c r="B1443" s="10"/>
      <c r="C1443" s="28"/>
      <c r="D1443" s="12"/>
      <c r="E1443" s="12"/>
      <c r="F1443" s="12"/>
      <c r="G1443" s="13"/>
      <c r="H1443" s="10"/>
      <c r="I1443" s="14" t="str">
        <f t="shared" si="22"/>
        <v/>
      </c>
      <c r="J1443" s="113"/>
      <c r="K1443" s="172"/>
    </row>
    <row r="1444" spans="1:11" ht="14.1" customHeight="1" x14ac:dyDescent="0.25">
      <c r="A1444" s="9"/>
      <c r="B1444" s="10"/>
      <c r="C1444" s="28"/>
      <c r="D1444" s="12"/>
      <c r="E1444" s="12"/>
      <c r="F1444" s="12"/>
      <c r="G1444" s="13"/>
      <c r="H1444" s="10"/>
      <c r="I1444" s="14" t="str">
        <f t="shared" si="22"/>
        <v/>
      </c>
      <c r="J1444" s="113"/>
      <c r="K1444" s="172"/>
    </row>
    <row r="1445" spans="1:11" ht="14.1" customHeight="1" x14ac:dyDescent="0.25">
      <c r="A1445" s="9"/>
      <c r="B1445" s="10"/>
      <c r="C1445" s="28"/>
      <c r="D1445" s="12"/>
      <c r="E1445" s="12"/>
      <c r="F1445" s="12"/>
      <c r="G1445" s="13"/>
      <c r="H1445" s="10"/>
      <c r="I1445" s="14" t="str">
        <f t="shared" si="22"/>
        <v/>
      </c>
      <c r="J1445" s="113"/>
      <c r="K1445" s="172"/>
    </row>
    <row r="1446" spans="1:11" ht="14.1" customHeight="1" x14ac:dyDescent="0.25">
      <c r="A1446" s="9"/>
      <c r="B1446" s="10"/>
      <c r="C1446" s="28"/>
      <c r="D1446" s="12"/>
      <c r="E1446" s="12"/>
      <c r="F1446" s="12"/>
      <c r="G1446" s="13"/>
      <c r="H1446" s="10"/>
      <c r="I1446" s="14" t="str">
        <f t="shared" si="22"/>
        <v/>
      </c>
      <c r="J1446" s="113"/>
      <c r="K1446" s="172"/>
    </row>
    <row r="1447" spans="1:11" ht="14.1" customHeight="1" x14ac:dyDescent="0.25">
      <c r="A1447" s="9"/>
      <c r="B1447" s="10"/>
      <c r="C1447" s="28"/>
      <c r="D1447" s="12"/>
      <c r="E1447" s="12"/>
      <c r="F1447" s="12"/>
      <c r="G1447" s="13"/>
      <c r="H1447" s="10"/>
      <c r="I1447" s="14" t="str">
        <f t="shared" si="22"/>
        <v/>
      </c>
      <c r="J1447" s="113"/>
      <c r="K1447" s="172"/>
    </row>
    <row r="1448" spans="1:11" ht="14.1" customHeight="1" x14ac:dyDescent="0.25">
      <c r="A1448" s="9"/>
      <c r="B1448" s="10"/>
      <c r="C1448" s="28"/>
      <c r="D1448" s="12"/>
      <c r="E1448" s="12"/>
      <c r="F1448" s="12"/>
      <c r="G1448" s="13"/>
      <c r="H1448" s="10"/>
      <c r="I1448" s="14" t="str">
        <f t="shared" si="22"/>
        <v/>
      </c>
      <c r="J1448" s="113"/>
      <c r="K1448" s="172"/>
    </row>
    <row r="1449" spans="1:11" ht="14.1" customHeight="1" x14ac:dyDescent="0.25">
      <c r="A1449" s="9"/>
      <c r="B1449" s="10"/>
      <c r="C1449" s="28"/>
      <c r="D1449" s="12"/>
      <c r="E1449" s="12"/>
      <c r="F1449" s="12"/>
      <c r="G1449" s="13"/>
      <c r="H1449" s="10"/>
      <c r="I1449" s="14" t="str">
        <f t="shared" si="22"/>
        <v/>
      </c>
      <c r="J1449" s="113"/>
      <c r="K1449" s="172"/>
    </row>
    <row r="1450" spans="1:11" ht="14.1" customHeight="1" x14ac:dyDescent="0.25">
      <c r="A1450" s="9"/>
      <c r="B1450" s="10"/>
      <c r="C1450" s="28"/>
      <c r="D1450" s="12"/>
      <c r="E1450" s="12"/>
      <c r="F1450" s="12"/>
      <c r="G1450" s="13"/>
      <c r="H1450" s="10"/>
      <c r="I1450" s="14" t="str">
        <f t="shared" si="22"/>
        <v/>
      </c>
      <c r="J1450" s="113"/>
      <c r="K1450" s="172"/>
    </row>
    <row r="1451" spans="1:11" ht="14.1" customHeight="1" x14ac:dyDescent="0.25">
      <c r="A1451" s="9"/>
      <c r="B1451" s="10"/>
      <c r="C1451" s="28"/>
      <c r="D1451" s="12"/>
      <c r="E1451" s="12"/>
      <c r="F1451" s="12"/>
      <c r="G1451" s="13"/>
      <c r="H1451" s="10"/>
      <c r="I1451" s="14" t="str">
        <f t="shared" si="22"/>
        <v/>
      </c>
      <c r="J1451" s="113"/>
      <c r="K1451" s="172"/>
    </row>
    <row r="1452" spans="1:11" ht="14.1" customHeight="1" x14ac:dyDescent="0.25">
      <c r="A1452" s="9"/>
      <c r="B1452" s="10"/>
      <c r="C1452" s="28"/>
      <c r="D1452" s="12"/>
      <c r="E1452" s="12"/>
      <c r="F1452" s="12"/>
      <c r="G1452" s="13"/>
      <c r="H1452" s="10"/>
      <c r="I1452" s="14" t="str">
        <f t="shared" si="22"/>
        <v/>
      </c>
      <c r="J1452" s="113"/>
      <c r="K1452" s="172"/>
    </row>
    <row r="1453" spans="1:11" ht="14.1" customHeight="1" x14ac:dyDescent="0.25">
      <c r="A1453" s="9"/>
      <c r="B1453" s="10"/>
      <c r="C1453" s="28"/>
      <c r="D1453" s="12"/>
      <c r="E1453" s="12"/>
      <c r="F1453" s="12"/>
      <c r="G1453" s="13"/>
      <c r="H1453" s="10"/>
      <c r="I1453" s="14" t="str">
        <f t="shared" si="22"/>
        <v/>
      </c>
      <c r="J1453" s="113"/>
      <c r="K1453" s="172"/>
    </row>
    <row r="1454" spans="1:11" ht="14.1" customHeight="1" x14ac:dyDescent="0.25">
      <c r="A1454" s="9"/>
      <c r="B1454" s="10"/>
      <c r="C1454" s="28"/>
      <c r="D1454" s="12"/>
      <c r="E1454" s="12"/>
      <c r="F1454" s="12"/>
      <c r="G1454" s="13"/>
      <c r="H1454" s="10"/>
      <c r="I1454" s="14" t="str">
        <f t="shared" si="22"/>
        <v/>
      </c>
      <c r="J1454" s="113"/>
      <c r="K1454" s="172"/>
    </row>
    <row r="1455" spans="1:11" ht="14.1" customHeight="1" x14ac:dyDescent="0.25">
      <c r="A1455" s="9"/>
      <c r="B1455" s="10"/>
      <c r="C1455" s="28"/>
      <c r="D1455" s="12"/>
      <c r="E1455" s="12"/>
      <c r="F1455" s="12"/>
      <c r="G1455" s="13"/>
      <c r="H1455" s="10"/>
      <c r="I1455" s="14" t="str">
        <f t="shared" si="22"/>
        <v/>
      </c>
      <c r="J1455" s="113"/>
      <c r="K1455" s="172"/>
    </row>
    <row r="1456" spans="1:11" ht="14.1" customHeight="1" x14ac:dyDescent="0.25">
      <c r="A1456" s="9"/>
      <c r="B1456" s="10"/>
      <c r="C1456" s="28"/>
      <c r="D1456" s="12"/>
      <c r="E1456" s="12"/>
      <c r="F1456" s="12"/>
      <c r="G1456" s="13"/>
      <c r="H1456" s="10"/>
      <c r="I1456" s="14" t="str">
        <f t="shared" si="22"/>
        <v/>
      </c>
      <c r="J1456" s="113"/>
      <c r="K1456" s="172"/>
    </row>
    <row r="1457" spans="1:11" ht="14.1" customHeight="1" x14ac:dyDescent="0.25">
      <c r="A1457" s="9"/>
      <c r="B1457" s="10"/>
      <c r="C1457" s="28"/>
      <c r="D1457" s="12"/>
      <c r="E1457" s="12"/>
      <c r="F1457" s="12"/>
      <c r="G1457" s="13"/>
      <c r="H1457" s="10"/>
      <c r="I1457" s="14" t="str">
        <f t="shared" si="22"/>
        <v/>
      </c>
      <c r="J1457" s="113"/>
      <c r="K1457" s="172"/>
    </row>
    <row r="1458" spans="1:11" ht="14.1" customHeight="1" x14ac:dyDescent="0.25">
      <c r="A1458" s="9"/>
      <c r="B1458" s="10"/>
      <c r="C1458" s="28"/>
      <c r="D1458" s="12"/>
      <c r="E1458" s="12"/>
      <c r="F1458" s="12"/>
      <c r="G1458" s="13"/>
      <c r="H1458" s="10"/>
      <c r="I1458" s="14" t="str">
        <f t="shared" si="22"/>
        <v/>
      </c>
      <c r="J1458" s="113"/>
      <c r="K1458" s="172"/>
    </row>
    <row r="1459" spans="1:11" ht="14.1" customHeight="1" x14ac:dyDescent="0.25">
      <c r="A1459" s="9"/>
      <c r="B1459" s="10"/>
      <c r="C1459" s="28"/>
      <c r="D1459" s="12"/>
      <c r="E1459" s="12"/>
      <c r="F1459" s="12"/>
      <c r="G1459" s="13"/>
      <c r="H1459" s="10"/>
      <c r="I1459" s="14" t="str">
        <f t="shared" si="22"/>
        <v/>
      </c>
      <c r="J1459" s="113"/>
      <c r="K1459" s="172"/>
    </row>
    <row r="1460" spans="1:11" ht="14.1" customHeight="1" x14ac:dyDescent="0.25">
      <c r="A1460" s="9"/>
      <c r="B1460" s="10"/>
      <c r="C1460" s="28"/>
      <c r="D1460" s="12"/>
      <c r="E1460" s="12"/>
      <c r="F1460" s="12"/>
      <c r="G1460" s="13"/>
      <c r="H1460" s="10"/>
      <c r="I1460" s="14" t="str">
        <f t="shared" si="22"/>
        <v/>
      </c>
      <c r="J1460" s="113"/>
      <c r="K1460" s="172"/>
    </row>
    <row r="1461" spans="1:11" ht="14.1" customHeight="1" x14ac:dyDescent="0.25">
      <c r="A1461" s="9"/>
      <c r="B1461" s="10"/>
      <c r="C1461" s="28"/>
      <c r="D1461" s="12"/>
      <c r="E1461" s="12"/>
      <c r="F1461" s="12"/>
      <c r="G1461" s="13"/>
      <c r="H1461" s="10"/>
      <c r="I1461" s="14" t="str">
        <f t="shared" si="22"/>
        <v/>
      </c>
      <c r="J1461" s="113"/>
      <c r="K1461" s="172"/>
    </row>
    <row r="1462" spans="1:11" ht="14.1" customHeight="1" x14ac:dyDescent="0.25">
      <c r="A1462" s="9"/>
      <c r="B1462" s="10"/>
      <c r="C1462" s="28"/>
      <c r="D1462" s="12"/>
      <c r="E1462" s="12"/>
      <c r="F1462" s="12"/>
      <c r="G1462" s="13"/>
      <c r="H1462" s="10"/>
      <c r="I1462" s="14" t="str">
        <f t="shared" si="22"/>
        <v/>
      </c>
      <c r="J1462" s="113"/>
      <c r="K1462" s="172"/>
    </row>
    <row r="1463" spans="1:11" ht="14.1" customHeight="1" x14ac:dyDescent="0.25">
      <c r="A1463" s="9"/>
      <c r="B1463" s="10"/>
      <c r="C1463" s="28"/>
      <c r="D1463" s="12"/>
      <c r="E1463" s="12"/>
      <c r="F1463" s="12"/>
      <c r="G1463" s="13"/>
      <c r="H1463" s="10"/>
      <c r="I1463" s="14" t="str">
        <f t="shared" si="22"/>
        <v/>
      </c>
      <c r="J1463" s="113"/>
      <c r="K1463" s="172"/>
    </row>
    <row r="1464" spans="1:11" ht="14.1" customHeight="1" x14ac:dyDescent="0.25">
      <c r="A1464" s="9"/>
      <c r="B1464" s="10"/>
      <c r="C1464" s="28"/>
      <c r="D1464" s="12"/>
      <c r="E1464" s="12"/>
      <c r="F1464" s="12"/>
      <c r="G1464" s="13"/>
      <c r="H1464" s="10"/>
      <c r="I1464" s="14" t="str">
        <f t="shared" si="22"/>
        <v/>
      </c>
      <c r="J1464" s="113"/>
      <c r="K1464" s="172"/>
    </row>
    <row r="1465" spans="1:11" ht="14.1" customHeight="1" x14ac:dyDescent="0.25">
      <c r="A1465" s="9"/>
      <c r="B1465" s="10"/>
      <c r="C1465" s="28"/>
      <c r="D1465" s="12"/>
      <c r="E1465" s="12"/>
      <c r="F1465" s="12"/>
      <c r="G1465" s="13"/>
      <c r="H1465" s="10"/>
      <c r="I1465" s="14" t="str">
        <f t="shared" si="22"/>
        <v/>
      </c>
      <c r="J1465" s="113"/>
      <c r="K1465" s="172"/>
    </row>
    <row r="1466" spans="1:11" ht="14.1" customHeight="1" x14ac:dyDescent="0.25">
      <c r="A1466" s="9"/>
      <c r="B1466" s="10"/>
      <c r="C1466" s="28"/>
      <c r="D1466" s="12"/>
      <c r="E1466" s="12"/>
      <c r="F1466" s="12"/>
      <c r="G1466" s="13"/>
      <c r="H1466" s="10"/>
      <c r="I1466" s="14" t="str">
        <f t="shared" si="22"/>
        <v/>
      </c>
      <c r="J1466" s="113"/>
      <c r="K1466" s="172"/>
    </row>
    <row r="1467" spans="1:11" ht="14.1" customHeight="1" x14ac:dyDescent="0.25">
      <c r="A1467" s="9"/>
      <c r="B1467" s="10"/>
      <c r="C1467" s="28"/>
      <c r="D1467" s="12"/>
      <c r="E1467" s="12"/>
      <c r="F1467" s="12"/>
      <c r="G1467" s="13"/>
      <c r="H1467" s="10"/>
      <c r="I1467" s="14" t="str">
        <f t="shared" si="22"/>
        <v/>
      </c>
      <c r="J1467" s="113"/>
      <c r="K1467" s="172"/>
    </row>
    <row r="1468" spans="1:11" ht="14.1" customHeight="1" x14ac:dyDescent="0.25">
      <c r="A1468" s="9"/>
      <c r="B1468" s="10"/>
      <c r="C1468" s="28"/>
      <c r="D1468" s="12"/>
      <c r="E1468" s="12"/>
      <c r="F1468" s="12"/>
      <c r="G1468" s="13"/>
      <c r="H1468" s="10"/>
      <c r="I1468" s="14" t="str">
        <f t="shared" si="22"/>
        <v/>
      </c>
      <c r="J1468" s="113"/>
      <c r="K1468" s="172"/>
    </row>
    <row r="1469" spans="1:11" ht="14.1" customHeight="1" x14ac:dyDescent="0.25">
      <c r="A1469" s="9"/>
      <c r="B1469" s="10"/>
      <c r="C1469" s="28"/>
      <c r="D1469" s="12"/>
      <c r="E1469" s="12"/>
      <c r="F1469" s="12"/>
      <c r="G1469" s="13"/>
      <c r="H1469" s="10"/>
      <c r="I1469" s="14" t="str">
        <f t="shared" si="22"/>
        <v/>
      </c>
      <c r="J1469" s="113"/>
      <c r="K1469" s="172"/>
    </row>
    <row r="1470" spans="1:11" ht="14.1" customHeight="1" x14ac:dyDescent="0.25">
      <c r="A1470" s="9"/>
      <c r="B1470" s="10"/>
      <c r="C1470" s="28"/>
      <c r="D1470" s="12"/>
      <c r="E1470" s="12"/>
      <c r="F1470" s="12"/>
      <c r="G1470" s="13"/>
      <c r="H1470" s="10"/>
      <c r="I1470" s="14" t="str">
        <f t="shared" si="22"/>
        <v/>
      </c>
      <c r="J1470" s="113"/>
      <c r="K1470" s="172"/>
    </row>
    <row r="1471" spans="1:11" ht="14.1" customHeight="1" x14ac:dyDescent="0.25">
      <c r="A1471" s="9"/>
      <c r="B1471" s="10"/>
      <c r="C1471" s="28"/>
      <c r="D1471" s="12"/>
      <c r="E1471" s="12"/>
      <c r="F1471" s="12"/>
      <c r="G1471" s="13"/>
      <c r="H1471" s="10"/>
      <c r="I1471" s="14" t="str">
        <f t="shared" si="22"/>
        <v/>
      </c>
      <c r="J1471" s="113"/>
      <c r="K1471" s="172"/>
    </row>
    <row r="1472" spans="1:11" ht="14.1" customHeight="1" x14ac:dyDescent="0.25">
      <c r="A1472" s="9"/>
      <c r="B1472" s="10"/>
      <c r="C1472" s="28"/>
      <c r="D1472" s="12"/>
      <c r="E1472" s="12"/>
      <c r="F1472" s="12"/>
      <c r="G1472" s="13"/>
      <c r="H1472" s="10"/>
      <c r="I1472" s="14" t="str">
        <f t="shared" si="22"/>
        <v/>
      </c>
      <c r="J1472" s="113"/>
      <c r="K1472" s="172"/>
    </row>
    <row r="1473" spans="1:11" ht="14.1" customHeight="1" x14ac:dyDescent="0.25">
      <c r="A1473" s="9"/>
      <c r="B1473" s="10"/>
      <c r="C1473" s="28"/>
      <c r="D1473" s="12"/>
      <c r="E1473" s="12"/>
      <c r="F1473" s="12"/>
      <c r="G1473" s="13"/>
      <c r="H1473" s="10"/>
      <c r="I1473" s="14" t="str">
        <f t="shared" si="22"/>
        <v/>
      </c>
      <c r="J1473" s="113"/>
      <c r="K1473" s="172"/>
    </row>
    <row r="1474" spans="1:11" ht="14.1" customHeight="1" x14ac:dyDescent="0.25">
      <c r="A1474" s="9"/>
      <c r="B1474" s="10"/>
      <c r="C1474" s="28"/>
      <c r="D1474" s="12"/>
      <c r="E1474" s="12"/>
      <c r="F1474" s="12"/>
      <c r="G1474" s="13"/>
      <c r="H1474" s="10"/>
      <c r="I1474" s="14" t="str">
        <f t="shared" si="22"/>
        <v/>
      </c>
      <c r="J1474" s="113"/>
      <c r="K1474" s="172"/>
    </row>
    <row r="1475" spans="1:11" ht="14.1" customHeight="1" x14ac:dyDescent="0.25">
      <c r="A1475" s="9"/>
      <c r="B1475" s="10"/>
      <c r="C1475" s="28"/>
      <c r="D1475" s="12"/>
      <c r="E1475" s="12"/>
      <c r="F1475" s="12"/>
      <c r="G1475" s="13"/>
      <c r="H1475" s="10"/>
      <c r="I1475" s="14" t="str">
        <f t="shared" si="22"/>
        <v/>
      </c>
      <c r="J1475" s="113"/>
      <c r="K1475" s="172"/>
    </row>
    <row r="1476" spans="1:11" ht="14.1" customHeight="1" x14ac:dyDescent="0.25">
      <c r="A1476" s="9"/>
      <c r="B1476" s="10"/>
      <c r="C1476" s="28"/>
      <c r="D1476" s="12"/>
      <c r="E1476" s="12"/>
      <c r="F1476" s="12"/>
      <c r="G1476" s="13"/>
      <c r="H1476" s="10"/>
      <c r="I1476" s="14" t="str">
        <f t="shared" si="22"/>
        <v/>
      </c>
      <c r="J1476" s="113"/>
      <c r="K1476" s="172"/>
    </row>
    <row r="1477" spans="1:11" ht="14.1" customHeight="1" x14ac:dyDescent="0.25">
      <c r="A1477" s="9"/>
      <c r="B1477" s="10"/>
      <c r="C1477" s="28"/>
      <c r="D1477" s="12"/>
      <c r="E1477" s="12"/>
      <c r="F1477" s="12"/>
      <c r="G1477" s="13"/>
      <c r="H1477" s="10"/>
      <c r="I1477" s="14" t="str">
        <f t="shared" ref="I1477:I1540" si="23">IF(G1477="","",I1476+G1477)</f>
        <v/>
      </c>
      <c r="J1477" s="113"/>
      <c r="K1477" s="172"/>
    </row>
    <row r="1478" spans="1:11" ht="14.1" customHeight="1" x14ac:dyDescent="0.25">
      <c r="A1478" s="9"/>
      <c r="B1478" s="10"/>
      <c r="C1478" s="28"/>
      <c r="D1478" s="12"/>
      <c r="E1478" s="12"/>
      <c r="F1478" s="12"/>
      <c r="G1478" s="13"/>
      <c r="H1478" s="10"/>
      <c r="I1478" s="14" t="str">
        <f t="shared" si="23"/>
        <v/>
      </c>
      <c r="J1478" s="113"/>
      <c r="K1478" s="172"/>
    </row>
    <row r="1479" spans="1:11" ht="14.1" customHeight="1" x14ac:dyDescent="0.25">
      <c r="A1479" s="9"/>
      <c r="B1479" s="10"/>
      <c r="C1479" s="28"/>
      <c r="D1479" s="12"/>
      <c r="E1479" s="12"/>
      <c r="F1479" s="12"/>
      <c r="G1479" s="13"/>
      <c r="H1479" s="10"/>
      <c r="I1479" s="14" t="str">
        <f t="shared" si="23"/>
        <v/>
      </c>
      <c r="J1479" s="113"/>
      <c r="K1479" s="172"/>
    </row>
    <row r="1480" spans="1:11" ht="14.1" customHeight="1" x14ac:dyDescent="0.25">
      <c r="A1480" s="9"/>
      <c r="B1480" s="10"/>
      <c r="C1480" s="28"/>
      <c r="D1480" s="12"/>
      <c r="E1480" s="12"/>
      <c r="F1480" s="12"/>
      <c r="G1480" s="13"/>
      <c r="H1480" s="10"/>
      <c r="I1480" s="14" t="str">
        <f t="shared" si="23"/>
        <v/>
      </c>
      <c r="J1480" s="113"/>
      <c r="K1480" s="172"/>
    </row>
    <row r="1481" spans="1:11" ht="14.1" customHeight="1" x14ac:dyDescent="0.25">
      <c r="A1481" s="9"/>
      <c r="B1481" s="10"/>
      <c r="C1481" s="28"/>
      <c r="D1481" s="12"/>
      <c r="E1481" s="12"/>
      <c r="F1481" s="12"/>
      <c r="G1481" s="13"/>
      <c r="H1481" s="10"/>
      <c r="I1481" s="14" t="str">
        <f t="shared" si="23"/>
        <v/>
      </c>
      <c r="J1481" s="113"/>
      <c r="K1481" s="172"/>
    </row>
    <row r="1482" spans="1:11" ht="14.1" customHeight="1" x14ac:dyDescent="0.25">
      <c r="A1482" s="9"/>
      <c r="B1482" s="10"/>
      <c r="C1482" s="28"/>
      <c r="D1482" s="12"/>
      <c r="E1482" s="12"/>
      <c r="F1482" s="12"/>
      <c r="G1482" s="13"/>
      <c r="H1482" s="10"/>
      <c r="I1482" s="14" t="str">
        <f t="shared" si="23"/>
        <v/>
      </c>
      <c r="J1482" s="113"/>
      <c r="K1482" s="172"/>
    </row>
    <row r="1483" spans="1:11" ht="14.1" customHeight="1" x14ac:dyDescent="0.25">
      <c r="A1483" s="9"/>
      <c r="B1483" s="10"/>
      <c r="C1483" s="28"/>
      <c r="D1483" s="12"/>
      <c r="E1483" s="12"/>
      <c r="F1483" s="12"/>
      <c r="G1483" s="13"/>
      <c r="H1483" s="10"/>
      <c r="I1483" s="14" t="str">
        <f t="shared" si="23"/>
        <v/>
      </c>
      <c r="J1483" s="113"/>
      <c r="K1483" s="172"/>
    </row>
    <row r="1484" spans="1:11" ht="14.1" customHeight="1" x14ac:dyDescent="0.25">
      <c r="A1484" s="9"/>
      <c r="B1484" s="10"/>
      <c r="C1484" s="28"/>
      <c r="D1484" s="12"/>
      <c r="E1484" s="12"/>
      <c r="F1484" s="12"/>
      <c r="G1484" s="13"/>
      <c r="H1484" s="10"/>
      <c r="I1484" s="14" t="str">
        <f t="shared" si="23"/>
        <v/>
      </c>
      <c r="J1484" s="113"/>
      <c r="K1484" s="172"/>
    </row>
    <row r="1485" spans="1:11" ht="14.1" customHeight="1" x14ac:dyDescent="0.25">
      <c r="A1485" s="9"/>
      <c r="B1485" s="10"/>
      <c r="C1485" s="28"/>
      <c r="D1485" s="12"/>
      <c r="E1485" s="12"/>
      <c r="F1485" s="12"/>
      <c r="G1485" s="13"/>
      <c r="H1485" s="10"/>
      <c r="I1485" s="14" t="str">
        <f t="shared" si="23"/>
        <v/>
      </c>
      <c r="J1485" s="113"/>
      <c r="K1485" s="172"/>
    </row>
    <row r="1486" spans="1:11" ht="14.1" customHeight="1" x14ac:dyDescent="0.25">
      <c r="A1486" s="9"/>
      <c r="B1486" s="10"/>
      <c r="C1486" s="28"/>
      <c r="D1486" s="12"/>
      <c r="E1486" s="12"/>
      <c r="F1486" s="12"/>
      <c r="G1486" s="13"/>
      <c r="H1486" s="10"/>
      <c r="I1486" s="14" t="str">
        <f t="shared" si="23"/>
        <v/>
      </c>
      <c r="J1486" s="113"/>
      <c r="K1486" s="172"/>
    </row>
    <row r="1487" spans="1:11" ht="14.1" customHeight="1" x14ac:dyDescent="0.25">
      <c r="A1487" s="9"/>
      <c r="B1487" s="10"/>
      <c r="C1487" s="28"/>
      <c r="D1487" s="12"/>
      <c r="E1487" s="12"/>
      <c r="F1487" s="12"/>
      <c r="G1487" s="13"/>
      <c r="H1487" s="10"/>
      <c r="I1487" s="14" t="str">
        <f t="shared" si="23"/>
        <v/>
      </c>
      <c r="J1487" s="113"/>
      <c r="K1487" s="172"/>
    </row>
    <row r="1488" spans="1:11" ht="14.1" customHeight="1" x14ac:dyDescent="0.25">
      <c r="A1488" s="9"/>
      <c r="B1488" s="10"/>
      <c r="C1488" s="28"/>
      <c r="D1488" s="12"/>
      <c r="E1488" s="12"/>
      <c r="F1488" s="12"/>
      <c r="G1488" s="13"/>
      <c r="H1488" s="10"/>
      <c r="I1488" s="14" t="str">
        <f t="shared" si="23"/>
        <v/>
      </c>
      <c r="J1488" s="113"/>
      <c r="K1488" s="172"/>
    </row>
    <row r="1489" spans="1:11" ht="14.1" customHeight="1" x14ac:dyDescent="0.25">
      <c r="A1489" s="9"/>
      <c r="B1489" s="10"/>
      <c r="C1489" s="28"/>
      <c r="D1489" s="12"/>
      <c r="E1489" s="12"/>
      <c r="F1489" s="12"/>
      <c r="G1489" s="13"/>
      <c r="H1489" s="10"/>
      <c r="I1489" s="14" t="str">
        <f t="shared" si="23"/>
        <v/>
      </c>
      <c r="J1489" s="113"/>
      <c r="K1489" s="172"/>
    </row>
    <row r="1490" spans="1:11" ht="14.1" customHeight="1" x14ac:dyDescent="0.25">
      <c r="A1490" s="9"/>
      <c r="B1490" s="10"/>
      <c r="C1490" s="28"/>
      <c r="D1490" s="12"/>
      <c r="E1490" s="12"/>
      <c r="F1490" s="12"/>
      <c r="G1490" s="13"/>
      <c r="H1490" s="10"/>
      <c r="I1490" s="14" t="str">
        <f t="shared" si="23"/>
        <v/>
      </c>
      <c r="J1490" s="113"/>
      <c r="K1490" s="172"/>
    </row>
    <row r="1491" spans="1:11" ht="14.1" customHeight="1" x14ac:dyDescent="0.25">
      <c r="A1491" s="9"/>
      <c r="B1491" s="10"/>
      <c r="C1491" s="28"/>
      <c r="D1491" s="12"/>
      <c r="E1491" s="12"/>
      <c r="F1491" s="12"/>
      <c r="G1491" s="13"/>
      <c r="H1491" s="10"/>
      <c r="I1491" s="14" t="str">
        <f t="shared" si="23"/>
        <v/>
      </c>
      <c r="J1491" s="113"/>
      <c r="K1491" s="172"/>
    </row>
    <row r="1492" spans="1:11" ht="14.1" customHeight="1" x14ac:dyDescent="0.25">
      <c r="A1492" s="9"/>
      <c r="B1492" s="10"/>
      <c r="C1492" s="28"/>
      <c r="D1492" s="12"/>
      <c r="E1492" s="12"/>
      <c r="F1492" s="12"/>
      <c r="G1492" s="13"/>
      <c r="H1492" s="10"/>
      <c r="I1492" s="14" t="str">
        <f t="shared" si="23"/>
        <v/>
      </c>
      <c r="J1492" s="113"/>
      <c r="K1492" s="172"/>
    </row>
    <row r="1493" spans="1:11" ht="14.1" customHeight="1" x14ac:dyDescent="0.25">
      <c r="A1493" s="9"/>
      <c r="B1493" s="10"/>
      <c r="C1493" s="28"/>
      <c r="D1493" s="12"/>
      <c r="E1493" s="12"/>
      <c r="F1493" s="12"/>
      <c r="G1493" s="13"/>
      <c r="H1493" s="10"/>
      <c r="I1493" s="14" t="str">
        <f t="shared" si="23"/>
        <v/>
      </c>
      <c r="J1493" s="113"/>
      <c r="K1493" s="172"/>
    </row>
    <row r="1494" spans="1:11" ht="14.1" customHeight="1" x14ac:dyDescent="0.25">
      <c r="A1494" s="9"/>
      <c r="B1494" s="10"/>
      <c r="C1494" s="28"/>
      <c r="D1494" s="12"/>
      <c r="E1494" s="12"/>
      <c r="F1494" s="12"/>
      <c r="G1494" s="13"/>
      <c r="H1494" s="10"/>
      <c r="I1494" s="14" t="str">
        <f t="shared" si="23"/>
        <v/>
      </c>
      <c r="J1494" s="113"/>
      <c r="K1494" s="172"/>
    </row>
    <row r="1495" spans="1:11" ht="14.1" customHeight="1" x14ac:dyDescent="0.25">
      <c r="A1495" s="9"/>
      <c r="B1495" s="10"/>
      <c r="C1495" s="28"/>
      <c r="D1495" s="12"/>
      <c r="E1495" s="12"/>
      <c r="F1495" s="12"/>
      <c r="G1495" s="13"/>
      <c r="H1495" s="10"/>
      <c r="I1495" s="14" t="str">
        <f t="shared" si="23"/>
        <v/>
      </c>
      <c r="J1495" s="113"/>
      <c r="K1495" s="172"/>
    </row>
    <row r="1496" spans="1:11" ht="14.1" customHeight="1" x14ac:dyDescent="0.25">
      <c r="A1496" s="9"/>
      <c r="B1496" s="10"/>
      <c r="C1496" s="28"/>
      <c r="D1496" s="12"/>
      <c r="E1496" s="12"/>
      <c r="F1496" s="12"/>
      <c r="G1496" s="13"/>
      <c r="H1496" s="10"/>
      <c r="I1496" s="14" t="str">
        <f t="shared" si="23"/>
        <v/>
      </c>
      <c r="J1496" s="113"/>
      <c r="K1496" s="172"/>
    </row>
    <row r="1497" spans="1:11" ht="14.1" customHeight="1" x14ac:dyDescent="0.25">
      <c r="A1497" s="9"/>
      <c r="B1497" s="10"/>
      <c r="C1497" s="28"/>
      <c r="D1497" s="12"/>
      <c r="E1497" s="12"/>
      <c r="F1497" s="12"/>
      <c r="G1497" s="13"/>
      <c r="H1497" s="10"/>
      <c r="I1497" s="14" t="str">
        <f t="shared" si="23"/>
        <v/>
      </c>
      <c r="J1497" s="113"/>
      <c r="K1497" s="172"/>
    </row>
    <row r="1498" spans="1:11" ht="14.1" customHeight="1" x14ac:dyDescent="0.25">
      <c r="A1498" s="9"/>
      <c r="B1498" s="10"/>
      <c r="C1498" s="28"/>
      <c r="D1498" s="12"/>
      <c r="E1498" s="12"/>
      <c r="F1498" s="12"/>
      <c r="G1498" s="13"/>
      <c r="H1498" s="10"/>
      <c r="I1498" s="14" t="str">
        <f t="shared" si="23"/>
        <v/>
      </c>
      <c r="J1498" s="113"/>
      <c r="K1498" s="172"/>
    </row>
    <row r="1499" spans="1:11" ht="14.1" customHeight="1" x14ac:dyDescent="0.25">
      <c r="A1499" s="9"/>
      <c r="B1499" s="10"/>
      <c r="C1499" s="28"/>
      <c r="D1499" s="12"/>
      <c r="E1499" s="12"/>
      <c r="F1499" s="12"/>
      <c r="G1499" s="13"/>
      <c r="H1499" s="10"/>
      <c r="I1499" s="14" t="str">
        <f t="shared" si="23"/>
        <v/>
      </c>
      <c r="J1499" s="113"/>
      <c r="K1499" s="172"/>
    </row>
    <row r="1500" spans="1:11" ht="14.1" customHeight="1" x14ac:dyDescent="0.25">
      <c r="A1500" s="9"/>
      <c r="B1500" s="10"/>
      <c r="C1500" s="28"/>
      <c r="D1500" s="12"/>
      <c r="E1500" s="12"/>
      <c r="F1500" s="12"/>
      <c r="G1500" s="13"/>
      <c r="H1500" s="10"/>
      <c r="I1500" s="14" t="str">
        <f t="shared" si="23"/>
        <v/>
      </c>
      <c r="J1500" s="113"/>
      <c r="K1500" s="172"/>
    </row>
    <row r="1501" spans="1:11" ht="14.1" customHeight="1" x14ac:dyDescent="0.25">
      <c r="A1501" s="9"/>
      <c r="B1501" s="10"/>
      <c r="C1501" s="28"/>
      <c r="D1501" s="12"/>
      <c r="E1501" s="12"/>
      <c r="F1501" s="12"/>
      <c r="G1501" s="13"/>
      <c r="H1501" s="10"/>
      <c r="I1501" s="14" t="str">
        <f t="shared" si="23"/>
        <v/>
      </c>
      <c r="J1501" s="113"/>
      <c r="K1501" s="172"/>
    </row>
    <row r="1502" spans="1:11" ht="14.1" customHeight="1" x14ac:dyDescent="0.25">
      <c r="A1502" s="9"/>
      <c r="B1502" s="10"/>
      <c r="C1502" s="28"/>
      <c r="D1502" s="12"/>
      <c r="E1502" s="12"/>
      <c r="F1502" s="12"/>
      <c r="G1502" s="13"/>
      <c r="H1502" s="10"/>
      <c r="I1502" s="14" t="str">
        <f t="shared" si="23"/>
        <v/>
      </c>
      <c r="J1502" s="113"/>
      <c r="K1502" s="172"/>
    </row>
    <row r="1503" spans="1:11" ht="14.1" customHeight="1" x14ac:dyDescent="0.25">
      <c r="A1503" s="9"/>
      <c r="B1503" s="10"/>
      <c r="C1503" s="28"/>
      <c r="D1503" s="12"/>
      <c r="E1503" s="12"/>
      <c r="F1503" s="12"/>
      <c r="G1503" s="13"/>
      <c r="H1503" s="10"/>
      <c r="I1503" s="14" t="str">
        <f t="shared" si="23"/>
        <v/>
      </c>
      <c r="J1503" s="113"/>
      <c r="K1503" s="172"/>
    </row>
    <row r="1504" spans="1:11" ht="14.1" customHeight="1" x14ac:dyDescent="0.25">
      <c r="A1504" s="9"/>
      <c r="B1504" s="10"/>
      <c r="C1504" s="28"/>
      <c r="D1504" s="12"/>
      <c r="E1504" s="12"/>
      <c r="F1504" s="12"/>
      <c r="G1504" s="13"/>
      <c r="H1504" s="10"/>
      <c r="I1504" s="14" t="str">
        <f t="shared" si="23"/>
        <v/>
      </c>
      <c r="J1504" s="113"/>
      <c r="K1504" s="172"/>
    </row>
    <row r="1505" spans="1:11" ht="14.1" customHeight="1" x14ac:dyDescent="0.25">
      <c r="A1505" s="9"/>
      <c r="B1505" s="10"/>
      <c r="C1505" s="28"/>
      <c r="D1505" s="12"/>
      <c r="E1505" s="12"/>
      <c r="F1505" s="12"/>
      <c r="G1505" s="13"/>
      <c r="H1505" s="10"/>
      <c r="I1505" s="14" t="str">
        <f t="shared" si="23"/>
        <v/>
      </c>
      <c r="J1505" s="113"/>
      <c r="K1505" s="172"/>
    </row>
    <row r="1506" spans="1:11" ht="14.1" customHeight="1" x14ac:dyDescent="0.25">
      <c r="A1506" s="9"/>
      <c r="B1506" s="10"/>
      <c r="C1506" s="28"/>
      <c r="D1506" s="12"/>
      <c r="E1506" s="12"/>
      <c r="F1506" s="12"/>
      <c r="G1506" s="13"/>
      <c r="H1506" s="10"/>
      <c r="I1506" s="14" t="str">
        <f t="shared" si="23"/>
        <v/>
      </c>
      <c r="J1506" s="113"/>
      <c r="K1506" s="172"/>
    </row>
    <row r="1507" spans="1:11" ht="14.1" customHeight="1" x14ac:dyDescent="0.25">
      <c r="A1507" s="9"/>
      <c r="B1507" s="10"/>
      <c r="C1507" s="28"/>
      <c r="D1507" s="12"/>
      <c r="E1507" s="12"/>
      <c r="F1507" s="12"/>
      <c r="G1507" s="13"/>
      <c r="H1507" s="10"/>
      <c r="I1507" s="14" t="str">
        <f t="shared" si="23"/>
        <v/>
      </c>
      <c r="J1507" s="113"/>
      <c r="K1507" s="172"/>
    </row>
    <row r="1508" spans="1:11" ht="14.1" customHeight="1" x14ac:dyDescent="0.25">
      <c r="A1508" s="9"/>
      <c r="B1508" s="10"/>
      <c r="C1508" s="28"/>
      <c r="D1508" s="12"/>
      <c r="E1508" s="12"/>
      <c r="F1508" s="12"/>
      <c r="G1508" s="13"/>
      <c r="H1508" s="10"/>
      <c r="I1508" s="14" t="str">
        <f t="shared" si="23"/>
        <v/>
      </c>
      <c r="J1508" s="113"/>
      <c r="K1508" s="172"/>
    </row>
    <row r="1509" spans="1:11" ht="14.1" customHeight="1" x14ac:dyDescent="0.25">
      <c r="A1509" s="9"/>
      <c r="B1509" s="10"/>
      <c r="C1509" s="28"/>
      <c r="D1509" s="12"/>
      <c r="E1509" s="12"/>
      <c r="F1509" s="12"/>
      <c r="G1509" s="13"/>
      <c r="H1509" s="10"/>
      <c r="I1509" s="14" t="str">
        <f t="shared" si="23"/>
        <v/>
      </c>
      <c r="J1509" s="113"/>
      <c r="K1509" s="172"/>
    </row>
    <row r="1510" spans="1:11" ht="14.1" customHeight="1" x14ac:dyDescent="0.25">
      <c r="A1510" s="9"/>
      <c r="B1510" s="10"/>
      <c r="C1510" s="28"/>
      <c r="D1510" s="12"/>
      <c r="E1510" s="12"/>
      <c r="F1510" s="12"/>
      <c r="G1510" s="13"/>
      <c r="H1510" s="10"/>
      <c r="I1510" s="14" t="str">
        <f t="shared" si="23"/>
        <v/>
      </c>
      <c r="J1510" s="113"/>
      <c r="K1510" s="172"/>
    </row>
    <row r="1511" spans="1:11" ht="14.1" customHeight="1" x14ac:dyDescent="0.25">
      <c r="A1511" s="9"/>
      <c r="B1511" s="10"/>
      <c r="C1511" s="28"/>
      <c r="D1511" s="12"/>
      <c r="E1511" s="12"/>
      <c r="F1511" s="12"/>
      <c r="G1511" s="13"/>
      <c r="H1511" s="10"/>
      <c r="I1511" s="14" t="str">
        <f t="shared" si="23"/>
        <v/>
      </c>
      <c r="J1511" s="113"/>
      <c r="K1511" s="172"/>
    </row>
    <row r="1512" spans="1:11" ht="14.1" customHeight="1" x14ac:dyDescent="0.25">
      <c r="A1512" s="9"/>
      <c r="B1512" s="10"/>
      <c r="C1512" s="28"/>
      <c r="D1512" s="12"/>
      <c r="E1512" s="12"/>
      <c r="F1512" s="12"/>
      <c r="G1512" s="13"/>
      <c r="H1512" s="10"/>
      <c r="I1512" s="14" t="str">
        <f t="shared" si="23"/>
        <v/>
      </c>
      <c r="J1512" s="113"/>
      <c r="K1512" s="172"/>
    </row>
    <row r="1513" spans="1:11" ht="14.1" customHeight="1" x14ac:dyDescent="0.25">
      <c r="A1513" s="9"/>
      <c r="B1513" s="10"/>
      <c r="C1513" s="28"/>
      <c r="D1513" s="12"/>
      <c r="E1513" s="12"/>
      <c r="F1513" s="12"/>
      <c r="G1513" s="13"/>
      <c r="H1513" s="10"/>
      <c r="I1513" s="14" t="str">
        <f t="shared" si="23"/>
        <v/>
      </c>
      <c r="J1513" s="113"/>
      <c r="K1513" s="172"/>
    </row>
    <row r="1514" spans="1:11" ht="14.1" customHeight="1" x14ac:dyDescent="0.25">
      <c r="A1514" s="9"/>
      <c r="B1514" s="10"/>
      <c r="C1514" s="28"/>
      <c r="D1514" s="12"/>
      <c r="E1514" s="12"/>
      <c r="F1514" s="12"/>
      <c r="G1514" s="13"/>
      <c r="H1514" s="10"/>
      <c r="I1514" s="14" t="str">
        <f t="shared" si="23"/>
        <v/>
      </c>
      <c r="J1514" s="113"/>
      <c r="K1514" s="172"/>
    </row>
    <row r="1515" spans="1:11" ht="14.1" customHeight="1" x14ac:dyDescent="0.25">
      <c r="A1515" s="9"/>
      <c r="B1515" s="10"/>
      <c r="C1515" s="28"/>
      <c r="D1515" s="12"/>
      <c r="E1515" s="12"/>
      <c r="F1515" s="12"/>
      <c r="G1515" s="13"/>
      <c r="H1515" s="10"/>
      <c r="I1515" s="14" t="str">
        <f t="shared" si="23"/>
        <v/>
      </c>
      <c r="J1515" s="113"/>
      <c r="K1515" s="172"/>
    </row>
    <row r="1516" spans="1:11" ht="14.1" customHeight="1" x14ac:dyDescent="0.25">
      <c r="A1516" s="9"/>
      <c r="B1516" s="10"/>
      <c r="C1516" s="28"/>
      <c r="D1516" s="12"/>
      <c r="E1516" s="12"/>
      <c r="F1516" s="12"/>
      <c r="G1516" s="13"/>
      <c r="H1516" s="10"/>
      <c r="I1516" s="14" t="str">
        <f t="shared" si="23"/>
        <v/>
      </c>
      <c r="J1516" s="113"/>
      <c r="K1516" s="172"/>
    </row>
    <row r="1517" spans="1:11" ht="14.1" customHeight="1" x14ac:dyDescent="0.25">
      <c r="A1517" s="9"/>
      <c r="B1517" s="10"/>
      <c r="C1517" s="28"/>
      <c r="D1517" s="12"/>
      <c r="E1517" s="12"/>
      <c r="F1517" s="12"/>
      <c r="G1517" s="13"/>
      <c r="H1517" s="10"/>
      <c r="I1517" s="14" t="str">
        <f t="shared" si="23"/>
        <v/>
      </c>
      <c r="J1517" s="113"/>
      <c r="K1517" s="172"/>
    </row>
    <row r="1518" spans="1:11" ht="14.1" customHeight="1" x14ac:dyDescent="0.25">
      <c r="A1518" s="9"/>
      <c r="B1518" s="10"/>
      <c r="C1518" s="28"/>
      <c r="D1518" s="12"/>
      <c r="E1518" s="12"/>
      <c r="F1518" s="12"/>
      <c r="G1518" s="13"/>
      <c r="H1518" s="10"/>
      <c r="I1518" s="14" t="str">
        <f t="shared" si="23"/>
        <v/>
      </c>
      <c r="J1518" s="113"/>
      <c r="K1518" s="172"/>
    </row>
    <row r="1519" spans="1:11" ht="14.1" customHeight="1" x14ac:dyDescent="0.25">
      <c r="A1519" s="9"/>
      <c r="B1519" s="10"/>
      <c r="C1519" s="28"/>
      <c r="D1519" s="12"/>
      <c r="E1519" s="12"/>
      <c r="F1519" s="12"/>
      <c r="G1519" s="13"/>
      <c r="H1519" s="10"/>
      <c r="I1519" s="14" t="str">
        <f t="shared" si="23"/>
        <v/>
      </c>
      <c r="J1519" s="113"/>
      <c r="K1519" s="172"/>
    </row>
    <row r="1520" spans="1:11" ht="14.1" customHeight="1" x14ac:dyDescent="0.25">
      <c r="A1520" s="9"/>
      <c r="B1520" s="10"/>
      <c r="C1520" s="28"/>
      <c r="D1520" s="12"/>
      <c r="E1520" s="12"/>
      <c r="F1520" s="12"/>
      <c r="G1520" s="13"/>
      <c r="H1520" s="10"/>
      <c r="I1520" s="14" t="str">
        <f t="shared" si="23"/>
        <v/>
      </c>
      <c r="J1520" s="113"/>
      <c r="K1520" s="172"/>
    </row>
    <row r="1521" spans="1:11" ht="14.1" customHeight="1" x14ac:dyDescent="0.25">
      <c r="A1521" s="9"/>
      <c r="B1521" s="10"/>
      <c r="C1521" s="28"/>
      <c r="D1521" s="12"/>
      <c r="E1521" s="12"/>
      <c r="F1521" s="12"/>
      <c r="G1521" s="13"/>
      <c r="H1521" s="10"/>
      <c r="I1521" s="14" t="str">
        <f t="shared" si="23"/>
        <v/>
      </c>
      <c r="J1521" s="113"/>
      <c r="K1521" s="172"/>
    </row>
    <row r="1522" spans="1:11" ht="14.1" customHeight="1" x14ac:dyDescent="0.25">
      <c r="A1522" s="9"/>
      <c r="B1522" s="10"/>
      <c r="C1522" s="28"/>
      <c r="D1522" s="12"/>
      <c r="E1522" s="12"/>
      <c r="F1522" s="12"/>
      <c r="G1522" s="13"/>
      <c r="H1522" s="10"/>
      <c r="I1522" s="14" t="str">
        <f t="shared" si="23"/>
        <v/>
      </c>
      <c r="J1522" s="113"/>
      <c r="K1522" s="172"/>
    </row>
    <row r="1523" spans="1:11" ht="14.1" customHeight="1" x14ac:dyDescent="0.25">
      <c r="A1523" s="9"/>
      <c r="B1523" s="10"/>
      <c r="C1523" s="28"/>
      <c r="D1523" s="12"/>
      <c r="E1523" s="12"/>
      <c r="F1523" s="12"/>
      <c r="G1523" s="13"/>
      <c r="H1523" s="10"/>
      <c r="I1523" s="14" t="str">
        <f t="shared" si="23"/>
        <v/>
      </c>
      <c r="J1523" s="113"/>
      <c r="K1523" s="172"/>
    </row>
    <row r="1524" spans="1:11" ht="14.1" customHeight="1" x14ac:dyDescent="0.25">
      <c r="A1524" s="9"/>
      <c r="B1524" s="10"/>
      <c r="C1524" s="28"/>
      <c r="D1524" s="12"/>
      <c r="E1524" s="12"/>
      <c r="F1524" s="12"/>
      <c r="G1524" s="13"/>
      <c r="H1524" s="10"/>
      <c r="I1524" s="14" t="str">
        <f t="shared" si="23"/>
        <v/>
      </c>
      <c r="J1524" s="113"/>
      <c r="K1524" s="172"/>
    </row>
    <row r="1525" spans="1:11" ht="14.1" customHeight="1" x14ac:dyDescent="0.25">
      <c r="A1525" s="9"/>
      <c r="B1525" s="10"/>
      <c r="C1525" s="28"/>
      <c r="D1525" s="12"/>
      <c r="E1525" s="12"/>
      <c r="F1525" s="12"/>
      <c r="G1525" s="13"/>
      <c r="H1525" s="10"/>
      <c r="I1525" s="14" t="str">
        <f t="shared" si="23"/>
        <v/>
      </c>
      <c r="J1525" s="113"/>
      <c r="K1525" s="172"/>
    </row>
    <row r="1526" spans="1:11" ht="14.1" customHeight="1" x14ac:dyDescent="0.25">
      <c r="A1526" s="9"/>
      <c r="B1526" s="10"/>
      <c r="C1526" s="28"/>
      <c r="D1526" s="12"/>
      <c r="E1526" s="12"/>
      <c r="F1526" s="12"/>
      <c r="G1526" s="13"/>
      <c r="H1526" s="10"/>
      <c r="I1526" s="14" t="str">
        <f t="shared" si="23"/>
        <v/>
      </c>
      <c r="J1526" s="113"/>
      <c r="K1526" s="172"/>
    </row>
    <row r="1527" spans="1:11" ht="14.1" customHeight="1" x14ac:dyDescent="0.25">
      <c r="A1527" s="9"/>
      <c r="B1527" s="10"/>
      <c r="C1527" s="28"/>
      <c r="D1527" s="12"/>
      <c r="E1527" s="12"/>
      <c r="F1527" s="12"/>
      <c r="G1527" s="13"/>
      <c r="H1527" s="10"/>
      <c r="I1527" s="14" t="str">
        <f t="shared" si="23"/>
        <v/>
      </c>
      <c r="J1527" s="113"/>
      <c r="K1527" s="172"/>
    </row>
    <row r="1528" spans="1:11" ht="14.1" customHeight="1" x14ac:dyDescent="0.25">
      <c r="A1528" s="9"/>
      <c r="B1528" s="10"/>
      <c r="C1528" s="28"/>
      <c r="D1528" s="12"/>
      <c r="E1528" s="12"/>
      <c r="F1528" s="12"/>
      <c r="G1528" s="13"/>
      <c r="H1528" s="10"/>
      <c r="I1528" s="14" t="str">
        <f t="shared" si="23"/>
        <v/>
      </c>
      <c r="J1528" s="113"/>
      <c r="K1528" s="172"/>
    </row>
    <row r="1529" spans="1:11" ht="14.1" customHeight="1" x14ac:dyDescent="0.25">
      <c r="A1529" s="9"/>
      <c r="B1529" s="10"/>
      <c r="C1529" s="28"/>
      <c r="D1529" s="12"/>
      <c r="E1529" s="12"/>
      <c r="F1529" s="12"/>
      <c r="G1529" s="13"/>
      <c r="H1529" s="10"/>
      <c r="I1529" s="14" t="str">
        <f t="shared" si="23"/>
        <v/>
      </c>
      <c r="J1529" s="113"/>
      <c r="K1529" s="172"/>
    </row>
    <row r="1530" spans="1:11" ht="14.1" customHeight="1" x14ac:dyDescent="0.25">
      <c r="A1530" s="9"/>
      <c r="B1530" s="10"/>
      <c r="C1530" s="28"/>
      <c r="D1530" s="12"/>
      <c r="E1530" s="12"/>
      <c r="F1530" s="12"/>
      <c r="G1530" s="13"/>
      <c r="H1530" s="10"/>
      <c r="I1530" s="14" t="str">
        <f t="shared" si="23"/>
        <v/>
      </c>
      <c r="J1530" s="113"/>
      <c r="K1530" s="172"/>
    </row>
    <row r="1531" spans="1:11" ht="14.1" customHeight="1" x14ac:dyDescent="0.25">
      <c r="A1531" s="9"/>
      <c r="B1531" s="10"/>
      <c r="C1531" s="28"/>
      <c r="D1531" s="12"/>
      <c r="E1531" s="12"/>
      <c r="F1531" s="12"/>
      <c r="G1531" s="13"/>
      <c r="H1531" s="10"/>
      <c r="I1531" s="14" t="str">
        <f t="shared" si="23"/>
        <v/>
      </c>
      <c r="J1531" s="113"/>
      <c r="K1531" s="172"/>
    </row>
    <row r="1532" spans="1:11" ht="14.1" customHeight="1" x14ac:dyDescent="0.25">
      <c r="A1532" s="9"/>
      <c r="B1532" s="10"/>
      <c r="C1532" s="28"/>
      <c r="D1532" s="12"/>
      <c r="E1532" s="12"/>
      <c r="F1532" s="12"/>
      <c r="G1532" s="13"/>
      <c r="H1532" s="10"/>
      <c r="I1532" s="14" t="str">
        <f t="shared" si="23"/>
        <v/>
      </c>
      <c r="J1532" s="113"/>
      <c r="K1532" s="172"/>
    </row>
    <row r="1533" spans="1:11" ht="14.1" customHeight="1" x14ac:dyDescent="0.25">
      <c r="A1533" s="9"/>
      <c r="B1533" s="10"/>
      <c r="C1533" s="28"/>
      <c r="D1533" s="12"/>
      <c r="E1533" s="12"/>
      <c r="F1533" s="12"/>
      <c r="G1533" s="13"/>
      <c r="H1533" s="10"/>
      <c r="I1533" s="14" t="str">
        <f t="shared" si="23"/>
        <v/>
      </c>
      <c r="J1533" s="113"/>
      <c r="K1533" s="172"/>
    </row>
    <row r="1534" spans="1:11" ht="14.1" customHeight="1" x14ac:dyDescent="0.25">
      <c r="A1534" s="9"/>
      <c r="B1534" s="10"/>
      <c r="C1534" s="28"/>
      <c r="D1534" s="12"/>
      <c r="E1534" s="12"/>
      <c r="F1534" s="12"/>
      <c r="G1534" s="13"/>
      <c r="H1534" s="10"/>
      <c r="I1534" s="14" t="str">
        <f t="shared" si="23"/>
        <v/>
      </c>
      <c r="J1534" s="113"/>
      <c r="K1534" s="172"/>
    </row>
    <row r="1535" spans="1:11" ht="14.1" customHeight="1" x14ac:dyDescent="0.25">
      <c r="A1535" s="9"/>
      <c r="B1535" s="10"/>
      <c r="C1535" s="28"/>
      <c r="D1535" s="12"/>
      <c r="E1535" s="12"/>
      <c r="F1535" s="12"/>
      <c r="G1535" s="13"/>
      <c r="H1535" s="10"/>
      <c r="I1535" s="14" t="str">
        <f t="shared" si="23"/>
        <v/>
      </c>
      <c r="J1535" s="113"/>
      <c r="K1535" s="172"/>
    </row>
    <row r="1536" spans="1:11" ht="14.1" customHeight="1" x14ac:dyDescent="0.25">
      <c r="A1536" s="9"/>
      <c r="B1536" s="10"/>
      <c r="C1536" s="28"/>
      <c r="D1536" s="12"/>
      <c r="E1536" s="12"/>
      <c r="F1536" s="12"/>
      <c r="G1536" s="13"/>
      <c r="H1536" s="10"/>
      <c r="I1536" s="14" t="str">
        <f t="shared" si="23"/>
        <v/>
      </c>
      <c r="J1536" s="113"/>
      <c r="K1536" s="172"/>
    </row>
    <row r="1537" spans="1:11" ht="14.1" customHeight="1" x14ac:dyDescent="0.25">
      <c r="A1537" s="9"/>
      <c r="B1537" s="10"/>
      <c r="C1537" s="28"/>
      <c r="D1537" s="12"/>
      <c r="E1537" s="12"/>
      <c r="F1537" s="12"/>
      <c r="G1537" s="13"/>
      <c r="H1537" s="10"/>
      <c r="I1537" s="14" t="str">
        <f t="shared" si="23"/>
        <v/>
      </c>
      <c r="J1537" s="113"/>
      <c r="K1537" s="172"/>
    </row>
    <row r="1538" spans="1:11" ht="14.1" customHeight="1" x14ac:dyDescent="0.25">
      <c r="A1538" s="9"/>
      <c r="B1538" s="10"/>
      <c r="C1538" s="28"/>
      <c r="D1538" s="12"/>
      <c r="E1538" s="12"/>
      <c r="F1538" s="12"/>
      <c r="G1538" s="13"/>
      <c r="H1538" s="10"/>
      <c r="I1538" s="14" t="str">
        <f t="shared" si="23"/>
        <v/>
      </c>
      <c r="J1538" s="113"/>
      <c r="K1538" s="172"/>
    </row>
    <row r="1539" spans="1:11" ht="14.1" customHeight="1" x14ac:dyDescent="0.25">
      <c r="A1539" s="9"/>
      <c r="B1539" s="10"/>
      <c r="C1539" s="28"/>
      <c r="D1539" s="12"/>
      <c r="E1539" s="12"/>
      <c r="F1539" s="12"/>
      <c r="G1539" s="13"/>
      <c r="H1539" s="10"/>
      <c r="I1539" s="14" t="str">
        <f t="shared" si="23"/>
        <v/>
      </c>
      <c r="J1539" s="113"/>
      <c r="K1539" s="172"/>
    </row>
    <row r="1540" spans="1:11" ht="14.1" customHeight="1" x14ac:dyDescent="0.25">
      <c r="A1540" s="9"/>
      <c r="B1540" s="10"/>
      <c r="C1540" s="28"/>
      <c r="D1540" s="12"/>
      <c r="E1540" s="12"/>
      <c r="F1540" s="12"/>
      <c r="G1540" s="13"/>
      <c r="H1540" s="10"/>
      <c r="I1540" s="14" t="str">
        <f t="shared" si="23"/>
        <v/>
      </c>
      <c r="J1540" s="113"/>
      <c r="K1540" s="172"/>
    </row>
    <row r="1541" spans="1:11" ht="14.1" customHeight="1" x14ac:dyDescent="0.25">
      <c r="A1541" s="9"/>
      <c r="B1541" s="10"/>
      <c r="C1541" s="28"/>
      <c r="D1541" s="12"/>
      <c r="E1541" s="12"/>
      <c r="F1541" s="12"/>
      <c r="G1541" s="13"/>
      <c r="H1541" s="10"/>
      <c r="I1541" s="14" t="str">
        <f t="shared" ref="I1541:I1604" si="24">IF(G1541="","",I1540+G1541)</f>
        <v/>
      </c>
      <c r="J1541" s="113"/>
      <c r="K1541" s="172"/>
    </row>
    <row r="1542" spans="1:11" ht="14.1" customHeight="1" x14ac:dyDescent="0.25">
      <c r="A1542" s="9"/>
      <c r="B1542" s="10"/>
      <c r="C1542" s="28"/>
      <c r="D1542" s="12"/>
      <c r="E1542" s="12"/>
      <c r="F1542" s="12"/>
      <c r="G1542" s="13"/>
      <c r="H1542" s="10"/>
      <c r="I1542" s="14" t="str">
        <f t="shared" si="24"/>
        <v/>
      </c>
      <c r="J1542" s="113"/>
      <c r="K1542" s="172"/>
    </row>
    <row r="1543" spans="1:11" ht="14.1" customHeight="1" x14ac:dyDescent="0.25">
      <c r="A1543" s="9"/>
      <c r="B1543" s="10"/>
      <c r="C1543" s="28"/>
      <c r="D1543" s="12"/>
      <c r="E1543" s="12"/>
      <c r="F1543" s="12"/>
      <c r="G1543" s="13"/>
      <c r="H1543" s="10"/>
      <c r="I1543" s="14" t="str">
        <f t="shared" si="24"/>
        <v/>
      </c>
      <c r="J1543" s="113"/>
      <c r="K1543" s="172"/>
    </row>
    <row r="1544" spans="1:11" ht="14.1" customHeight="1" x14ac:dyDescent="0.25">
      <c r="A1544" s="9"/>
      <c r="B1544" s="10"/>
      <c r="C1544" s="28"/>
      <c r="D1544" s="12"/>
      <c r="E1544" s="12"/>
      <c r="F1544" s="12"/>
      <c r="G1544" s="13"/>
      <c r="H1544" s="10"/>
      <c r="I1544" s="14" t="str">
        <f t="shared" si="24"/>
        <v/>
      </c>
      <c r="J1544" s="113"/>
      <c r="K1544" s="172"/>
    </row>
    <row r="1545" spans="1:11" ht="14.1" customHeight="1" x14ac:dyDescent="0.25">
      <c r="A1545" s="9"/>
      <c r="B1545" s="10"/>
      <c r="C1545" s="28"/>
      <c r="D1545" s="12"/>
      <c r="E1545" s="12"/>
      <c r="F1545" s="12"/>
      <c r="G1545" s="13"/>
      <c r="H1545" s="10"/>
      <c r="I1545" s="14" t="str">
        <f t="shared" si="24"/>
        <v/>
      </c>
      <c r="J1545" s="113"/>
      <c r="K1545" s="172"/>
    </row>
    <row r="1546" spans="1:11" ht="14.1" customHeight="1" x14ac:dyDescent="0.25">
      <c r="A1546" s="9"/>
      <c r="B1546" s="10"/>
      <c r="C1546" s="28"/>
      <c r="D1546" s="12"/>
      <c r="E1546" s="12"/>
      <c r="F1546" s="12"/>
      <c r="G1546" s="13"/>
      <c r="H1546" s="10"/>
      <c r="I1546" s="14" t="str">
        <f t="shared" si="24"/>
        <v/>
      </c>
      <c r="J1546" s="113"/>
      <c r="K1546" s="172"/>
    </row>
    <row r="1547" spans="1:11" ht="14.1" customHeight="1" x14ac:dyDescent="0.25">
      <c r="A1547" s="9"/>
      <c r="B1547" s="10"/>
      <c r="C1547" s="28"/>
      <c r="D1547" s="12"/>
      <c r="E1547" s="12"/>
      <c r="F1547" s="12"/>
      <c r="G1547" s="13"/>
      <c r="H1547" s="10"/>
      <c r="I1547" s="14" t="str">
        <f t="shared" si="24"/>
        <v/>
      </c>
      <c r="J1547" s="113"/>
      <c r="K1547" s="172"/>
    </row>
    <row r="1548" spans="1:11" ht="14.1" customHeight="1" x14ac:dyDescent="0.25">
      <c r="A1548" s="9"/>
      <c r="B1548" s="10"/>
      <c r="C1548" s="28"/>
      <c r="D1548" s="12"/>
      <c r="E1548" s="12"/>
      <c r="F1548" s="12"/>
      <c r="G1548" s="13"/>
      <c r="H1548" s="10"/>
      <c r="I1548" s="14" t="str">
        <f t="shared" si="24"/>
        <v/>
      </c>
      <c r="J1548" s="113"/>
      <c r="K1548" s="172"/>
    </row>
    <row r="1549" spans="1:11" ht="14.1" customHeight="1" x14ac:dyDescent="0.25">
      <c r="A1549" s="9"/>
      <c r="B1549" s="10"/>
      <c r="C1549" s="28"/>
      <c r="D1549" s="12"/>
      <c r="E1549" s="12"/>
      <c r="F1549" s="12"/>
      <c r="G1549" s="13"/>
      <c r="H1549" s="10"/>
      <c r="I1549" s="14" t="str">
        <f t="shared" si="24"/>
        <v/>
      </c>
      <c r="J1549" s="113"/>
      <c r="K1549" s="172"/>
    </row>
    <row r="1550" spans="1:11" ht="14.1" customHeight="1" x14ac:dyDescent="0.25">
      <c r="A1550" s="9"/>
      <c r="B1550" s="10"/>
      <c r="C1550" s="28"/>
      <c r="D1550" s="12"/>
      <c r="E1550" s="12"/>
      <c r="F1550" s="12"/>
      <c r="G1550" s="13"/>
      <c r="H1550" s="10"/>
      <c r="I1550" s="14" t="str">
        <f t="shared" si="24"/>
        <v/>
      </c>
      <c r="J1550" s="113"/>
      <c r="K1550" s="172"/>
    </row>
    <row r="1551" spans="1:11" ht="14.1" customHeight="1" x14ac:dyDescent="0.25">
      <c r="A1551" s="9"/>
      <c r="B1551" s="10"/>
      <c r="C1551" s="28"/>
      <c r="D1551" s="12"/>
      <c r="E1551" s="12"/>
      <c r="F1551" s="12"/>
      <c r="G1551" s="13"/>
      <c r="H1551" s="10"/>
      <c r="I1551" s="14" t="str">
        <f t="shared" si="24"/>
        <v/>
      </c>
      <c r="J1551" s="113"/>
      <c r="K1551" s="172"/>
    </row>
    <row r="1552" spans="1:11" ht="14.1" customHeight="1" x14ac:dyDescent="0.25">
      <c r="A1552" s="9"/>
      <c r="B1552" s="10"/>
      <c r="C1552" s="28"/>
      <c r="D1552" s="12"/>
      <c r="E1552" s="12"/>
      <c r="F1552" s="12"/>
      <c r="G1552" s="13"/>
      <c r="H1552" s="10"/>
      <c r="I1552" s="14" t="str">
        <f t="shared" si="24"/>
        <v/>
      </c>
      <c r="J1552" s="113"/>
      <c r="K1552" s="172"/>
    </row>
    <row r="1553" spans="1:11" ht="14.1" customHeight="1" x14ac:dyDescent="0.25">
      <c r="A1553" s="9"/>
      <c r="B1553" s="10"/>
      <c r="C1553" s="28"/>
      <c r="D1553" s="12"/>
      <c r="E1553" s="12"/>
      <c r="F1553" s="12"/>
      <c r="G1553" s="13"/>
      <c r="H1553" s="10"/>
      <c r="I1553" s="14" t="str">
        <f t="shared" si="24"/>
        <v/>
      </c>
      <c r="J1553" s="113"/>
      <c r="K1553" s="172"/>
    </row>
    <row r="1554" spans="1:11" ht="14.1" customHeight="1" x14ac:dyDescent="0.25">
      <c r="A1554" s="9"/>
      <c r="B1554" s="10"/>
      <c r="C1554" s="28"/>
      <c r="D1554" s="12"/>
      <c r="E1554" s="12"/>
      <c r="F1554" s="12"/>
      <c r="G1554" s="13"/>
      <c r="H1554" s="10"/>
      <c r="I1554" s="14" t="str">
        <f t="shared" si="24"/>
        <v/>
      </c>
      <c r="J1554" s="113"/>
      <c r="K1554" s="172"/>
    </row>
    <row r="1555" spans="1:11" ht="14.1" customHeight="1" x14ac:dyDescent="0.25">
      <c r="A1555" s="9"/>
      <c r="B1555" s="10"/>
      <c r="C1555" s="28"/>
      <c r="D1555" s="12"/>
      <c r="E1555" s="12"/>
      <c r="F1555" s="12"/>
      <c r="G1555" s="13"/>
      <c r="H1555" s="10"/>
      <c r="I1555" s="14" t="str">
        <f t="shared" si="24"/>
        <v/>
      </c>
      <c r="J1555" s="113"/>
      <c r="K1555" s="172"/>
    </row>
    <row r="1556" spans="1:11" ht="14.1" customHeight="1" x14ac:dyDescent="0.25">
      <c r="A1556" s="9"/>
      <c r="B1556" s="10"/>
      <c r="C1556" s="28"/>
      <c r="D1556" s="12"/>
      <c r="E1556" s="12"/>
      <c r="F1556" s="12"/>
      <c r="G1556" s="13"/>
      <c r="H1556" s="10"/>
      <c r="I1556" s="14" t="str">
        <f t="shared" si="24"/>
        <v/>
      </c>
      <c r="J1556" s="113"/>
      <c r="K1556" s="172"/>
    </row>
    <row r="1557" spans="1:11" ht="14.1" customHeight="1" x14ac:dyDescent="0.25">
      <c r="A1557" s="9"/>
      <c r="B1557" s="10"/>
      <c r="C1557" s="28"/>
      <c r="D1557" s="12"/>
      <c r="E1557" s="12"/>
      <c r="F1557" s="12"/>
      <c r="G1557" s="13"/>
      <c r="H1557" s="10"/>
      <c r="I1557" s="14" t="str">
        <f t="shared" si="24"/>
        <v/>
      </c>
      <c r="J1557" s="113"/>
      <c r="K1557" s="172"/>
    </row>
    <row r="1558" spans="1:11" ht="14.1" customHeight="1" x14ac:dyDescent="0.25">
      <c r="A1558" s="9"/>
      <c r="B1558" s="10"/>
      <c r="C1558" s="28"/>
      <c r="D1558" s="12"/>
      <c r="E1558" s="12"/>
      <c r="F1558" s="12"/>
      <c r="G1558" s="13"/>
      <c r="H1558" s="10"/>
      <c r="I1558" s="14" t="str">
        <f t="shared" si="24"/>
        <v/>
      </c>
      <c r="J1558" s="113"/>
      <c r="K1558" s="172"/>
    </row>
    <row r="1559" spans="1:11" ht="14.1" customHeight="1" x14ac:dyDescent="0.25">
      <c r="A1559" s="9"/>
      <c r="B1559" s="10"/>
      <c r="C1559" s="28"/>
      <c r="D1559" s="12"/>
      <c r="E1559" s="12"/>
      <c r="F1559" s="12"/>
      <c r="G1559" s="13"/>
      <c r="H1559" s="10"/>
      <c r="I1559" s="14" t="str">
        <f t="shared" si="24"/>
        <v/>
      </c>
      <c r="J1559" s="113"/>
      <c r="K1559" s="172"/>
    </row>
    <row r="1560" spans="1:11" ht="14.1" customHeight="1" x14ac:dyDescent="0.25">
      <c r="A1560" s="9"/>
      <c r="B1560" s="10"/>
      <c r="C1560" s="28"/>
      <c r="D1560" s="12"/>
      <c r="E1560" s="12"/>
      <c r="F1560" s="12"/>
      <c r="G1560" s="13"/>
      <c r="H1560" s="10"/>
      <c r="I1560" s="14" t="str">
        <f t="shared" si="24"/>
        <v/>
      </c>
      <c r="J1560" s="113"/>
      <c r="K1560" s="172"/>
    </row>
    <row r="1561" spans="1:11" ht="14.1" customHeight="1" x14ac:dyDescent="0.25">
      <c r="A1561" s="9"/>
      <c r="B1561" s="10"/>
      <c r="C1561" s="28"/>
      <c r="D1561" s="12"/>
      <c r="E1561" s="12"/>
      <c r="F1561" s="12"/>
      <c r="G1561" s="13"/>
      <c r="H1561" s="10"/>
      <c r="I1561" s="14" t="str">
        <f t="shared" si="24"/>
        <v/>
      </c>
      <c r="J1561" s="113"/>
      <c r="K1561" s="172"/>
    </row>
    <row r="1562" spans="1:11" ht="14.1" customHeight="1" x14ac:dyDescent="0.25">
      <c r="A1562" s="9"/>
      <c r="B1562" s="10"/>
      <c r="C1562" s="28"/>
      <c r="D1562" s="12"/>
      <c r="E1562" s="12"/>
      <c r="F1562" s="12"/>
      <c r="G1562" s="13"/>
      <c r="H1562" s="10"/>
      <c r="I1562" s="14" t="str">
        <f t="shared" si="24"/>
        <v/>
      </c>
      <c r="J1562" s="113"/>
      <c r="K1562" s="172"/>
    </row>
    <row r="1563" spans="1:11" ht="14.1" customHeight="1" x14ac:dyDescent="0.25">
      <c r="A1563" s="9"/>
      <c r="B1563" s="10"/>
      <c r="C1563" s="28"/>
      <c r="D1563" s="12"/>
      <c r="E1563" s="12"/>
      <c r="F1563" s="12"/>
      <c r="G1563" s="13"/>
      <c r="H1563" s="10"/>
      <c r="I1563" s="14" t="str">
        <f t="shared" si="24"/>
        <v/>
      </c>
      <c r="J1563" s="113"/>
      <c r="K1563" s="172"/>
    </row>
    <row r="1564" spans="1:11" ht="14.1" customHeight="1" x14ac:dyDescent="0.25">
      <c r="A1564" s="9"/>
      <c r="B1564" s="10"/>
      <c r="C1564" s="28"/>
      <c r="D1564" s="12"/>
      <c r="E1564" s="12"/>
      <c r="F1564" s="12"/>
      <c r="G1564" s="13"/>
      <c r="H1564" s="10"/>
      <c r="I1564" s="14" t="str">
        <f t="shared" si="24"/>
        <v/>
      </c>
      <c r="J1564" s="113"/>
      <c r="K1564" s="172"/>
    </row>
    <row r="1565" spans="1:11" ht="14.1" customHeight="1" x14ac:dyDescent="0.25">
      <c r="A1565" s="9"/>
      <c r="B1565" s="10"/>
      <c r="C1565" s="28"/>
      <c r="D1565" s="12"/>
      <c r="E1565" s="12"/>
      <c r="F1565" s="12"/>
      <c r="G1565" s="13"/>
      <c r="H1565" s="10"/>
      <c r="I1565" s="14" t="str">
        <f t="shared" si="24"/>
        <v/>
      </c>
      <c r="J1565" s="113"/>
      <c r="K1565" s="172"/>
    </row>
    <row r="1566" spans="1:11" ht="14.1" customHeight="1" x14ac:dyDescent="0.25">
      <c r="A1566" s="9"/>
      <c r="B1566" s="10"/>
      <c r="C1566" s="28"/>
      <c r="D1566" s="12"/>
      <c r="E1566" s="12"/>
      <c r="F1566" s="12"/>
      <c r="G1566" s="13"/>
      <c r="H1566" s="10"/>
      <c r="I1566" s="14" t="str">
        <f t="shared" si="24"/>
        <v/>
      </c>
      <c r="J1566" s="113"/>
      <c r="K1566" s="172"/>
    </row>
    <row r="1567" spans="1:11" ht="14.1" customHeight="1" x14ac:dyDescent="0.25">
      <c r="A1567" s="9"/>
      <c r="B1567" s="10"/>
      <c r="C1567" s="28"/>
      <c r="D1567" s="12"/>
      <c r="E1567" s="12"/>
      <c r="F1567" s="12"/>
      <c r="G1567" s="13"/>
      <c r="H1567" s="10"/>
      <c r="I1567" s="14" t="str">
        <f t="shared" si="24"/>
        <v/>
      </c>
      <c r="J1567" s="113"/>
      <c r="K1567" s="172"/>
    </row>
    <row r="1568" spans="1:11" ht="14.1" customHeight="1" x14ac:dyDescent="0.25">
      <c r="A1568" s="9"/>
      <c r="B1568" s="10"/>
      <c r="C1568" s="28"/>
      <c r="D1568" s="12"/>
      <c r="E1568" s="12"/>
      <c r="F1568" s="12"/>
      <c r="G1568" s="13"/>
      <c r="H1568" s="10"/>
      <c r="I1568" s="14" t="str">
        <f t="shared" si="24"/>
        <v/>
      </c>
      <c r="J1568" s="113"/>
      <c r="K1568" s="172"/>
    </row>
    <row r="1569" spans="1:11" ht="14.1" customHeight="1" x14ac:dyDescent="0.25">
      <c r="A1569" s="9"/>
      <c r="B1569" s="10"/>
      <c r="C1569" s="28"/>
      <c r="D1569" s="12"/>
      <c r="E1569" s="12"/>
      <c r="F1569" s="12"/>
      <c r="G1569" s="13"/>
      <c r="H1569" s="10"/>
      <c r="I1569" s="14" t="str">
        <f t="shared" si="24"/>
        <v/>
      </c>
      <c r="J1569" s="113"/>
      <c r="K1569" s="172"/>
    </row>
    <row r="1570" spans="1:11" ht="14.1" customHeight="1" x14ac:dyDescent="0.25">
      <c r="A1570" s="9"/>
      <c r="B1570" s="10"/>
      <c r="C1570" s="28"/>
      <c r="D1570" s="12"/>
      <c r="E1570" s="12"/>
      <c r="F1570" s="12"/>
      <c r="G1570" s="13"/>
      <c r="H1570" s="10"/>
      <c r="I1570" s="14" t="str">
        <f t="shared" si="24"/>
        <v/>
      </c>
      <c r="J1570" s="113"/>
      <c r="K1570" s="172"/>
    </row>
    <row r="1571" spans="1:11" ht="14.1" customHeight="1" x14ac:dyDescent="0.25">
      <c r="A1571" s="9"/>
      <c r="B1571" s="10"/>
      <c r="C1571" s="28"/>
      <c r="D1571" s="12"/>
      <c r="E1571" s="12"/>
      <c r="F1571" s="12"/>
      <c r="G1571" s="13"/>
      <c r="H1571" s="10"/>
      <c r="I1571" s="14" t="str">
        <f t="shared" si="24"/>
        <v/>
      </c>
      <c r="J1571" s="113"/>
      <c r="K1571" s="172"/>
    </row>
    <row r="1572" spans="1:11" ht="14.1" customHeight="1" x14ac:dyDescent="0.25">
      <c r="A1572" s="9"/>
      <c r="B1572" s="10"/>
      <c r="C1572" s="28"/>
      <c r="D1572" s="12"/>
      <c r="E1572" s="12"/>
      <c r="F1572" s="12"/>
      <c r="G1572" s="13"/>
      <c r="H1572" s="10"/>
      <c r="I1572" s="14" t="str">
        <f t="shared" si="24"/>
        <v/>
      </c>
      <c r="J1572" s="113"/>
      <c r="K1572" s="172"/>
    </row>
    <row r="1573" spans="1:11" ht="14.1" customHeight="1" x14ac:dyDescent="0.25">
      <c r="A1573" s="9"/>
      <c r="B1573" s="10"/>
      <c r="C1573" s="28"/>
      <c r="D1573" s="12"/>
      <c r="E1573" s="12"/>
      <c r="F1573" s="12"/>
      <c r="G1573" s="13"/>
      <c r="H1573" s="10"/>
      <c r="I1573" s="14" t="str">
        <f t="shared" si="24"/>
        <v/>
      </c>
      <c r="J1573" s="113"/>
      <c r="K1573" s="172"/>
    </row>
    <row r="1574" spans="1:11" ht="14.1" customHeight="1" x14ac:dyDescent="0.25">
      <c r="A1574" s="9"/>
      <c r="B1574" s="10"/>
      <c r="C1574" s="28"/>
      <c r="D1574" s="12"/>
      <c r="E1574" s="12"/>
      <c r="F1574" s="12"/>
      <c r="G1574" s="13"/>
      <c r="H1574" s="10"/>
      <c r="I1574" s="14" t="str">
        <f t="shared" si="24"/>
        <v/>
      </c>
      <c r="J1574" s="113"/>
      <c r="K1574" s="172"/>
    </row>
    <row r="1575" spans="1:11" ht="14.1" customHeight="1" x14ac:dyDescent="0.25">
      <c r="A1575" s="9"/>
      <c r="B1575" s="10"/>
      <c r="C1575" s="28"/>
      <c r="D1575" s="12"/>
      <c r="E1575" s="12"/>
      <c r="F1575" s="12"/>
      <c r="G1575" s="13"/>
      <c r="H1575" s="10"/>
      <c r="I1575" s="14" t="str">
        <f t="shared" si="24"/>
        <v/>
      </c>
      <c r="J1575" s="113"/>
      <c r="K1575" s="172"/>
    </row>
    <row r="1576" spans="1:11" ht="14.1" customHeight="1" x14ac:dyDescent="0.25">
      <c r="A1576" s="9"/>
      <c r="B1576" s="10"/>
      <c r="C1576" s="28"/>
      <c r="D1576" s="12"/>
      <c r="E1576" s="12"/>
      <c r="F1576" s="12"/>
      <c r="G1576" s="13"/>
      <c r="H1576" s="10"/>
      <c r="I1576" s="14" t="str">
        <f t="shared" si="24"/>
        <v/>
      </c>
      <c r="J1576" s="113"/>
      <c r="K1576" s="172"/>
    </row>
    <row r="1577" spans="1:11" ht="14.1" customHeight="1" x14ac:dyDescent="0.25">
      <c r="A1577" s="9"/>
      <c r="B1577" s="10"/>
      <c r="C1577" s="28"/>
      <c r="D1577" s="12"/>
      <c r="E1577" s="12"/>
      <c r="F1577" s="12"/>
      <c r="G1577" s="13"/>
      <c r="H1577" s="10"/>
      <c r="I1577" s="14" t="str">
        <f t="shared" si="24"/>
        <v/>
      </c>
      <c r="J1577" s="113"/>
      <c r="K1577" s="172"/>
    </row>
    <row r="1578" spans="1:11" ht="14.1" customHeight="1" x14ac:dyDescent="0.25">
      <c r="A1578" s="9"/>
      <c r="B1578" s="10"/>
      <c r="C1578" s="28"/>
      <c r="D1578" s="12"/>
      <c r="E1578" s="12"/>
      <c r="F1578" s="12"/>
      <c r="G1578" s="13"/>
      <c r="H1578" s="10"/>
      <c r="I1578" s="14" t="str">
        <f t="shared" si="24"/>
        <v/>
      </c>
      <c r="J1578" s="113"/>
      <c r="K1578" s="172"/>
    </row>
    <row r="1579" spans="1:11" ht="14.1" customHeight="1" x14ac:dyDescent="0.25">
      <c r="A1579" s="9"/>
      <c r="B1579" s="10"/>
      <c r="C1579" s="28"/>
      <c r="D1579" s="12"/>
      <c r="E1579" s="12"/>
      <c r="F1579" s="12"/>
      <c r="G1579" s="13"/>
      <c r="H1579" s="10"/>
      <c r="I1579" s="14" t="str">
        <f t="shared" si="24"/>
        <v/>
      </c>
      <c r="J1579" s="113"/>
      <c r="K1579" s="172"/>
    </row>
    <row r="1580" spans="1:11" ht="14.1" customHeight="1" x14ac:dyDescent="0.25">
      <c r="A1580" s="9"/>
      <c r="B1580" s="10"/>
      <c r="C1580" s="28"/>
      <c r="D1580" s="12"/>
      <c r="E1580" s="12"/>
      <c r="F1580" s="12"/>
      <c r="G1580" s="13"/>
      <c r="H1580" s="10"/>
      <c r="I1580" s="14" t="str">
        <f t="shared" si="24"/>
        <v/>
      </c>
      <c r="J1580" s="113"/>
      <c r="K1580" s="172"/>
    </row>
    <row r="1581" spans="1:11" ht="14.1" customHeight="1" x14ac:dyDescent="0.25">
      <c r="A1581" s="9"/>
      <c r="B1581" s="10"/>
      <c r="C1581" s="28"/>
      <c r="D1581" s="12"/>
      <c r="E1581" s="12"/>
      <c r="F1581" s="12"/>
      <c r="G1581" s="13"/>
      <c r="H1581" s="10"/>
      <c r="I1581" s="14" t="str">
        <f t="shared" si="24"/>
        <v/>
      </c>
      <c r="J1581" s="113"/>
      <c r="K1581" s="172"/>
    </row>
    <row r="1582" spans="1:11" ht="14.1" customHeight="1" x14ac:dyDescent="0.25">
      <c r="A1582" s="9"/>
      <c r="B1582" s="10"/>
      <c r="C1582" s="28"/>
      <c r="D1582" s="12"/>
      <c r="E1582" s="12"/>
      <c r="F1582" s="12"/>
      <c r="G1582" s="13"/>
      <c r="H1582" s="10"/>
      <c r="I1582" s="14" t="str">
        <f t="shared" si="24"/>
        <v/>
      </c>
      <c r="J1582" s="113"/>
      <c r="K1582" s="172"/>
    </row>
    <row r="1583" spans="1:11" ht="14.1" customHeight="1" x14ac:dyDescent="0.25">
      <c r="A1583" s="9"/>
      <c r="B1583" s="10"/>
      <c r="C1583" s="28"/>
      <c r="D1583" s="12"/>
      <c r="E1583" s="12"/>
      <c r="F1583" s="12"/>
      <c r="G1583" s="13"/>
      <c r="H1583" s="10"/>
      <c r="I1583" s="14" t="str">
        <f t="shared" si="24"/>
        <v/>
      </c>
      <c r="J1583" s="113"/>
      <c r="K1583" s="172"/>
    </row>
    <row r="1584" spans="1:11" ht="14.1" customHeight="1" x14ac:dyDescent="0.25">
      <c r="A1584" s="9"/>
      <c r="B1584" s="10"/>
      <c r="C1584" s="28"/>
      <c r="D1584" s="12"/>
      <c r="E1584" s="12"/>
      <c r="F1584" s="12"/>
      <c r="G1584" s="13"/>
      <c r="H1584" s="10"/>
      <c r="I1584" s="14" t="str">
        <f t="shared" si="24"/>
        <v/>
      </c>
      <c r="J1584" s="113"/>
      <c r="K1584" s="172"/>
    </row>
    <row r="1585" spans="1:11" ht="14.1" customHeight="1" x14ac:dyDescent="0.25">
      <c r="A1585" s="9"/>
      <c r="B1585" s="10"/>
      <c r="C1585" s="28"/>
      <c r="D1585" s="12"/>
      <c r="E1585" s="12"/>
      <c r="F1585" s="12"/>
      <c r="G1585" s="13"/>
      <c r="H1585" s="10"/>
      <c r="I1585" s="14" t="str">
        <f t="shared" si="24"/>
        <v/>
      </c>
      <c r="J1585" s="113"/>
      <c r="K1585" s="172"/>
    </row>
    <row r="1586" spans="1:11" ht="14.1" customHeight="1" x14ac:dyDescent="0.25">
      <c r="A1586" s="9"/>
      <c r="B1586" s="10"/>
      <c r="C1586" s="28"/>
      <c r="D1586" s="12"/>
      <c r="E1586" s="12"/>
      <c r="F1586" s="12"/>
      <c r="G1586" s="13"/>
      <c r="H1586" s="10"/>
      <c r="I1586" s="14" t="str">
        <f t="shared" si="24"/>
        <v/>
      </c>
      <c r="J1586" s="113"/>
      <c r="K1586" s="172"/>
    </row>
    <row r="1587" spans="1:11" ht="14.1" customHeight="1" x14ac:dyDescent="0.25">
      <c r="A1587" s="9"/>
      <c r="B1587" s="10"/>
      <c r="C1587" s="28"/>
      <c r="D1587" s="12"/>
      <c r="E1587" s="12"/>
      <c r="F1587" s="12"/>
      <c r="G1587" s="13"/>
      <c r="H1587" s="10"/>
      <c r="I1587" s="14" t="str">
        <f t="shared" si="24"/>
        <v/>
      </c>
      <c r="J1587" s="113"/>
      <c r="K1587" s="172"/>
    </row>
    <row r="1588" spans="1:11" ht="14.1" customHeight="1" x14ac:dyDescent="0.25">
      <c r="A1588" s="9"/>
      <c r="B1588" s="10"/>
      <c r="C1588" s="28"/>
      <c r="D1588" s="12"/>
      <c r="E1588" s="12"/>
      <c r="F1588" s="12"/>
      <c r="G1588" s="13"/>
      <c r="H1588" s="10"/>
      <c r="I1588" s="14" t="str">
        <f t="shared" si="24"/>
        <v/>
      </c>
      <c r="J1588" s="113"/>
      <c r="K1588" s="172"/>
    </row>
    <row r="1589" spans="1:11" ht="14.1" customHeight="1" x14ac:dyDescent="0.25">
      <c r="A1589" s="9"/>
      <c r="B1589" s="10"/>
      <c r="C1589" s="28"/>
      <c r="D1589" s="12"/>
      <c r="E1589" s="12"/>
      <c r="F1589" s="12"/>
      <c r="G1589" s="13"/>
      <c r="H1589" s="10"/>
      <c r="I1589" s="14" t="str">
        <f t="shared" si="24"/>
        <v/>
      </c>
      <c r="J1589" s="113"/>
      <c r="K1589" s="172"/>
    </row>
    <row r="1590" spans="1:11" ht="14.1" customHeight="1" x14ac:dyDescent="0.25">
      <c r="A1590" s="9"/>
      <c r="B1590" s="10"/>
      <c r="C1590" s="28"/>
      <c r="D1590" s="12"/>
      <c r="E1590" s="12"/>
      <c r="F1590" s="12"/>
      <c r="G1590" s="13"/>
      <c r="H1590" s="10"/>
      <c r="I1590" s="14" t="str">
        <f t="shared" si="24"/>
        <v/>
      </c>
      <c r="J1590" s="113"/>
      <c r="K1590" s="172"/>
    </row>
    <row r="1591" spans="1:11" ht="14.1" customHeight="1" x14ac:dyDescent="0.25">
      <c r="A1591" s="9"/>
      <c r="B1591" s="10"/>
      <c r="C1591" s="28"/>
      <c r="D1591" s="12"/>
      <c r="E1591" s="12"/>
      <c r="F1591" s="12"/>
      <c r="G1591" s="13"/>
      <c r="H1591" s="10"/>
      <c r="I1591" s="14" t="str">
        <f t="shared" si="24"/>
        <v/>
      </c>
      <c r="J1591" s="113"/>
      <c r="K1591" s="172"/>
    </row>
    <row r="1592" spans="1:11" ht="14.1" customHeight="1" x14ac:dyDescent="0.25">
      <c r="A1592" s="9"/>
      <c r="B1592" s="10"/>
      <c r="C1592" s="28"/>
      <c r="D1592" s="12"/>
      <c r="E1592" s="12"/>
      <c r="F1592" s="12"/>
      <c r="G1592" s="13"/>
      <c r="H1592" s="10"/>
      <c r="I1592" s="14" t="str">
        <f t="shared" si="24"/>
        <v/>
      </c>
      <c r="J1592" s="113"/>
      <c r="K1592" s="172"/>
    </row>
    <row r="1593" spans="1:11" ht="14.1" customHeight="1" x14ac:dyDescent="0.25">
      <c r="A1593" s="9"/>
      <c r="B1593" s="10"/>
      <c r="C1593" s="28"/>
      <c r="D1593" s="12"/>
      <c r="E1593" s="12"/>
      <c r="F1593" s="12"/>
      <c r="G1593" s="13"/>
      <c r="H1593" s="10"/>
      <c r="I1593" s="14" t="str">
        <f t="shared" si="24"/>
        <v/>
      </c>
      <c r="J1593" s="113"/>
      <c r="K1593" s="172"/>
    </row>
    <row r="1594" spans="1:11" ht="14.1" customHeight="1" x14ac:dyDescent="0.25">
      <c r="A1594" s="9"/>
      <c r="B1594" s="10"/>
      <c r="C1594" s="28"/>
      <c r="D1594" s="12"/>
      <c r="E1594" s="12"/>
      <c r="F1594" s="12"/>
      <c r="G1594" s="13"/>
      <c r="H1594" s="10"/>
      <c r="I1594" s="14" t="str">
        <f t="shared" si="24"/>
        <v/>
      </c>
      <c r="J1594" s="113"/>
      <c r="K1594" s="172"/>
    </row>
    <row r="1595" spans="1:11" ht="14.1" customHeight="1" x14ac:dyDescent="0.25">
      <c r="A1595" s="9"/>
      <c r="B1595" s="10"/>
      <c r="C1595" s="28"/>
      <c r="D1595" s="12"/>
      <c r="E1595" s="12"/>
      <c r="F1595" s="12"/>
      <c r="G1595" s="13"/>
      <c r="H1595" s="10"/>
      <c r="I1595" s="14" t="str">
        <f t="shared" si="24"/>
        <v/>
      </c>
      <c r="J1595" s="113"/>
      <c r="K1595" s="172"/>
    </row>
    <row r="1596" spans="1:11" ht="14.1" customHeight="1" x14ac:dyDescent="0.25">
      <c r="A1596" s="9"/>
      <c r="B1596" s="10"/>
      <c r="C1596" s="28"/>
      <c r="D1596" s="12"/>
      <c r="E1596" s="12"/>
      <c r="F1596" s="12"/>
      <c r="G1596" s="13"/>
      <c r="H1596" s="10"/>
      <c r="I1596" s="14" t="str">
        <f t="shared" si="24"/>
        <v/>
      </c>
      <c r="J1596" s="113"/>
      <c r="K1596" s="172"/>
    </row>
    <row r="1597" spans="1:11" ht="14.1" customHeight="1" x14ac:dyDescent="0.25">
      <c r="A1597" s="9"/>
      <c r="B1597" s="10"/>
      <c r="C1597" s="28"/>
      <c r="D1597" s="12"/>
      <c r="E1597" s="12"/>
      <c r="F1597" s="12"/>
      <c r="G1597" s="13"/>
      <c r="H1597" s="10"/>
      <c r="I1597" s="14" t="str">
        <f t="shared" si="24"/>
        <v/>
      </c>
      <c r="J1597" s="113"/>
      <c r="K1597" s="172"/>
    </row>
    <row r="1598" spans="1:11" ht="14.1" customHeight="1" x14ac:dyDescent="0.25">
      <c r="A1598" s="9"/>
      <c r="B1598" s="10"/>
      <c r="C1598" s="28"/>
      <c r="D1598" s="12"/>
      <c r="E1598" s="12"/>
      <c r="F1598" s="12"/>
      <c r="G1598" s="13"/>
      <c r="H1598" s="10"/>
      <c r="I1598" s="14" t="str">
        <f t="shared" si="24"/>
        <v/>
      </c>
      <c r="J1598" s="113"/>
      <c r="K1598" s="172"/>
    </row>
    <row r="1599" spans="1:11" ht="14.1" customHeight="1" x14ac:dyDescent="0.25">
      <c r="A1599" s="9"/>
      <c r="B1599" s="10"/>
      <c r="C1599" s="28"/>
      <c r="D1599" s="12"/>
      <c r="E1599" s="12"/>
      <c r="F1599" s="12"/>
      <c r="G1599" s="13"/>
      <c r="H1599" s="10"/>
      <c r="I1599" s="14" t="str">
        <f t="shared" si="24"/>
        <v/>
      </c>
      <c r="J1599" s="113"/>
      <c r="K1599" s="172"/>
    </row>
    <row r="1600" spans="1:11" ht="14.1" customHeight="1" x14ac:dyDescent="0.25">
      <c r="A1600" s="9"/>
      <c r="B1600" s="10"/>
      <c r="C1600" s="28"/>
      <c r="D1600" s="12"/>
      <c r="E1600" s="12"/>
      <c r="F1600" s="12"/>
      <c r="G1600" s="13"/>
      <c r="H1600" s="10"/>
      <c r="I1600" s="14" t="str">
        <f t="shared" si="24"/>
        <v/>
      </c>
      <c r="J1600" s="113"/>
      <c r="K1600" s="172"/>
    </row>
    <row r="1601" spans="1:11" ht="14.1" customHeight="1" x14ac:dyDescent="0.25">
      <c r="A1601" s="9"/>
      <c r="B1601" s="10"/>
      <c r="C1601" s="28"/>
      <c r="D1601" s="12"/>
      <c r="E1601" s="12"/>
      <c r="F1601" s="12"/>
      <c r="G1601" s="13"/>
      <c r="H1601" s="10"/>
      <c r="I1601" s="14" t="str">
        <f t="shared" si="24"/>
        <v/>
      </c>
      <c r="J1601" s="113"/>
      <c r="K1601" s="172"/>
    </row>
    <row r="1602" spans="1:11" ht="14.1" customHeight="1" x14ac:dyDescent="0.25">
      <c r="A1602" s="9"/>
      <c r="B1602" s="10"/>
      <c r="C1602" s="28"/>
      <c r="D1602" s="12"/>
      <c r="E1602" s="12"/>
      <c r="F1602" s="12"/>
      <c r="G1602" s="13"/>
      <c r="H1602" s="10"/>
      <c r="I1602" s="14" t="str">
        <f t="shared" si="24"/>
        <v/>
      </c>
      <c r="J1602" s="113"/>
      <c r="K1602" s="172"/>
    </row>
    <row r="1603" spans="1:11" ht="14.1" customHeight="1" x14ac:dyDescent="0.25">
      <c r="A1603" s="9"/>
      <c r="B1603" s="10"/>
      <c r="C1603" s="28"/>
      <c r="D1603" s="12"/>
      <c r="E1603" s="12"/>
      <c r="F1603" s="12"/>
      <c r="G1603" s="13"/>
      <c r="H1603" s="10"/>
      <c r="I1603" s="14" t="str">
        <f t="shared" si="24"/>
        <v/>
      </c>
      <c r="J1603" s="113"/>
      <c r="K1603" s="172"/>
    </row>
    <row r="1604" spans="1:11" ht="14.1" customHeight="1" x14ac:dyDescent="0.25">
      <c r="A1604" s="9"/>
      <c r="B1604" s="10"/>
      <c r="C1604" s="28"/>
      <c r="D1604" s="12"/>
      <c r="E1604" s="12"/>
      <c r="F1604" s="12"/>
      <c r="G1604" s="13"/>
      <c r="H1604" s="10"/>
      <c r="I1604" s="14" t="str">
        <f t="shared" si="24"/>
        <v/>
      </c>
      <c r="J1604" s="113"/>
      <c r="K1604" s="172"/>
    </row>
    <row r="1605" spans="1:11" ht="14.1" customHeight="1" x14ac:dyDescent="0.25">
      <c r="A1605" s="9"/>
      <c r="B1605" s="10"/>
      <c r="C1605" s="28"/>
      <c r="D1605" s="12"/>
      <c r="E1605" s="12"/>
      <c r="F1605" s="12"/>
      <c r="G1605" s="13"/>
      <c r="H1605" s="10"/>
      <c r="I1605" s="14" t="str">
        <f t="shared" ref="I1605:I1668" si="25">IF(G1605="","",I1604+G1605)</f>
        <v/>
      </c>
      <c r="J1605" s="113"/>
      <c r="K1605" s="172"/>
    </row>
    <row r="1606" spans="1:11" ht="14.1" customHeight="1" x14ac:dyDescent="0.25">
      <c r="A1606" s="9"/>
      <c r="B1606" s="10"/>
      <c r="C1606" s="28"/>
      <c r="D1606" s="12"/>
      <c r="E1606" s="12"/>
      <c r="F1606" s="12"/>
      <c r="G1606" s="13"/>
      <c r="H1606" s="10"/>
      <c r="I1606" s="14" t="str">
        <f t="shared" si="25"/>
        <v/>
      </c>
      <c r="J1606" s="113"/>
      <c r="K1606" s="172"/>
    </row>
    <row r="1607" spans="1:11" ht="14.1" customHeight="1" x14ac:dyDescent="0.25">
      <c r="A1607" s="9"/>
      <c r="B1607" s="10"/>
      <c r="C1607" s="28"/>
      <c r="D1607" s="12"/>
      <c r="E1607" s="12"/>
      <c r="F1607" s="12"/>
      <c r="G1607" s="13"/>
      <c r="H1607" s="10"/>
      <c r="I1607" s="14" t="str">
        <f t="shared" si="25"/>
        <v/>
      </c>
      <c r="J1607" s="113"/>
      <c r="K1607" s="172"/>
    </row>
    <row r="1608" spans="1:11" ht="14.1" customHeight="1" x14ac:dyDescent="0.25">
      <c r="A1608" s="9"/>
      <c r="B1608" s="10"/>
      <c r="C1608" s="28"/>
      <c r="D1608" s="12"/>
      <c r="E1608" s="12"/>
      <c r="F1608" s="12"/>
      <c r="G1608" s="13"/>
      <c r="H1608" s="10"/>
      <c r="I1608" s="14" t="str">
        <f t="shared" si="25"/>
        <v/>
      </c>
      <c r="J1608" s="113"/>
      <c r="K1608" s="172"/>
    </row>
    <row r="1609" spans="1:11" ht="14.1" customHeight="1" x14ac:dyDescent="0.25">
      <c r="A1609" s="9"/>
      <c r="B1609" s="10"/>
      <c r="C1609" s="28"/>
      <c r="D1609" s="12"/>
      <c r="E1609" s="12"/>
      <c r="F1609" s="12"/>
      <c r="G1609" s="13"/>
      <c r="H1609" s="10"/>
      <c r="I1609" s="14" t="str">
        <f t="shared" si="25"/>
        <v/>
      </c>
      <c r="J1609" s="113"/>
      <c r="K1609" s="172"/>
    </row>
    <row r="1610" spans="1:11" ht="14.1" customHeight="1" x14ac:dyDescent="0.25">
      <c r="A1610" s="9"/>
      <c r="B1610" s="10"/>
      <c r="C1610" s="28"/>
      <c r="D1610" s="12"/>
      <c r="E1610" s="12"/>
      <c r="F1610" s="12"/>
      <c r="G1610" s="13"/>
      <c r="H1610" s="10"/>
      <c r="I1610" s="14" t="str">
        <f t="shared" si="25"/>
        <v/>
      </c>
      <c r="J1610" s="113"/>
      <c r="K1610" s="172"/>
    </row>
    <row r="1611" spans="1:11" ht="14.1" customHeight="1" x14ac:dyDescent="0.25">
      <c r="A1611" s="9"/>
      <c r="B1611" s="10"/>
      <c r="C1611" s="28"/>
      <c r="D1611" s="12"/>
      <c r="E1611" s="12"/>
      <c r="F1611" s="12"/>
      <c r="G1611" s="13"/>
      <c r="H1611" s="10"/>
      <c r="I1611" s="14" t="str">
        <f t="shared" si="25"/>
        <v/>
      </c>
      <c r="J1611" s="113"/>
      <c r="K1611" s="172"/>
    </row>
    <row r="1612" spans="1:11" ht="14.1" customHeight="1" x14ac:dyDescent="0.25">
      <c r="A1612" s="9"/>
      <c r="B1612" s="10"/>
      <c r="C1612" s="28"/>
      <c r="D1612" s="12"/>
      <c r="E1612" s="12"/>
      <c r="F1612" s="12"/>
      <c r="G1612" s="13"/>
      <c r="H1612" s="10"/>
      <c r="I1612" s="14" t="str">
        <f t="shared" si="25"/>
        <v/>
      </c>
      <c r="J1612" s="113"/>
      <c r="K1612" s="172"/>
    </row>
    <row r="1613" spans="1:11" ht="14.1" customHeight="1" x14ac:dyDescent="0.25">
      <c r="A1613" s="9"/>
      <c r="B1613" s="10"/>
      <c r="C1613" s="28"/>
      <c r="D1613" s="12"/>
      <c r="E1613" s="12"/>
      <c r="F1613" s="12"/>
      <c r="G1613" s="13"/>
      <c r="H1613" s="10"/>
      <c r="I1613" s="14" t="str">
        <f t="shared" si="25"/>
        <v/>
      </c>
      <c r="J1613" s="113"/>
      <c r="K1613" s="172"/>
    </row>
    <row r="1614" spans="1:11" ht="14.1" customHeight="1" x14ac:dyDescent="0.25">
      <c r="A1614" s="9"/>
      <c r="B1614" s="10"/>
      <c r="C1614" s="28"/>
      <c r="D1614" s="12"/>
      <c r="E1614" s="12"/>
      <c r="F1614" s="12"/>
      <c r="G1614" s="13"/>
      <c r="H1614" s="10"/>
      <c r="I1614" s="14" t="str">
        <f t="shared" si="25"/>
        <v/>
      </c>
      <c r="J1614" s="113"/>
      <c r="K1614" s="172"/>
    </row>
    <row r="1615" spans="1:11" ht="14.1" customHeight="1" x14ac:dyDescent="0.25">
      <c r="A1615" s="9"/>
      <c r="B1615" s="10"/>
      <c r="C1615" s="28"/>
      <c r="D1615" s="12"/>
      <c r="E1615" s="12"/>
      <c r="F1615" s="12"/>
      <c r="G1615" s="13"/>
      <c r="H1615" s="10"/>
      <c r="I1615" s="14" t="str">
        <f t="shared" si="25"/>
        <v/>
      </c>
      <c r="J1615" s="113"/>
      <c r="K1615" s="172"/>
    </row>
    <row r="1616" spans="1:11" ht="14.1" customHeight="1" x14ac:dyDescent="0.25">
      <c r="A1616" s="9"/>
      <c r="B1616" s="10"/>
      <c r="C1616" s="28"/>
      <c r="D1616" s="12"/>
      <c r="E1616" s="12"/>
      <c r="F1616" s="12"/>
      <c r="G1616" s="13"/>
      <c r="H1616" s="10"/>
      <c r="I1616" s="14" t="str">
        <f t="shared" si="25"/>
        <v/>
      </c>
      <c r="J1616" s="113"/>
      <c r="K1616" s="172"/>
    </row>
    <row r="1617" spans="1:11" ht="14.1" customHeight="1" x14ac:dyDescent="0.25">
      <c r="A1617" s="9"/>
      <c r="B1617" s="10"/>
      <c r="C1617" s="28"/>
      <c r="D1617" s="12"/>
      <c r="E1617" s="12"/>
      <c r="F1617" s="12"/>
      <c r="G1617" s="13"/>
      <c r="H1617" s="10"/>
      <c r="I1617" s="14" t="str">
        <f t="shared" si="25"/>
        <v/>
      </c>
      <c r="J1617" s="113"/>
      <c r="K1617" s="172"/>
    </row>
    <row r="1618" spans="1:11" ht="14.1" customHeight="1" x14ac:dyDescent="0.25">
      <c r="A1618" s="9"/>
      <c r="B1618" s="10"/>
      <c r="C1618" s="28"/>
      <c r="D1618" s="12"/>
      <c r="E1618" s="12"/>
      <c r="F1618" s="12"/>
      <c r="G1618" s="13"/>
      <c r="H1618" s="10"/>
      <c r="I1618" s="14" t="str">
        <f t="shared" si="25"/>
        <v/>
      </c>
      <c r="J1618" s="113"/>
      <c r="K1618" s="172"/>
    </row>
    <row r="1619" spans="1:11" ht="14.1" customHeight="1" x14ac:dyDescent="0.25">
      <c r="A1619" s="9"/>
      <c r="B1619" s="10"/>
      <c r="C1619" s="28"/>
      <c r="D1619" s="12"/>
      <c r="E1619" s="12"/>
      <c r="F1619" s="12"/>
      <c r="G1619" s="13"/>
      <c r="H1619" s="10"/>
      <c r="I1619" s="14" t="str">
        <f t="shared" si="25"/>
        <v/>
      </c>
      <c r="J1619" s="113"/>
      <c r="K1619" s="172"/>
    </row>
    <row r="1620" spans="1:11" ht="14.1" customHeight="1" x14ac:dyDescent="0.25">
      <c r="A1620" s="9"/>
      <c r="B1620" s="10"/>
      <c r="C1620" s="28"/>
      <c r="D1620" s="12"/>
      <c r="E1620" s="12"/>
      <c r="F1620" s="12"/>
      <c r="G1620" s="13"/>
      <c r="H1620" s="10"/>
      <c r="I1620" s="14" t="str">
        <f t="shared" si="25"/>
        <v/>
      </c>
      <c r="J1620" s="113"/>
      <c r="K1620" s="172"/>
    </row>
    <row r="1621" spans="1:11" ht="14.1" customHeight="1" x14ac:dyDescent="0.25">
      <c r="A1621" s="9"/>
      <c r="B1621" s="10"/>
      <c r="C1621" s="28"/>
      <c r="D1621" s="12"/>
      <c r="E1621" s="12"/>
      <c r="F1621" s="12"/>
      <c r="G1621" s="13"/>
      <c r="H1621" s="10"/>
      <c r="I1621" s="14" t="str">
        <f t="shared" si="25"/>
        <v/>
      </c>
      <c r="J1621" s="113"/>
      <c r="K1621" s="172"/>
    </row>
    <row r="1622" spans="1:11" ht="14.1" customHeight="1" x14ac:dyDescent="0.25">
      <c r="A1622" s="9"/>
      <c r="B1622" s="10"/>
      <c r="C1622" s="28"/>
      <c r="D1622" s="12"/>
      <c r="E1622" s="12"/>
      <c r="F1622" s="12"/>
      <c r="G1622" s="13"/>
      <c r="H1622" s="10"/>
      <c r="I1622" s="14" t="str">
        <f t="shared" si="25"/>
        <v/>
      </c>
      <c r="J1622" s="113"/>
      <c r="K1622" s="172"/>
    </row>
    <row r="1623" spans="1:11" ht="14.1" customHeight="1" x14ac:dyDescent="0.25">
      <c r="A1623" s="9"/>
      <c r="B1623" s="10"/>
      <c r="C1623" s="28"/>
      <c r="D1623" s="12"/>
      <c r="E1623" s="12"/>
      <c r="F1623" s="12"/>
      <c r="G1623" s="13"/>
      <c r="H1623" s="10"/>
      <c r="I1623" s="14" t="str">
        <f t="shared" si="25"/>
        <v/>
      </c>
      <c r="J1623" s="113"/>
      <c r="K1623" s="172"/>
    </row>
    <row r="1624" spans="1:11" ht="14.1" customHeight="1" x14ac:dyDescent="0.25">
      <c r="A1624" s="9"/>
      <c r="B1624" s="10"/>
      <c r="C1624" s="28"/>
      <c r="D1624" s="12"/>
      <c r="E1624" s="12"/>
      <c r="F1624" s="12"/>
      <c r="G1624" s="13"/>
      <c r="H1624" s="10"/>
      <c r="I1624" s="14" t="str">
        <f t="shared" si="25"/>
        <v/>
      </c>
      <c r="J1624" s="113"/>
      <c r="K1624" s="172"/>
    </row>
    <row r="1625" spans="1:11" ht="14.1" customHeight="1" x14ac:dyDescent="0.25">
      <c r="A1625" s="9"/>
      <c r="B1625" s="10"/>
      <c r="C1625" s="28"/>
      <c r="D1625" s="12"/>
      <c r="E1625" s="12"/>
      <c r="F1625" s="12"/>
      <c r="G1625" s="13"/>
      <c r="H1625" s="10"/>
      <c r="I1625" s="14" t="str">
        <f t="shared" si="25"/>
        <v/>
      </c>
      <c r="J1625" s="113"/>
      <c r="K1625" s="172"/>
    </row>
    <row r="1626" spans="1:11" ht="14.1" customHeight="1" x14ac:dyDescent="0.25">
      <c r="A1626" s="9"/>
      <c r="B1626" s="10"/>
      <c r="C1626" s="28"/>
      <c r="D1626" s="12"/>
      <c r="E1626" s="12"/>
      <c r="F1626" s="12"/>
      <c r="G1626" s="13"/>
      <c r="H1626" s="10"/>
      <c r="I1626" s="14" t="str">
        <f t="shared" si="25"/>
        <v/>
      </c>
      <c r="J1626" s="113"/>
      <c r="K1626" s="172"/>
    </row>
    <row r="1627" spans="1:11" ht="14.1" customHeight="1" x14ac:dyDescent="0.25">
      <c r="A1627" s="9"/>
      <c r="B1627" s="10"/>
      <c r="C1627" s="28"/>
      <c r="D1627" s="12"/>
      <c r="E1627" s="12"/>
      <c r="F1627" s="12"/>
      <c r="G1627" s="13"/>
      <c r="H1627" s="10"/>
      <c r="I1627" s="14" t="str">
        <f t="shared" si="25"/>
        <v/>
      </c>
      <c r="J1627" s="113"/>
      <c r="K1627" s="172"/>
    </row>
    <row r="1628" spans="1:11" ht="14.1" customHeight="1" x14ac:dyDescent="0.25">
      <c r="A1628" s="9"/>
      <c r="B1628" s="10"/>
      <c r="C1628" s="28"/>
      <c r="D1628" s="12"/>
      <c r="E1628" s="12"/>
      <c r="F1628" s="12"/>
      <c r="G1628" s="13"/>
      <c r="H1628" s="10"/>
      <c r="I1628" s="14" t="str">
        <f t="shared" si="25"/>
        <v/>
      </c>
      <c r="J1628" s="113"/>
      <c r="K1628" s="172"/>
    </row>
    <row r="1629" spans="1:11" ht="14.1" customHeight="1" x14ac:dyDescent="0.25">
      <c r="A1629" s="9"/>
      <c r="B1629" s="10"/>
      <c r="C1629" s="28"/>
      <c r="D1629" s="12"/>
      <c r="E1629" s="12"/>
      <c r="F1629" s="12"/>
      <c r="G1629" s="13"/>
      <c r="H1629" s="10"/>
      <c r="I1629" s="14" t="str">
        <f t="shared" si="25"/>
        <v/>
      </c>
      <c r="J1629" s="113"/>
      <c r="K1629" s="172"/>
    </row>
    <row r="1630" spans="1:11" ht="14.1" customHeight="1" x14ac:dyDescent="0.25">
      <c r="A1630" s="9"/>
      <c r="B1630" s="10"/>
      <c r="C1630" s="28"/>
      <c r="D1630" s="12"/>
      <c r="E1630" s="12"/>
      <c r="F1630" s="12"/>
      <c r="G1630" s="13"/>
      <c r="H1630" s="10"/>
      <c r="I1630" s="14" t="str">
        <f t="shared" si="25"/>
        <v/>
      </c>
      <c r="J1630" s="113"/>
      <c r="K1630" s="172"/>
    </row>
    <row r="1631" spans="1:11" ht="14.1" customHeight="1" x14ac:dyDescent="0.25">
      <c r="A1631" s="9"/>
      <c r="B1631" s="10"/>
      <c r="C1631" s="28"/>
      <c r="D1631" s="12"/>
      <c r="E1631" s="12"/>
      <c r="F1631" s="12"/>
      <c r="G1631" s="13"/>
      <c r="H1631" s="10"/>
      <c r="I1631" s="14" t="str">
        <f t="shared" si="25"/>
        <v/>
      </c>
      <c r="J1631" s="113"/>
      <c r="K1631" s="172"/>
    </row>
    <row r="1632" spans="1:11" ht="14.1" customHeight="1" x14ac:dyDescent="0.25">
      <c r="A1632" s="9"/>
      <c r="B1632" s="10"/>
      <c r="C1632" s="28"/>
      <c r="D1632" s="12"/>
      <c r="E1632" s="12"/>
      <c r="F1632" s="12"/>
      <c r="G1632" s="13"/>
      <c r="H1632" s="10"/>
      <c r="I1632" s="14" t="str">
        <f t="shared" si="25"/>
        <v/>
      </c>
      <c r="J1632" s="113"/>
      <c r="K1632" s="172"/>
    </row>
    <row r="1633" spans="1:11" ht="14.1" customHeight="1" x14ac:dyDescent="0.25">
      <c r="A1633" s="9"/>
      <c r="B1633" s="10"/>
      <c r="C1633" s="28"/>
      <c r="D1633" s="12"/>
      <c r="E1633" s="12"/>
      <c r="F1633" s="12"/>
      <c r="G1633" s="13"/>
      <c r="H1633" s="10"/>
      <c r="I1633" s="14" t="str">
        <f t="shared" si="25"/>
        <v/>
      </c>
      <c r="J1633" s="113"/>
      <c r="K1633" s="172"/>
    </row>
    <row r="1634" spans="1:11" ht="14.1" customHeight="1" x14ac:dyDescent="0.25">
      <c r="A1634" s="9"/>
      <c r="B1634" s="10"/>
      <c r="C1634" s="28"/>
      <c r="D1634" s="12"/>
      <c r="E1634" s="12"/>
      <c r="F1634" s="12"/>
      <c r="G1634" s="13"/>
      <c r="H1634" s="10"/>
      <c r="I1634" s="14" t="str">
        <f t="shared" si="25"/>
        <v/>
      </c>
      <c r="J1634" s="113"/>
      <c r="K1634" s="172"/>
    </row>
    <row r="1635" spans="1:11" ht="14.1" customHeight="1" x14ac:dyDescent="0.25">
      <c r="A1635" s="9"/>
      <c r="B1635" s="10"/>
      <c r="C1635" s="28"/>
      <c r="D1635" s="12"/>
      <c r="E1635" s="12"/>
      <c r="F1635" s="12"/>
      <c r="G1635" s="13"/>
      <c r="H1635" s="10"/>
      <c r="I1635" s="14" t="str">
        <f t="shared" si="25"/>
        <v/>
      </c>
      <c r="J1635" s="113"/>
      <c r="K1635" s="172"/>
    </row>
    <row r="1636" spans="1:11" ht="14.1" customHeight="1" x14ac:dyDescent="0.25">
      <c r="A1636" s="9"/>
      <c r="B1636" s="10"/>
      <c r="C1636" s="28"/>
      <c r="D1636" s="12"/>
      <c r="E1636" s="12"/>
      <c r="F1636" s="12"/>
      <c r="G1636" s="13"/>
      <c r="H1636" s="10"/>
      <c r="I1636" s="14" t="str">
        <f t="shared" si="25"/>
        <v/>
      </c>
      <c r="J1636" s="113"/>
      <c r="K1636" s="172"/>
    </row>
    <row r="1637" spans="1:11" ht="14.1" customHeight="1" x14ac:dyDescent="0.25">
      <c r="A1637" s="9"/>
      <c r="B1637" s="10"/>
      <c r="C1637" s="28"/>
      <c r="D1637" s="12"/>
      <c r="E1637" s="12"/>
      <c r="F1637" s="12"/>
      <c r="G1637" s="13"/>
      <c r="H1637" s="10"/>
      <c r="I1637" s="14" t="str">
        <f t="shared" si="25"/>
        <v/>
      </c>
      <c r="J1637" s="113"/>
      <c r="K1637" s="172"/>
    </row>
    <row r="1638" spans="1:11" ht="14.1" customHeight="1" x14ac:dyDescent="0.25">
      <c r="A1638" s="9"/>
      <c r="B1638" s="10"/>
      <c r="C1638" s="28"/>
      <c r="D1638" s="12"/>
      <c r="E1638" s="12"/>
      <c r="F1638" s="12"/>
      <c r="G1638" s="13"/>
      <c r="H1638" s="10"/>
      <c r="I1638" s="14" t="str">
        <f t="shared" si="25"/>
        <v/>
      </c>
      <c r="J1638" s="113"/>
      <c r="K1638" s="172"/>
    </row>
    <row r="1639" spans="1:11" ht="14.1" customHeight="1" x14ac:dyDescent="0.25">
      <c r="A1639" s="9"/>
      <c r="B1639" s="10"/>
      <c r="C1639" s="28"/>
      <c r="D1639" s="12"/>
      <c r="E1639" s="12"/>
      <c r="F1639" s="12"/>
      <c r="G1639" s="13"/>
      <c r="H1639" s="10"/>
      <c r="I1639" s="14" t="str">
        <f t="shared" si="25"/>
        <v/>
      </c>
      <c r="J1639" s="113"/>
      <c r="K1639" s="172"/>
    </row>
    <row r="1640" spans="1:11" ht="14.1" customHeight="1" x14ac:dyDescent="0.25">
      <c r="A1640" s="9"/>
      <c r="B1640" s="10"/>
      <c r="C1640" s="28"/>
      <c r="D1640" s="12"/>
      <c r="E1640" s="12"/>
      <c r="F1640" s="12"/>
      <c r="G1640" s="13"/>
      <c r="H1640" s="10"/>
      <c r="I1640" s="14" t="str">
        <f t="shared" si="25"/>
        <v/>
      </c>
      <c r="J1640" s="113"/>
      <c r="K1640" s="172"/>
    </row>
    <row r="1641" spans="1:11" ht="14.1" customHeight="1" x14ac:dyDescent="0.25">
      <c r="A1641" s="9"/>
      <c r="B1641" s="10"/>
      <c r="C1641" s="28"/>
      <c r="D1641" s="12"/>
      <c r="E1641" s="12"/>
      <c r="F1641" s="12"/>
      <c r="G1641" s="13"/>
      <c r="H1641" s="10"/>
      <c r="I1641" s="14" t="str">
        <f t="shared" si="25"/>
        <v/>
      </c>
      <c r="J1641" s="113"/>
      <c r="K1641" s="172"/>
    </row>
    <row r="1642" spans="1:11" ht="14.1" customHeight="1" x14ac:dyDescent="0.25">
      <c r="A1642" s="9"/>
      <c r="B1642" s="10"/>
      <c r="C1642" s="28"/>
      <c r="D1642" s="12"/>
      <c r="E1642" s="12"/>
      <c r="F1642" s="12"/>
      <c r="G1642" s="13"/>
      <c r="H1642" s="10"/>
      <c r="I1642" s="14" t="str">
        <f t="shared" si="25"/>
        <v/>
      </c>
      <c r="J1642" s="113"/>
      <c r="K1642" s="172"/>
    </row>
    <row r="1643" spans="1:11" ht="14.1" customHeight="1" x14ac:dyDescent="0.25">
      <c r="A1643" s="9"/>
      <c r="B1643" s="10"/>
      <c r="C1643" s="28"/>
      <c r="D1643" s="12"/>
      <c r="E1643" s="12"/>
      <c r="F1643" s="12"/>
      <c r="G1643" s="13"/>
      <c r="H1643" s="10"/>
      <c r="I1643" s="14" t="str">
        <f t="shared" si="25"/>
        <v/>
      </c>
      <c r="J1643" s="113"/>
      <c r="K1643" s="172"/>
    </row>
    <row r="1644" spans="1:11" ht="14.1" customHeight="1" x14ac:dyDescent="0.25">
      <c r="A1644" s="9"/>
      <c r="B1644" s="10"/>
      <c r="C1644" s="28"/>
      <c r="D1644" s="12"/>
      <c r="E1644" s="12"/>
      <c r="F1644" s="12"/>
      <c r="G1644" s="13"/>
      <c r="H1644" s="10"/>
      <c r="I1644" s="14" t="str">
        <f t="shared" si="25"/>
        <v/>
      </c>
      <c r="J1644" s="113"/>
      <c r="K1644" s="172"/>
    </row>
    <row r="1645" spans="1:11" ht="14.1" customHeight="1" x14ac:dyDescent="0.25">
      <c r="A1645" s="9"/>
      <c r="B1645" s="10"/>
      <c r="C1645" s="28"/>
      <c r="D1645" s="12"/>
      <c r="E1645" s="12"/>
      <c r="F1645" s="12"/>
      <c r="G1645" s="13"/>
      <c r="H1645" s="10"/>
      <c r="I1645" s="14" t="str">
        <f t="shared" si="25"/>
        <v/>
      </c>
      <c r="J1645" s="113"/>
      <c r="K1645" s="172"/>
    </row>
    <row r="1646" spans="1:11" ht="14.1" customHeight="1" x14ac:dyDescent="0.25">
      <c r="A1646" s="9"/>
      <c r="B1646" s="10"/>
      <c r="C1646" s="28"/>
      <c r="D1646" s="12"/>
      <c r="E1646" s="12"/>
      <c r="F1646" s="12"/>
      <c r="G1646" s="13"/>
      <c r="H1646" s="10"/>
      <c r="I1646" s="14" t="str">
        <f t="shared" si="25"/>
        <v/>
      </c>
      <c r="J1646" s="113"/>
      <c r="K1646" s="172"/>
    </row>
    <row r="1647" spans="1:11" ht="14.1" customHeight="1" x14ac:dyDescent="0.25">
      <c r="A1647" s="9"/>
      <c r="B1647" s="10"/>
      <c r="C1647" s="28"/>
      <c r="D1647" s="12"/>
      <c r="E1647" s="12"/>
      <c r="F1647" s="12"/>
      <c r="G1647" s="13"/>
      <c r="H1647" s="10"/>
      <c r="I1647" s="14" t="str">
        <f t="shared" si="25"/>
        <v/>
      </c>
      <c r="J1647" s="113"/>
      <c r="K1647" s="172"/>
    </row>
    <row r="1648" spans="1:11" ht="14.1" customHeight="1" x14ac:dyDescent="0.25">
      <c r="A1648" s="9"/>
      <c r="B1648" s="10"/>
      <c r="C1648" s="28"/>
      <c r="D1648" s="12"/>
      <c r="E1648" s="12"/>
      <c r="F1648" s="12"/>
      <c r="G1648" s="13"/>
      <c r="H1648" s="10"/>
      <c r="I1648" s="14" t="str">
        <f t="shared" si="25"/>
        <v/>
      </c>
      <c r="J1648" s="113"/>
      <c r="K1648" s="172"/>
    </row>
    <row r="1649" spans="1:11" ht="14.1" customHeight="1" x14ac:dyDescent="0.25">
      <c r="A1649" s="9"/>
      <c r="B1649" s="10"/>
      <c r="C1649" s="28"/>
      <c r="D1649" s="12"/>
      <c r="E1649" s="12"/>
      <c r="F1649" s="12"/>
      <c r="G1649" s="13"/>
      <c r="H1649" s="10"/>
      <c r="I1649" s="14" t="str">
        <f t="shared" si="25"/>
        <v/>
      </c>
      <c r="J1649" s="113"/>
      <c r="K1649" s="172"/>
    </row>
    <row r="1650" spans="1:11" ht="14.1" customHeight="1" x14ac:dyDescent="0.25">
      <c r="A1650" s="9"/>
      <c r="B1650" s="10"/>
      <c r="C1650" s="28"/>
      <c r="D1650" s="12"/>
      <c r="E1650" s="12"/>
      <c r="F1650" s="12"/>
      <c r="G1650" s="13"/>
      <c r="H1650" s="10"/>
      <c r="I1650" s="14" t="str">
        <f t="shared" si="25"/>
        <v/>
      </c>
      <c r="J1650" s="113"/>
      <c r="K1650" s="172"/>
    </row>
    <row r="1651" spans="1:11" ht="14.1" customHeight="1" x14ac:dyDescent="0.25">
      <c r="A1651" s="9"/>
      <c r="B1651" s="10"/>
      <c r="C1651" s="28"/>
      <c r="D1651" s="12"/>
      <c r="E1651" s="12"/>
      <c r="F1651" s="12"/>
      <c r="G1651" s="13"/>
      <c r="H1651" s="10"/>
      <c r="I1651" s="14" t="str">
        <f t="shared" si="25"/>
        <v/>
      </c>
      <c r="J1651" s="113"/>
      <c r="K1651" s="172"/>
    </row>
    <row r="1652" spans="1:11" ht="14.1" customHeight="1" x14ac:dyDescent="0.25">
      <c r="A1652" s="9"/>
      <c r="B1652" s="10"/>
      <c r="C1652" s="28"/>
      <c r="D1652" s="12"/>
      <c r="E1652" s="12"/>
      <c r="F1652" s="12"/>
      <c r="G1652" s="13"/>
      <c r="H1652" s="10"/>
      <c r="I1652" s="14" t="str">
        <f t="shared" si="25"/>
        <v/>
      </c>
      <c r="J1652" s="113"/>
      <c r="K1652" s="172"/>
    </row>
    <row r="1653" spans="1:11" ht="14.1" customHeight="1" x14ac:dyDescent="0.25">
      <c r="A1653" s="9"/>
      <c r="B1653" s="10"/>
      <c r="C1653" s="28"/>
      <c r="D1653" s="12"/>
      <c r="E1653" s="12"/>
      <c r="F1653" s="12"/>
      <c r="G1653" s="13"/>
      <c r="H1653" s="10"/>
      <c r="I1653" s="14" t="str">
        <f t="shared" si="25"/>
        <v/>
      </c>
      <c r="J1653" s="113"/>
      <c r="K1653" s="172"/>
    </row>
    <row r="1654" spans="1:11" ht="14.1" customHeight="1" x14ac:dyDescent="0.25">
      <c r="A1654" s="9"/>
      <c r="B1654" s="10"/>
      <c r="C1654" s="28"/>
      <c r="D1654" s="12"/>
      <c r="E1654" s="12"/>
      <c r="F1654" s="12"/>
      <c r="G1654" s="13"/>
      <c r="H1654" s="10"/>
      <c r="I1654" s="14" t="str">
        <f t="shared" si="25"/>
        <v/>
      </c>
      <c r="J1654" s="113"/>
      <c r="K1654" s="172"/>
    </row>
    <row r="1655" spans="1:11" ht="14.1" customHeight="1" x14ac:dyDescent="0.25">
      <c r="A1655" s="9"/>
      <c r="B1655" s="10"/>
      <c r="C1655" s="28"/>
      <c r="D1655" s="12"/>
      <c r="E1655" s="12"/>
      <c r="F1655" s="12"/>
      <c r="G1655" s="13"/>
      <c r="H1655" s="10"/>
      <c r="I1655" s="14" t="str">
        <f t="shared" si="25"/>
        <v/>
      </c>
      <c r="J1655" s="113"/>
      <c r="K1655" s="172"/>
    </row>
    <row r="1656" spans="1:11" ht="14.1" customHeight="1" x14ac:dyDescent="0.25">
      <c r="A1656" s="9"/>
      <c r="B1656" s="10"/>
      <c r="C1656" s="28"/>
      <c r="D1656" s="12"/>
      <c r="E1656" s="12"/>
      <c r="F1656" s="12"/>
      <c r="G1656" s="13"/>
      <c r="H1656" s="10"/>
      <c r="I1656" s="14" t="str">
        <f t="shared" si="25"/>
        <v/>
      </c>
      <c r="J1656" s="113"/>
      <c r="K1656" s="172"/>
    </row>
    <row r="1657" spans="1:11" ht="14.1" customHeight="1" x14ac:dyDescent="0.25">
      <c r="A1657" s="9"/>
      <c r="B1657" s="10"/>
      <c r="C1657" s="28"/>
      <c r="D1657" s="12"/>
      <c r="E1657" s="12"/>
      <c r="F1657" s="12"/>
      <c r="G1657" s="13"/>
      <c r="H1657" s="10"/>
      <c r="I1657" s="14" t="str">
        <f t="shared" si="25"/>
        <v/>
      </c>
      <c r="J1657" s="113"/>
      <c r="K1657" s="172"/>
    </row>
    <row r="1658" spans="1:11" ht="14.1" customHeight="1" x14ac:dyDescent="0.25">
      <c r="A1658" s="9"/>
      <c r="B1658" s="10"/>
      <c r="C1658" s="28"/>
      <c r="D1658" s="12"/>
      <c r="E1658" s="12"/>
      <c r="F1658" s="12"/>
      <c r="G1658" s="13"/>
      <c r="H1658" s="10"/>
      <c r="I1658" s="14" t="str">
        <f t="shared" si="25"/>
        <v/>
      </c>
      <c r="J1658" s="113"/>
      <c r="K1658" s="172"/>
    </row>
    <row r="1659" spans="1:11" ht="14.1" customHeight="1" x14ac:dyDescent="0.25">
      <c r="A1659" s="9"/>
      <c r="B1659" s="10"/>
      <c r="C1659" s="28"/>
      <c r="D1659" s="12"/>
      <c r="E1659" s="12"/>
      <c r="F1659" s="12"/>
      <c r="G1659" s="13"/>
      <c r="H1659" s="10"/>
      <c r="I1659" s="14" t="str">
        <f t="shared" si="25"/>
        <v/>
      </c>
      <c r="J1659" s="113"/>
      <c r="K1659" s="172"/>
    </row>
    <row r="1660" spans="1:11" ht="14.1" customHeight="1" x14ac:dyDescent="0.25">
      <c r="A1660" s="9"/>
      <c r="B1660" s="10"/>
      <c r="C1660" s="28"/>
      <c r="D1660" s="12"/>
      <c r="E1660" s="12"/>
      <c r="F1660" s="12"/>
      <c r="G1660" s="13"/>
      <c r="H1660" s="10"/>
      <c r="I1660" s="14" t="str">
        <f t="shared" si="25"/>
        <v/>
      </c>
      <c r="J1660" s="113"/>
      <c r="K1660" s="172"/>
    </row>
    <row r="1661" spans="1:11" ht="14.1" customHeight="1" x14ac:dyDescent="0.25">
      <c r="A1661" s="9"/>
      <c r="B1661" s="10"/>
      <c r="C1661" s="28"/>
      <c r="D1661" s="12"/>
      <c r="E1661" s="12"/>
      <c r="F1661" s="12"/>
      <c r="G1661" s="13"/>
      <c r="H1661" s="10"/>
      <c r="I1661" s="14" t="str">
        <f t="shared" si="25"/>
        <v/>
      </c>
      <c r="J1661" s="113"/>
      <c r="K1661" s="172"/>
    </row>
    <row r="1662" spans="1:11" ht="14.1" customHeight="1" x14ac:dyDescent="0.25">
      <c r="A1662" s="9"/>
      <c r="B1662" s="10"/>
      <c r="C1662" s="28"/>
      <c r="D1662" s="12"/>
      <c r="E1662" s="12"/>
      <c r="F1662" s="12"/>
      <c r="G1662" s="13"/>
      <c r="H1662" s="10"/>
      <c r="I1662" s="14" t="str">
        <f t="shared" si="25"/>
        <v/>
      </c>
      <c r="J1662" s="113"/>
      <c r="K1662" s="172"/>
    </row>
    <row r="1663" spans="1:11" ht="14.1" customHeight="1" x14ac:dyDescent="0.25">
      <c r="A1663" s="9"/>
      <c r="B1663" s="10"/>
      <c r="C1663" s="28"/>
      <c r="D1663" s="12"/>
      <c r="E1663" s="12"/>
      <c r="F1663" s="12"/>
      <c r="G1663" s="13"/>
      <c r="H1663" s="10"/>
      <c r="I1663" s="14" t="str">
        <f t="shared" si="25"/>
        <v/>
      </c>
      <c r="J1663" s="113"/>
      <c r="K1663" s="172"/>
    </row>
    <row r="1664" spans="1:11" ht="14.1" customHeight="1" x14ac:dyDescent="0.25">
      <c r="A1664" s="9"/>
      <c r="B1664" s="10"/>
      <c r="C1664" s="28"/>
      <c r="D1664" s="12"/>
      <c r="E1664" s="12"/>
      <c r="F1664" s="12"/>
      <c r="G1664" s="13"/>
      <c r="H1664" s="10"/>
      <c r="I1664" s="14" t="str">
        <f t="shared" si="25"/>
        <v/>
      </c>
      <c r="J1664" s="113"/>
      <c r="K1664" s="172"/>
    </row>
    <row r="1665" spans="1:11" ht="14.1" customHeight="1" x14ac:dyDescent="0.25">
      <c r="A1665" s="9"/>
      <c r="B1665" s="10"/>
      <c r="C1665" s="28"/>
      <c r="D1665" s="12"/>
      <c r="E1665" s="12"/>
      <c r="F1665" s="12"/>
      <c r="G1665" s="13"/>
      <c r="H1665" s="10"/>
      <c r="I1665" s="14" t="str">
        <f t="shared" si="25"/>
        <v/>
      </c>
      <c r="J1665" s="113"/>
      <c r="K1665" s="172"/>
    </row>
    <row r="1666" spans="1:11" ht="14.1" customHeight="1" x14ac:dyDescent="0.25">
      <c r="A1666" s="9"/>
      <c r="B1666" s="10"/>
      <c r="C1666" s="28"/>
      <c r="D1666" s="12"/>
      <c r="E1666" s="12"/>
      <c r="F1666" s="12"/>
      <c r="G1666" s="13"/>
      <c r="H1666" s="10"/>
      <c r="I1666" s="14" t="str">
        <f t="shared" si="25"/>
        <v/>
      </c>
      <c r="J1666" s="113"/>
      <c r="K1666" s="172"/>
    </row>
    <row r="1667" spans="1:11" ht="14.1" customHeight="1" x14ac:dyDescent="0.25">
      <c r="A1667" s="9"/>
      <c r="B1667" s="10"/>
      <c r="C1667" s="28"/>
      <c r="D1667" s="12"/>
      <c r="E1667" s="12"/>
      <c r="F1667" s="12"/>
      <c r="G1667" s="13"/>
      <c r="H1667" s="10"/>
      <c r="I1667" s="14" t="str">
        <f t="shared" si="25"/>
        <v/>
      </c>
      <c r="J1667" s="113"/>
      <c r="K1667" s="172"/>
    </row>
    <row r="1668" spans="1:11" ht="14.1" customHeight="1" x14ac:dyDescent="0.25">
      <c r="A1668" s="9"/>
      <c r="B1668" s="10"/>
      <c r="C1668" s="28"/>
      <c r="D1668" s="12"/>
      <c r="E1668" s="12"/>
      <c r="F1668" s="12"/>
      <c r="G1668" s="13"/>
      <c r="H1668" s="10"/>
      <c r="I1668" s="14" t="str">
        <f t="shared" si="25"/>
        <v/>
      </c>
      <c r="J1668" s="113"/>
      <c r="K1668" s="172"/>
    </row>
    <row r="1669" spans="1:11" ht="14.1" customHeight="1" x14ac:dyDescent="0.25">
      <c r="A1669" s="9"/>
      <c r="B1669" s="10"/>
      <c r="C1669" s="28"/>
      <c r="D1669" s="12"/>
      <c r="E1669" s="12"/>
      <c r="F1669" s="12"/>
      <c r="G1669" s="13"/>
      <c r="H1669" s="10"/>
      <c r="I1669" s="14" t="str">
        <f t="shared" ref="I1669:I1732" si="26">IF(G1669="","",I1668+G1669)</f>
        <v/>
      </c>
      <c r="J1669" s="113"/>
      <c r="K1669" s="172"/>
    </row>
    <row r="1670" spans="1:11" ht="14.1" customHeight="1" x14ac:dyDescent="0.25">
      <c r="A1670" s="9"/>
      <c r="B1670" s="10"/>
      <c r="C1670" s="28"/>
      <c r="D1670" s="12"/>
      <c r="E1670" s="12"/>
      <c r="F1670" s="12"/>
      <c r="G1670" s="13"/>
      <c r="H1670" s="10"/>
      <c r="I1670" s="14" t="str">
        <f t="shared" si="26"/>
        <v/>
      </c>
      <c r="J1670" s="113"/>
      <c r="K1670" s="172"/>
    </row>
    <row r="1671" spans="1:11" ht="14.1" customHeight="1" x14ac:dyDescent="0.25">
      <c r="A1671" s="9"/>
      <c r="B1671" s="10"/>
      <c r="C1671" s="28"/>
      <c r="D1671" s="12"/>
      <c r="E1671" s="12"/>
      <c r="F1671" s="12"/>
      <c r="G1671" s="13"/>
      <c r="H1671" s="10"/>
      <c r="I1671" s="14" t="str">
        <f t="shared" si="26"/>
        <v/>
      </c>
      <c r="J1671" s="113"/>
      <c r="K1671" s="172"/>
    </row>
    <row r="1672" spans="1:11" ht="14.1" customHeight="1" x14ac:dyDescent="0.25">
      <c r="A1672" s="9"/>
      <c r="B1672" s="10"/>
      <c r="C1672" s="28"/>
      <c r="D1672" s="12"/>
      <c r="E1672" s="12"/>
      <c r="F1672" s="12"/>
      <c r="G1672" s="13"/>
      <c r="H1672" s="10"/>
      <c r="I1672" s="14" t="str">
        <f t="shared" si="26"/>
        <v/>
      </c>
      <c r="J1672" s="113"/>
      <c r="K1672" s="172"/>
    </row>
    <row r="1673" spans="1:11" ht="14.1" customHeight="1" x14ac:dyDescent="0.25">
      <c r="A1673" s="9"/>
      <c r="B1673" s="10"/>
      <c r="C1673" s="28"/>
      <c r="D1673" s="12"/>
      <c r="E1673" s="12"/>
      <c r="F1673" s="12"/>
      <c r="G1673" s="13"/>
      <c r="H1673" s="10"/>
      <c r="I1673" s="14" t="str">
        <f t="shared" si="26"/>
        <v/>
      </c>
      <c r="J1673" s="113"/>
      <c r="K1673" s="172"/>
    </row>
    <row r="1674" spans="1:11" ht="14.1" customHeight="1" x14ac:dyDescent="0.25">
      <c r="A1674" s="9"/>
      <c r="B1674" s="10"/>
      <c r="C1674" s="28"/>
      <c r="D1674" s="12"/>
      <c r="E1674" s="12"/>
      <c r="F1674" s="12"/>
      <c r="G1674" s="13"/>
      <c r="H1674" s="10"/>
      <c r="I1674" s="14" t="str">
        <f t="shared" si="26"/>
        <v/>
      </c>
      <c r="J1674" s="113"/>
      <c r="K1674" s="172"/>
    </row>
    <row r="1675" spans="1:11" ht="14.1" customHeight="1" x14ac:dyDescent="0.25">
      <c r="A1675" s="9"/>
      <c r="B1675" s="10"/>
      <c r="C1675" s="28"/>
      <c r="D1675" s="12"/>
      <c r="E1675" s="12"/>
      <c r="F1675" s="12"/>
      <c r="G1675" s="13"/>
      <c r="H1675" s="10"/>
      <c r="I1675" s="14" t="str">
        <f t="shared" si="26"/>
        <v/>
      </c>
      <c r="J1675" s="113"/>
      <c r="K1675" s="172"/>
    </row>
    <row r="1676" spans="1:11" ht="14.1" customHeight="1" x14ac:dyDescent="0.25">
      <c r="A1676" s="9"/>
      <c r="B1676" s="10"/>
      <c r="C1676" s="28"/>
      <c r="D1676" s="12"/>
      <c r="E1676" s="12"/>
      <c r="F1676" s="12"/>
      <c r="G1676" s="13"/>
      <c r="H1676" s="10"/>
      <c r="I1676" s="14" t="str">
        <f t="shared" si="26"/>
        <v/>
      </c>
      <c r="J1676" s="113"/>
      <c r="K1676" s="172"/>
    </row>
    <row r="1677" spans="1:11" ht="14.1" customHeight="1" x14ac:dyDescent="0.25">
      <c r="A1677" s="9"/>
      <c r="B1677" s="10"/>
      <c r="C1677" s="28"/>
      <c r="D1677" s="12"/>
      <c r="E1677" s="12"/>
      <c r="F1677" s="12"/>
      <c r="G1677" s="13"/>
      <c r="H1677" s="10"/>
      <c r="I1677" s="14" t="str">
        <f t="shared" si="26"/>
        <v/>
      </c>
      <c r="J1677" s="113"/>
      <c r="K1677" s="172"/>
    </row>
    <row r="1678" spans="1:11" ht="14.1" customHeight="1" x14ac:dyDescent="0.25">
      <c r="A1678" s="9"/>
      <c r="B1678" s="10"/>
      <c r="C1678" s="28"/>
      <c r="D1678" s="12"/>
      <c r="E1678" s="12"/>
      <c r="F1678" s="12"/>
      <c r="G1678" s="13"/>
      <c r="H1678" s="10"/>
      <c r="I1678" s="14" t="str">
        <f t="shared" si="26"/>
        <v/>
      </c>
      <c r="J1678" s="113"/>
      <c r="K1678" s="172"/>
    </row>
    <row r="1679" spans="1:11" ht="14.1" customHeight="1" x14ac:dyDescent="0.25">
      <c r="A1679" s="9"/>
      <c r="B1679" s="10"/>
      <c r="C1679" s="28"/>
      <c r="D1679" s="12"/>
      <c r="E1679" s="12"/>
      <c r="F1679" s="12"/>
      <c r="G1679" s="13"/>
      <c r="H1679" s="10"/>
      <c r="I1679" s="14" t="str">
        <f t="shared" si="26"/>
        <v/>
      </c>
      <c r="J1679" s="113"/>
      <c r="K1679" s="172"/>
    </row>
    <row r="1680" spans="1:11" ht="14.1" customHeight="1" x14ac:dyDescent="0.25">
      <c r="A1680" s="9"/>
      <c r="B1680" s="10"/>
      <c r="C1680" s="28"/>
      <c r="D1680" s="12"/>
      <c r="E1680" s="12"/>
      <c r="F1680" s="12"/>
      <c r="G1680" s="13"/>
      <c r="H1680" s="10"/>
      <c r="I1680" s="14" t="str">
        <f t="shared" si="26"/>
        <v/>
      </c>
      <c r="J1680" s="113"/>
      <c r="K1680" s="172"/>
    </row>
    <row r="1681" spans="1:11" ht="14.1" customHeight="1" x14ac:dyDescent="0.25">
      <c r="A1681" s="9"/>
      <c r="B1681" s="10"/>
      <c r="C1681" s="28"/>
      <c r="D1681" s="12"/>
      <c r="E1681" s="12"/>
      <c r="F1681" s="12"/>
      <c r="G1681" s="13"/>
      <c r="H1681" s="10"/>
      <c r="I1681" s="14" t="str">
        <f t="shared" si="26"/>
        <v/>
      </c>
      <c r="J1681" s="113"/>
      <c r="K1681" s="172"/>
    </row>
    <row r="1682" spans="1:11" ht="14.1" customHeight="1" x14ac:dyDescent="0.25">
      <c r="A1682" s="9"/>
      <c r="B1682" s="10"/>
      <c r="C1682" s="28"/>
      <c r="D1682" s="12"/>
      <c r="E1682" s="12"/>
      <c r="F1682" s="12"/>
      <c r="G1682" s="13"/>
      <c r="H1682" s="10"/>
      <c r="I1682" s="14" t="str">
        <f t="shared" si="26"/>
        <v/>
      </c>
      <c r="J1682" s="113"/>
      <c r="K1682" s="172"/>
    </row>
    <row r="1683" spans="1:11" ht="14.1" customHeight="1" x14ac:dyDescent="0.25">
      <c r="A1683" s="9"/>
      <c r="B1683" s="10"/>
      <c r="C1683" s="28"/>
      <c r="D1683" s="12"/>
      <c r="E1683" s="12"/>
      <c r="F1683" s="12"/>
      <c r="G1683" s="13"/>
      <c r="H1683" s="10"/>
      <c r="I1683" s="14" t="str">
        <f t="shared" si="26"/>
        <v/>
      </c>
      <c r="J1683" s="113"/>
      <c r="K1683" s="172"/>
    </row>
    <row r="1684" spans="1:11" ht="14.1" customHeight="1" x14ac:dyDescent="0.25">
      <c r="A1684" s="9"/>
      <c r="B1684" s="10"/>
      <c r="C1684" s="28"/>
      <c r="D1684" s="12"/>
      <c r="E1684" s="12"/>
      <c r="F1684" s="12"/>
      <c r="G1684" s="13"/>
      <c r="H1684" s="10"/>
      <c r="I1684" s="14" t="str">
        <f t="shared" si="26"/>
        <v/>
      </c>
      <c r="J1684" s="113"/>
      <c r="K1684" s="172"/>
    </row>
    <row r="1685" spans="1:11" ht="14.1" customHeight="1" x14ac:dyDescent="0.25">
      <c r="A1685" s="9"/>
      <c r="B1685" s="10"/>
      <c r="C1685" s="28"/>
      <c r="D1685" s="12"/>
      <c r="E1685" s="12"/>
      <c r="F1685" s="12"/>
      <c r="G1685" s="13"/>
      <c r="H1685" s="10"/>
      <c r="I1685" s="14" t="str">
        <f t="shared" si="26"/>
        <v/>
      </c>
      <c r="J1685" s="113"/>
      <c r="K1685" s="172"/>
    </row>
    <row r="1686" spans="1:11" ht="14.1" customHeight="1" x14ac:dyDescent="0.25">
      <c r="A1686" s="9"/>
      <c r="B1686" s="10"/>
      <c r="C1686" s="28"/>
      <c r="D1686" s="12"/>
      <c r="E1686" s="12"/>
      <c r="F1686" s="12"/>
      <c r="G1686" s="13"/>
      <c r="H1686" s="10"/>
      <c r="I1686" s="14" t="str">
        <f t="shared" si="26"/>
        <v/>
      </c>
      <c r="J1686" s="113"/>
      <c r="K1686" s="172"/>
    </row>
    <row r="1687" spans="1:11" ht="14.1" customHeight="1" x14ac:dyDescent="0.25">
      <c r="A1687" s="9"/>
      <c r="B1687" s="10"/>
      <c r="C1687" s="28"/>
      <c r="D1687" s="12"/>
      <c r="E1687" s="12"/>
      <c r="F1687" s="12"/>
      <c r="G1687" s="13"/>
      <c r="H1687" s="10"/>
      <c r="I1687" s="14" t="str">
        <f t="shared" si="26"/>
        <v/>
      </c>
      <c r="J1687" s="113"/>
      <c r="K1687" s="172"/>
    </row>
    <row r="1688" spans="1:11" ht="14.1" customHeight="1" x14ac:dyDescent="0.25">
      <c r="A1688" s="9"/>
      <c r="B1688" s="10"/>
      <c r="C1688" s="28"/>
      <c r="D1688" s="12"/>
      <c r="E1688" s="12"/>
      <c r="F1688" s="12"/>
      <c r="G1688" s="13"/>
      <c r="H1688" s="10"/>
      <c r="I1688" s="14" t="str">
        <f t="shared" si="26"/>
        <v/>
      </c>
      <c r="J1688" s="113"/>
      <c r="K1688" s="172"/>
    </row>
    <row r="1689" spans="1:11" ht="14.1" customHeight="1" x14ac:dyDescent="0.25">
      <c r="A1689" s="9"/>
      <c r="B1689" s="10"/>
      <c r="C1689" s="28"/>
      <c r="D1689" s="12"/>
      <c r="E1689" s="12"/>
      <c r="F1689" s="12"/>
      <c r="G1689" s="13"/>
      <c r="H1689" s="10"/>
      <c r="I1689" s="14" t="str">
        <f t="shared" si="26"/>
        <v/>
      </c>
      <c r="J1689" s="113"/>
      <c r="K1689" s="172"/>
    </row>
    <row r="1690" spans="1:11" ht="14.1" customHeight="1" x14ac:dyDescent="0.25">
      <c r="A1690" s="9"/>
      <c r="B1690" s="10"/>
      <c r="C1690" s="28"/>
      <c r="D1690" s="12"/>
      <c r="E1690" s="12"/>
      <c r="F1690" s="12"/>
      <c r="G1690" s="13"/>
      <c r="H1690" s="10"/>
      <c r="I1690" s="14" t="str">
        <f t="shared" si="26"/>
        <v/>
      </c>
      <c r="J1690" s="113"/>
      <c r="K1690" s="172"/>
    </row>
    <row r="1691" spans="1:11" ht="14.1" customHeight="1" x14ac:dyDescent="0.25">
      <c r="A1691" s="9"/>
      <c r="B1691" s="10"/>
      <c r="C1691" s="28"/>
      <c r="D1691" s="12"/>
      <c r="E1691" s="12"/>
      <c r="F1691" s="12"/>
      <c r="G1691" s="13"/>
      <c r="H1691" s="10"/>
      <c r="I1691" s="14" t="str">
        <f t="shared" si="26"/>
        <v/>
      </c>
      <c r="J1691" s="113"/>
      <c r="K1691" s="172"/>
    </row>
    <row r="1692" spans="1:11" ht="14.1" customHeight="1" x14ac:dyDescent="0.25">
      <c r="A1692" s="9"/>
      <c r="B1692" s="10"/>
      <c r="C1692" s="28"/>
      <c r="D1692" s="12"/>
      <c r="E1692" s="12"/>
      <c r="F1692" s="12"/>
      <c r="G1692" s="13"/>
      <c r="H1692" s="10"/>
      <c r="I1692" s="14" t="str">
        <f t="shared" si="26"/>
        <v/>
      </c>
      <c r="J1692" s="113"/>
      <c r="K1692" s="172"/>
    </row>
    <row r="1693" spans="1:11" ht="14.1" customHeight="1" x14ac:dyDescent="0.25">
      <c r="A1693" s="9"/>
      <c r="B1693" s="10"/>
      <c r="C1693" s="28"/>
      <c r="D1693" s="12"/>
      <c r="E1693" s="12"/>
      <c r="F1693" s="12"/>
      <c r="G1693" s="13"/>
      <c r="H1693" s="10"/>
      <c r="I1693" s="14" t="str">
        <f t="shared" si="26"/>
        <v/>
      </c>
      <c r="J1693" s="113"/>
      <c r="K1693" s="172"/>
    </row>
    <row r="1694" spans="1:11" ht="14.1" customHeight="1" x14ac:dyDescent="0.25">
      <c r="A1694" s="9"/>
      <c r="B1694" s="10"/>
      <c r="C1694" s="28"/>
      <c r="D1694" s="12"/>
      <c r="E1694" s="12"/>
      <c r="F1694" s="12"/>
      <c r="G1694" s="13"/>
      <c r="H1694" s="10"/>
      <c r="I1694" s="14" t="str">
        <f t="shared" si="26"/>
        <v/>
      </c>
      <c r="J1694" s="113"/>
      <c r="K1694" s="172"/>
    </row>
    <row r="1695" spans="1:11" ht="14.1" customHeight="1" x14ac:dyDescent="0.25">
      <c r="A1695" s="9"/>
      <c r="B1695" s="10"/>
      <c r="C1695" s="28"/>
      <c r="D1695" s="12"/>
      <c r="E1695" s="12"/>
      <c r="F1695" s="12"/>
      <c r="G1695" s="13"/>
      <c r="H1695" s="10"/>
      <c r="I1695" s="14" t="str">
        <f t="shared" si="26"/>
        <v/>
      </c>
      <c r="J1695" s="113"/>
      <c r="K1695" s="172"/>
    </row>
    <row r="1696" spans="1:11" ht="14.1" customHeight="1" x14ac:dyDescent="0.25">
      <c r="A1696" s="9"/>
      <c r="B1696" s="10"/>
      <c r="C1696" s="28"/>
      <c r="D1696" s="12"/>
      <c r="E1696" s="12"/>
      <c r="F1696" s="12"/>
      <c r="G1696" s="13"/>
      <c r="H1696" s="10"/>
      <c r="I1696" s="14" t="str">
        <f t="shared" si="26"/>
        <v/>
      </c>
      <c r="J1696" s="113"/>
      <c r="K1696" s="172"/>
    </row>
    <row r="1697" spans="1:11" ht="14.1" customHeight="1" x14ac:dyDescent="0.25">
      <c r="A1697" s="9"/>
      <c r="B1697" s="10"/>
      <c r="C1697" s="28"/>
      <c r="D1697" s="12"/>
      <c r="E1697" s="12"/>
      <c r="F1697" s="12"/>
      <c r="G1697" s="13"/>
      <c r="H1697" s="10"/>
      <c r="I1697" s="14" t="str">
        <f t="shared" si="26"/>
        <v/>
      </c>
      <c r="J1697" s="113"/>
      <c r="K1697" s="172"/>
    </row>
    <row r="1698" spans="1:11" ht="14.1" customHeight="1" x14ac:dyDescent="0.25">
      <c r="A1698" s="9"/>
      <c r="B1698" s="10"/>
      <c r="C1698" s="28"/>
      <c r="D1698" s="12"/>
      <c r="E1698" s="12"/>
      <c r="F1698" s="12"/>
      <c r="G1698" s="13"/>
      <c r="H1698" s="10"/>
      <c r="I1698" s="14" t="str">
        <f t="shared" si="26"/>
        <v/>
      </c>
      <c r="J1698" s="113"/>
      <c r="K1698" s="172"/>
    </row>
    <row r="1699" spans="1:11" ht="14.1" customHeight="1" x14ac:dyDescent="0.25">
      <c r="A1699" s="9"/>
      <c r="B1699" s="10"/>
      <c r="C1699" s="28"/>
      <c r="D1699" s="12"/>
      <c r="E1699" s="12"/>
      <c r="F1699" s="12"/>
      <c r="G1699" s="13"/>
      <c r="H1699" s="10"/>
      <c r="I1699" s="14" t="str">
        <f t="shared" si="26"/>
        <v/>
      </c>
      <c r="J1699" s="113"/>
      <c r="K1699" s="172"/>
    </row>
    <row r="1700" spans="1:11" ht="14.1" customHeight="1" x14ac:dyDescent="0.25">
      <c r="A1700" s="9"/>
      <c r="B1700" s="10"/>
      <c r="C1700" s="28"/>
      <c r="D1700" s="12"/>
      <c r="E1700" s="12"/>
      <c r="F1700" s="12"/>
      <c r="G1700" s="13"/>
      <c r="H1700" s="10"/>
      <c r="I1700" s="14" t="str">
        <f t="shared" si="26"/>
        <v/>
      </c>
      <c r="J1700" s="113"/>
      <c r="K1700" s="172"/>
    </row>
    <row r="1701" spans="1:11" ht="14.1" customHeight="1" x14ac:dyDescent="0.25">
      <c r="A1701" s="9"/>
      <c r="B1701" s="10"/>
      <c r="C1701" s="28"/>
      <c r="D1701" s="12"/>
      <c r="E1701" s="12"/>
      <c r="F1701" s="12"/>
      <c r="G1701" s="13"/>
      <c r="H1701" s="10"/>
      <c r="I1701" s="14" t="str">
        <f t="shared" si="26"/>
        <v/>
      </c>
      <c r="J1701" s="113"/>
      <c r="K1701" s="172"/>
    </row>
    <row r="1702" spans="1:11" ht="14.1" customHeight="1" x14ac:dyDescent="0.25">
      <c r="A1702" s="9"/>
      <c r="B1702" s="10"/>
      <c r="C1702" s="28"/>
      <c r="D1702" s="12"/>
      <c r="E1702" s="12"/>
      <c r="F1702" s="12"/>
      <c r="G1702" s="13"/>
      <c r="H1702" s="10"/>
      <c r="I1702" s="14" t="str">
        <f t="shared" si="26"/>
        <v/>
      </c>
      <c r="J1702" s="113"/>
      <c r="K1702" s="172"/>
    </row>
    <row r="1703" spans="1:11" ht="14.1" customHeight="1" x14ac:dyDescent="0.25">
      <c r="A1703" s="9"/>
      <c r="B1703" s="10"/>
      <c r="C1703" s="28"/>
      <c r="D1703" s="12"/>
      <c r="E1703" s="12"/>
      <c r="F1703" s="12"/>
      <c r="G1703" s="13"/>
      <c r="H1703" s="10"/>
      <c r="I1703" s="14" t="str">
        <f t="shared" si="26"/>
        <v/>
      </c>
      <c r="J1703" s="113"/>
      <c r="K1703" s="172"/>
    </row>
    <row r="1704" spans="1:11" ht="14.1" customHeight="1" x14ac:dyDescent="0.25">
      <c r="A1704" s="9"/>
      <c r="B1704" s="10"/>
      <c r="C1704" s="28"/>
      <c r="D1704" s="12"/>
      <c r="E1704" s="12"/>
      <c r="F1704" s="12"/>
      <c r="G1704" s="13"/>
      <c r="H1704" s="10"/>
      <c r="I1704" s="14" t="str">
        <f t="shared" si="26"/>
        <v/>
      </c>
      <c r="J1704" s="113"/>
      <c r="K1704" s="172"/>
    </row>
    <row r="1705" spans="1:11" ht="14.1" customHeight="1" x14ac:dyDescent="0.25">
      <c r="A1705" s="9"/>
      <c r="B1705" s="10"/>
      <c r="C1705" s="28"/>
      <c r="D1705" s="12"/>
      <c r="E1705" s="12"/>
      <c r="F1705" s="12"/>
      <c r="G1705" s="13"/>
      <c r="H1705" s="10"/>
      <c r="I1705" s="14" t="str">
        <f t="shared" si="26"/>
        <v/>
      </c>
      <c r="J1705" s="113"/>
      <c r="K1705" s="172"/>
    </row>
    <row r="1706" spans="1:11" ht="14.1" customHeight="1" x14ac:dyDescent="0.25">
      <c r="A1706" s="9"/>
      <c r="B1706" s="10"/>
      <c r="C1706" s="28"/>
      <c r="D1706" s="12"/>
      <c r="E1706" s="12"/>
      <c r="F1706" s="12"/>
      <c r="G1706" s="13"/>
      <c r="H1706" s="10"/>
      <c r="I1706" s="14" t="str">
        <f t="shared" si="26"/>
        <v/>
      </c>
      <c r="J1706" s="113"/>
      <c r="K1706" s="172"/>
    </row>
    <row r="1707" spans="1:11" ht="14.1" customHeight="1" x14ac:dyDescent="0.25">
      <c r="A1707" s="9"/>
      <c r="B1707" s="10"/>
      <c r="C1707" s="28"/>
      <c r="D1707" s="12"/>
      <c r="E1707" s="12"/>
      <c r="F1707" s="12"/>
      <c r="G1707" s="13"/>
      <c r="H1707" s="10"/>
      <c r="I1707" s="14" t="str">
        <f t="shared" si="26"/>
        <v/>
      </c>
      <c r="J1707" s="113"/>
      <c r="K1707" s="172"/>
    </row>
    <row r="1708" spans="1:11" ht="14.1" customHeight="1" x14ac:dyDescent="0.25">
      <c r="A1708" s="9"/>
      <c r="B1708" s="10"/>
      <c r="C1708" s="28"/>
      <c r="D1708" s="12"/>
      <c r="E1708" s="12"/>
      <c r="F1708" s="12"/>
      <c r="G1708" s="13"/>
      <c r="H1708" s="10"/>
      <c r="I1708" s="14" t="str">
        <f t="shared" si="26"/>
        <v/>
      </c>
      <c r="J1708" s="113"/>
      <c r="K1708" s="172"/>
    </row>
    <row r="1709" spans="1:11" ht="14.1" customHeight="1" x14ac:dyDescent="0.25">
      <c r="A1709" s="9"/>
      <c r="B1709" s="10"/>
      <c r="C1709" s="28"/>
      <c r="D1709" s="12"/>
      <c r="E1709" s="12"/>
      <c r="F1709" s="12"/>
      <c r="G1709" s="13"/>
      <c r="H1709" s="10"/>
      <c r="I1709" s="14" t="str">
        <f t="shared" si="26"/>
        <v/>
      </c>
      <c r="J1709" s="113"/>
      <c r="K1709" s="172"/>
    </row>
    <row r="1710" spans="1:11" ht="14.1" customHeight="1" x14ac:dyDescent="0.25">
      <c r="A1710" s="9"/>
      <c r="B1710" s="10"/>
      <c r="C1710" s="28"/>
      <c r="D1710" s="12"/>
      <c r="E1710" s="12"/>
      <c r="F1710" s="12"/>
      <c r="G1710" s="13"/>
      <c r="H1710" s="10"/>
      <c r="I1710" s="14" t="str">
        <f t="shared" si="26"/>
        <v/>
      </c>
      <c r="J1710" s="113"/>
      <c r="K1710" s="172"/>
    </row>
    <row r="1711" spans="1:11" ht="14.1" customHeight="1" x14ac:dyDescent="0.25">
      <c r="A1711" s="9"/>
      <c r="B1711" s="10"/>
      <c r="C1711" s="28"/>
      <c r="D1711" s="12"/>
      <c r="E1711" s="12"/>
      <c r="F1711" s="12"/>
      <c r="G1711" s="13"/>
      <c r="H1711" s="10"/>
      <c r="I1711" s="14" t="str">
        <f t="shared" si="26"/>
        <v/>
      </c>
      <c r="J1711" s="113"/>
      <c r="K1711" s="172"/>
    </row>
    <row r="1712" spans="1:11" ht="14.1" customHeight="1" x14ac:dyDescent="0.25">
      <c r="A1712" s="9"/>
      <c r="B1712" s="10"/>
      <c r="C1712" s="28"/>
      <c r="D1712" s="12"/>
      <c r="E1712" s="12"/>
      <c r="F1712" s="12"/>
      <c r="G1712" s="13"/>
      <c r="H1712" s="10"/>
      <c r="I1712" s="14" t="str">
        <f t="shared" si="26"/>
        <v/>
      </c>
      <c r="J1712" s="113"/>
      <c r="K1712" s="172"/>
    </row>
    <row r="1713" spans="1:11" ht="14.1" customHeight="1" x14ac:dyDescent="0.25">
      <c r="A1713" s="9"/>
      <c r="B1713" s="10"/>
      <c r="C1713" s="28"/>
      <c r="D1713" s="12"/>
      <c r="E1713" s="12"/>
      <c r="F1713" s="12"/>
      <c r="G1713" s="13"/>
      <c r="H1713" s="10"/>
      <c r="I1713" s="14" t="str">
        <f t="shared" si="26"/>
        <v/>
      </c>
      <c r="J1713" s="113"/>
      <c r="K1713" s="172"/>
    </row>
    <row r="1714" spans="1:11" ht="14.1" customHeight="1" x14ac:dyDescent="0.25">
      <c r="A1714" s="9"/>
      <c r="B1714" s="10"/>
      <c r="C1714" s="28"/>
      <c r="D1714" s="12"/>
      <c r="E1714" s="12"/>
      <c r="F1714" s="12"/>
      <c r="G1714" s="13"/>
      <c r="H1714" s="10"/>
      <c r="I1714" s="14" t="str">
        <f t="shared" si="26"/>
        <v/>
      </c>
      <c r="J1714" s="113"/>
      <c r="K1714" s="172"/>
    </row>
    <row r="1715" spans="1:11" ht="14.1" customHeight="1" x14ac:dyDescent="0.25">
      <c r="A1715" s="9"/>
      <c r="B1715" s="10"/>
      <c r="C1715" s="28"/>
      <c r="D1715" s="12"/>
      <c r="E1715" s="12"/>
      <c r="F1715" s="12"/>
      <c r="G1715" s="13"/>
      <c r="H1715" s="10"/>
      <c r="I1715" s="14" t="str">
        <f t="shared" si="26"/>
        <v/>
      </c>
      <c r="J1715" s="113"/>
      <c r="K1715" s="172"/>
    </row>
    <row r="1716" spans="1:11" ht="14.1" customHeight="1" x14ac:dyDescent="0.25">
      <c r="A1716" s="9"/>
      <c r="B1716" s="10"/>
      <c r="C1716" s="28"/>
      <c r="D1716" s="12"/>
      <c r="E1716" s="12"/>
      <c r="F1716" s="12"/>
      <c r="G1716" s="13"/>
      <c r="H1716" s="10"/>
      <c r="I1716" s="14" t="str">
        <f t="shared" si="26"/>
        <v/>
      </c>
      <c r="J1716" s="113"/>
      <c r="K1716" s="172"/>
    </row>
    <row r="1717" spans="1:11" ht="14.1" customHeight="1" x14ac:dyDescent="0.25">
      <c r="A1717" s="9"/>
      <c r="B1717" s="10"/>
      <c r="C1717" s="28"/>
      <c r="D1717" s="12"/>
      <c r="E1717" s="12"/>
      <c r="F1717" s="12"/>
      <c r="G1717" s="13"/>
      <c r="H1717" s="10"/>
      <c r="I1717" s="14" t="str">
        <f t="shared" si="26"/>
        <v/>
      </c>
      <c r="J1717" s="113"/>
      <c r="K1717" s="172"/>
    </row>
    <row r="1718" spans="1:11" ht="14.1" customHeight="1" x14ac:dyDescent="0.25">
      <c r="A1718" s="9"/>
      <c r="B1718" s="10"/>
      <c r="C1718" s="28"/>
      <c r="D1718" s="12"/>
      <c r="E1718" s="12"/>
      <c r="F1718" s="12"/>
      <c r="G1718" s="13"/>
      <c r="H1718" s="10"/>
      <c r="I1718" s="14" t="str">
        <f t="shared" si="26"/>
        <v/>
      </c>
      <c r="J1718" s="113"/>
      <c r="K1718" s="172"/>
    </row>
    <row r="1719" spans="1:11" ht="14.1" customHeight="1" x14ac:dyDescent="0.25">
      <c r="A1719" s="9"/>
      <c r="B1719" s="10"/>
      <c r="C1719" s="28"/>
      <c r="D1719" s="12"/>
      <c r="E1719" s="12"/>
      <c r="F1719" s="12"/>
      <c r="G1719" s="13"/>
      <c r="H1719" s="10"/>
      <c r="I1719" s="14" t="str">
        <f t="shared" si="26"/>
        <v/>
      </c>
      <c r="J1719" s="113"/>
      <c r="K1719" s="172"/>
    </row>
    <row r="1720" spans="1:11" ht="14.1" customHeight="1" x14ac:dyDescent="0.25">
      <c r="A1720" s="9"/>
      <c r="B1720" s="10"/>
      <c r="C1720" s="28"/>
      <c r="D1720" s="12"/>
      <c r="E1720" s="12"/>
      <c r="F1720" s="12"/>
      <c r="G1720" s="13"/>
      <c r="H1720" s="10"/>
      <c r="I1720" s="14" t="str">
        <f t="shared" si="26"/>
        <v/>
      </c>
      <c r="J1720" s="113"/>
      <c r="K1720" s="172"/>
    </row>
    <row r="1721" spans="1:11" ht="14.1" customHeight="1" x14ac:dyDescent="0.25">
      <c r="A1721" s="9"/>
      <c r="B1721" s="10"/>
      <c r="C1721" s="28"/>
      <c r="D1721" s="12"/>
      <c r="E1721" s="12"/>
      <c r="F1721" s="12"/>
      <c r="G1721" s="13"/>
      <c r="H1721" s="10"/>
      <c r="I1721" s="14" t="str">
        <f t="shared" si="26"/>
        <v/>
      </c>
      <c r="J1721" s="113"/>
      <c r="K1721" s="172"/>
    </row>
    <row r="1722" spans="1:11" ht="14.1" customHeight="1" x14ac:dyDescent="0.25">
      <c r="A1722" s="9"/>
      <c r="B1722" s="10"/>
      <c r="C1722" s="28"/>
      <c r="D1722" s="12"/>
      <c r="E1722" s="12"/>
      <c r="F1722" s="12"/>
      <c r="G1722" s="13"/>
      <c r="H1722" s="10"/>
      <c r="I1722" s="14" t="str">
        <f t="shared" si="26"/>
        <v/>
      </c>
      <c r="J1722" s="113"/>
      <c r="K1722" s="172"/>
    </row>
    <row r="1723" spans="1:11" ht="14.1" customHeight="1" x14ac:dyDescent="0.25">
      <c r="A1723" s="9"/>
      <c r="B1723" s="10"/>
      <c r="C1723" s="28"/>
      <c r="D1723" s="12"/>
      <c r="E1723" s="12"/>
      <c r="F1723" s="12"/>
      <c r="G1723" s="13"/>
      <c r="H1723" s="10"/>
      <c r="I1723" s="14" t="str">
        <f t="shared" si="26"/>
        <v/>
      </c>
      <c r="J1723" s="113"/>
      <c r="K1723" s="172"/>
    </row>
    <row r="1724" spans="1:11" ht="14.1" customHeight="1" x14ac:dyDescent="0.25">
      <c r="A1724" s="9"/>
      <c r="B1724" s="10"/>
      <c r="C1724" s="28"/>
      <c r="D1724" s="12"/>
      <c r="E1724" s="12"/>
      <c r="F1724" s="12"/>
      <c r="G1724" s="13"/>
      <c r="H1724" s="10"/>
      <c r="I1724" s="14" t="str">
        <f t="shared" si="26"/>
        <v/>
      </c>
      <c r="J1724" s="113"/>
      <c r="K1724" s="172"/>
    </row>
    <row r="1725" spans="1:11" ht="14.1" customHeight="1" x14ac:dyDescent="0.25">
      <c r="A1725" s="9"/>
      <c r="B1725" s="10"/>
      <c r="C1725" s="28"/>
      <c r="D1725" s="12"/>
      <c r="E1725" s="12"/>
      <c r="F1725" s="12"/>
      <c r="G1725" s="13"/>
      <c r="H1725" s="10"/>
      <c r="I1725" s="14" t="str">
        <f t="shared" si="26"/>
        <v/>
      </c>
      <c r="J1725" s="113"/>
      <c r="K1725" s="172"/>
    </row>
    <row r="1726" spans="1:11" ht="14.1" customHeight="1" x14ac:dyDescent="0.25">
      <c r="A1726" s="9"/>
      <c r="B1726" s="10"/>
      <c r="C1726" s="28"/>
      <c r="D1726" s="12"/>
      <c r="E1726" s="12"/>
      <c r="F1726" s="12"/>
      <c r="G1726" s="13"/>
      <c r="H1726" s="10"/>
      <c r="I1726" s="14" t="str">
        <f t="shared" si="26"/>
        <v/>
      </c>
      <c r="J1726" s="113"/>
      <c r="K1726" s="172"/>
    </row>
    <row r="1727" spans="1:11" ht="14.1" customHeight="1" x14ac:dyDescent="0.25">
      <c r="A1727" s="9"/>
      <c r="B1727" s="10"/>
      <c r="C1727" s="28"/>
      <c r="D1727" s="12"/>
      <c r="E1727" s="12"/>
      <c r="F1727" s="12"/>
      <c r="G1727" s="13"/>
      <c r="H1727" s="10"/>
      <c r="I1727" s="14" t="str">
        <f t="shared" si="26"/>
        <v/>
      </c>
      <c r="J1727" s="113"/>
      <c r="K1727" s="172"/>
    </row>
    <row r="1728" spans="1:11" ht="14.1" customHeight="1" x14ac:dyDescent="0.25">
      <c r="A1728" s="9"/>
      <c r="B1728" s="10"/>
      <c r="C1728" s="28"/>
      <c r="D1728" s="12"/>
      <c r="E1728" s="12"/>
      <c r="F1728" s="12"/>
      <c r="G1728" s="13"/>
      <c r="H1728" s="10"/>
      <c r="I1728" s="14" t="str">
        <f t="shared" si="26"/>
        <v/>
      </c>
      <c r="J1728" s="113"/>
      <c r="K1728" s="172"/>
    </row>
    <row r="1729" spans="1:11" ht="14.1" customHeight="1" x14ac:dyDescent="0.25">
      <c r="A1729" s="9"/>
      <c r="B1729" s="10"/>
      <c r="C1729" s="28"/>
      <c r="D1729" s="12"/>
      <c r="E1729" s="12"/>
      <c r="F1729" s="12"/>
      <c r="G1729" s="13"/>
      <c r="H1729" s="10"/>
      <c r="I1729" s="14" t="str">
        <f t="shared" si="26"/>
        <v/>
      </c>
      <c r="J1729" s="113"/>
      <c r="K1729" s="172"/>
    </row>
    <row r="1730" spans="1:11" ht="14.1" customHeight="1" x14ac:dyDescent="0.25">
      <c r="A1730" s="9"/>
      <c r="B1730" s="10"/>
      <c r="C1730" s="28"/>
      <c r="D1730" s="12"/>
      <c r="E1730" s="12"/>
      <c r="F1730" s="12"/>
      <c r="G1730" s="13"/>
      <c r="H1730" s="10"/>
      <c r="I1730" s="14" t="str">
        <f t="shared" si="26"/>
        <v/>
      </c>
      <c r="J1730" s="113"/>
      <c r="K1730" s="172"/>
    </row>
    <row r="1731" spans="1:11" ht="14.1" customHeight="1" x14ac:dyDescent="0.25">
      <c r="A1731" s="9"/>
      <c r="B1731" s="10"/>
      <c r="C1731" s="28"/>
      <c r="D1731" s="12"/>
      <c r="E1731" s="12"/>
      <c r="F1731" s="12"/>
      <c r="G1731" s="13"/>
      <c r="H1731" s="10"/>
      <c r="I1731" s="14" t="str">
        <f t="shared" si="26"/>
        <v/>
      </c>
      <c r="J1731" s="113"/>
      <c r="K1731" s="172"/>
    </row>
    <row r="1732" spans="1:11" ht="14.1" customHeight="1" x14ac:dyDescent="0.25">
      <c r="A1732" s="9"/>
      <c r="B1732" s="10"/>
      <c r="C1732" s="28"/>
      <c r="D1732" s="12"/>
      <c r="E1732" s="12"/>
      <c r="F1732" s="12"/>
      <c r="G1732" s="13"/>
      <c r="H1732" s="10"/>
      <c r="I1732" s="14" t="str">
        <f t="shared" si="26"/>
        <v/>
      </c>
      <c r="J1732" s="113"/>
      <c r="K1732" s="172"/>
    </row>
    <row r="1733" spans="1:11" ht="14.1" customHeight="1" x14ac:dyDescent="0.25">
      <c r="A1733" s="9"/>
      <c r="B1733" s="10"/>
      <c r="C1733" s="28"/>
      <c r="D1733" s="12"/>
      <c r="E1733" s="12"/>
      <c r="F1733" s="12"/>
      <c r="G1733" s="13"/>
      <c r="H1733" s="10"/>
      <c r="I1733" s="14" t="str">
        <f t="shared" ref="I1733:I1796" si="27">IF(G1733="","",I1732+G1733)</f>
        <v/>
      </c>
      <c r="J1733" s="113"/>
      <c r="K1733" s="172"/>
    </row>
    <row r="1734" spans="1:11" ht="14.1" customHeight="1" x14ac:dyDescent="0.25">
      <c r="A1734" s="9"/>
      <c r="B1734" s="10"/>
      <c r="C1734" s="28"/>
      <c r="D1734" s="12"/>
      <c r="E1734" s="12"/>
      <c r="F1734" s="12"/>
      <c r="G1734" s="13"/>
      <c r="H1734" s="10"/>
      <c r="I1734" s="14" t="str">
        <f t="shared" si="27"/>
        <v/>
      </c>
      <c r="J1734" s="113"/>
      <c r="K1734" s="172"/>
    </row>
    <row r="1735" spans="1:11" ht="14.1" customHeight="1" x14ac:dyDescent="0.25">
      <c r="A1735" s="9"/>
      <c r="B1735" s="10"/>
      <c r="C1735" s="28"/>
      <c r="D1735" s="12"/>
      <c r="E1735" s="12"/>
      <c r="F1735" s="12"/>
      <c r="G1735" s="13"/>
      <c r="H1735" s="10"/>
      <c r="I1735" s="14" t="str">
        <f t="shared" si="27"/>
        <v/>
      </c>
      <c r="J1735" s="113"/>
      <c r="K1735" s="172"/>
    </row>
    <row r="1736" spans="1:11" ht="14.1" customHeight="1" x14ac:dyDescent="0.25">
      <c r="A1736" s="9"/>
      <c r="B1736" s="10"/>
      <c r="C1736" s="28"/>
      <c r="D1736" s="12"/>
      <c r="E1736" s="12"/>
      <c r="F1736" s="12"/>
      <c r="G1736" s="13"/>
      <c r="H1736" s="10"/>
      <c r="I1736" s="14" t="str">
        <f t="shared" si="27"/>
        <v/>
      </c>
      <c r="J1736" s="113"/>
      <c r="K1736" s="172"/>
    </row>
    <row r="1737" spans="1:11" ht="14.1" customHeight="1" x14ac:dyDescent="0.25">
      <c r="A1737" s="9"/>
      <c r="B1737" s="10"/>
      <c r="C1737" s="28"/>
      <c r="D1737" s="12"/>
      <c r="E1737" s="12"/>
      <c r="F1737" s="12"/>
      <c r="G1737" s="13"/>
      <c r="H1737" s="10"/>
      <c r="I1737" s="14" t="str">
        <f t="shared" si="27"/>
        <v/>
      </c>
      <c r="J1737" s="113"/>
      <c r="K1737" s="172"/>
    </row>
    <row r="1738" spans="1:11" ht="14.1" customHeight="1" x14ac:dyDescent="0.25">
      <c r="A1738" s="9"/>
      <c r="B1738" s="10"/>
      <c r="C1738" s="28"/>
      <c r="D1738" s="12"/>
      <c r="E1738" s="12"/>
      <c r="F1738" s="12"/>
      <c r="G1738" s="13"/>
      <c r="H1738" s="10"/>
      <c r="I1738" s="14" t="str">
        <f t="shared" si="27"/>
        <v/>
      </c>
      <c r="J1738" s="113"/>
      <c r="K1738" s="172"/>
    </row>
    <row r="1739" spans="1:11" ht="14.1" customHeight="1" x14ac:dyDescent="0.25">
      <c r="A1739" s="9"/>
      <c r="B1739" s="10"/>
      <c r="C1739" s="28"/>
      <c r="D1739" s="12"/>
      <c r="E1739" s="12"/>
      <c r="F1739" s="12"/>
      <c r="G1739" s="13"/>
      <c r="H1739" s="10"/>
      <c r="I1739" s="14" t="str">
        <f t="shared" si="27"/>
        <v/>
      </c>
      <c r="J1739" s="113"/>
      <c r="K1739" s="172"/>
    </row>
    <row r="1740" spans="1:11" ht="14.1" customHeight="1" x14ac:dyDescent="0.25">
      <c r="A1740" s="9"/>
      <c r="B1740" s="10"/>
      <c r="C1740" s="28"/>
      <c r="D1740" s="12"/>
      <c r="E1740" s="12"/>
      <c r="F1740" s="12"/>
      <c r="G1740" s="13"/>
      <c r="H1740" s="10"/>
      <c r="I1740" s="14" t="str">
        <f t="shared" si="27"/>
        <v/>
      </c>
      <c r="J1740" s="113"/>
      <c r="K1740" s="172"/>
    </row>
    <row r="1741" spans="1:11" ht="14.1" customHeight="1" x14ac:dyDescent="0.25">
      <c r="A1741" s="9"/>
      <c r="B1741" s="10"/>
      <c r="C1741" s="28"/>
      <c r="D1741" s="12"/>
      <c r="E1741" s="12"/>
      <c r="F1741" s="12"/>
      <c r="G1741" s="13"/>
      <c r="H1741" s="10"/>
      <c r="I1741" s="14" t="str">
        <f t="shared" si="27"/>
        <v/>
      </c>
      <c r="J1741" s="113"/>
      <c r="K1741" s="172"/>
    </row>
    <row r="1742" spans="1:11" ht="14.1" customHeight="1" x14ac:dyDescent="0.25">
      <c r="A1742" s="9"/>
      <c r="B1742" s="10"/>
      <c r="C1742" s="28"/>
      <c r="D1742" s="12"/>
      <c r="E1742" s="12"/>
      <c r="F1742" s="12"/>
      <c r="G1742" s="13"/>
      <c r="H1742" s="10"/>
      <c r="I1742" s="14" t="str">
        <f t="shared" si="27"/>
        <v/>
      </c>
      <c r="J1742" s="113"/>
      <c r="K1742" s="172"/>
    </row>
    <row r="1743" spans="1:11" ht="14.1" customHeight="1" x14ac:dyDescent="0.25">
      <c r="A1743" s="9"/>
      <c r="B1743" s="10"/>
      <c r="C1743" s="28"/>
      <c r="D1743" s="12"/>
      <c r="E1743" s="12"/>
      <c r="F1743" s="12"/>
      <c r="G1743" s="13"/>
      <c r="H1743" s="10"/>
      <c r="I1743" s="14" t="str">
        <f t="shared" si="27"/>
        <v/>
      </c>
      <c r="J1743" s="113"/>
      <c r="K1743" s="172"/>
    </row>
    <row r="1744" spans="1:11" ht="14.1" customHeight="1" x14ac:dyDescent="0.25">
      <c r="A1744" s="9"/>
      <c r="B1744" s="10"/>
      <c r="C1744" s="28"/>
      <c r="D1744" s="12"/>
      <c r="E1744" s="12"/>
      <c r="F1744" s="12"/>
      <c r="G1744" s="13"/>
      <c r="H1744" s="10"/>
      <c r="I1744" s="14" t="str">
        <f t="shared" si="27"/>
        <v/>
      </c>
      <c r="J1744" s="113"/>
      <c r="K1744" s="172"/>
    </row>
    <row r="1745" spans="1:11" ht="14.1" customHeight="1" x14ac:dyDescent="0.25">
      <c r="A1745" s="9"/>
      <c r="B1745" s="10"/>
      <c r="C1745" s="28"/>
      <c r="D1745" s="12"/>
      <c r="E1745" s="12"/>
      <c r="F1745" s="12"/>
      <c r="G1745" s="13"/>
      <c r="H1745" s="10"/>
      <c r="I1745" s="14" t="str">
        <f t="shared" si="27"/>
        <v/>
      </c>
      <c r="J1745" s="113"/>
      <c r="K1745" s="172"/>
    </row>
    <row r="1746" spans="1:11" ht="14.1" customHeight="1" x14ac:dyDescent="0.25">
      <c r="A1746" s="9"/>
      <c r="B1746" s="10"/>
      <c r="C1746" s="28"/>
      <c r="D1746" s="12"/>
      <c r="E1746" s="12"/>
      <c r="F1746" s="12"/>
      <c r="G1746" s="13"/>
      <c r="H1746" s="10"/>
      <c r="I1746" s="14" t="str">
        <f t="shared" si="27"/>
        <v/>
      </c>
      <c r="J1746" s="113"/>
      <c r="K1746" s="172"/>
    </row>
    <row r="1747" spans="1:11" ht="14.1" customHeight="1" x14ac:dyDescent="0.25">
      <c r="A1747" s="9"/>
      <c r="B1747" s="10"/>
      <c r="C1747" s="28"/>
      <c r="D1747" s="12"/>
      <c r="E1747" s="12"/>
      <c r="F1747" s="12"/>
      <c r="G1747" s="13"/>
      <c r="H1747" s="10"/>
      <c r="I1747" s="14" t="str">
        <f t="shared" si="27"/>
        <v/>
      </c>
      <c r="J1747" s="113"/>
      <c r="K1747" s="172"/>
    </row>
    <row r="1748" spans="1:11" ht="14.1" customHeight="1" x14ac:dyDescent="0.25">
      <c r="A1748" s="9"/>
      <c r="B1748" s="10"/>
      <c r="C1748" s="28"/>
      <c r="D1748" s="12"/>
      <c r="E1748" s="12"/>
      <c r="F1748" s="12"/>
      <c r="G1748" s="13"/>
      <c r="H1748" s="10"/>
      <c r="I1748" s="14" t="str">
        <f t="shared" si="27"/>
        <v/>
      </c>
      <c r="J1748" s="113"/>
      <c r="K1748" s="172"/>
    </row>
    <row r="1749" spans="1:11" ht="14.1" customHeight="1" x14ac:dyDescent="0.25">
      <c r="A1749" s="9"/>
      <c r="B1749" s="10"/>
      <c r="C1749" s="28"/>
      <c r="D1749" s="12"/>
      <c r="E1749" s="12"/>
      <c r="F1749" s="12"/>
      <c r="G1749" s="13"/>
      <c r="H1749" s="10"/>
      <c r="I1749" s="14" t="str">
        <f t="shared" si="27"/>
        <v/>
      </c>
      <c r="J1749" s="113"/>
      <c r="K1749" s="172"/>
    </row>
    <row r="1750" spans="1:11" ht="14.1" customHeight="1" x14ac:dyDescent="0.25">
      <c r="A1750" s="9"/>
      <c r="B1750" s="10"/>
      <c r="C1750" s="28"/>
      <c r="D1750" s="12"/>
      <c r="E1750" s="12"/>
      <c r="F1750" s="12"/>
      <c r="G1750" s="13"/>
      <c r="H1750" s="10"/>
      <c r="I1750" s="14" t="str">
        <f t="shared" si="27"/>
        <v/>
      </c>
      <c r="J1750" s="113"/>
      <c r="K1750" s="172"/>
    </row>
    <row r="1751" spans="1:11" ht="14.1" customHeight="1" x14ac:dyDescent="0.25">
      <c r="A1751" s="9"/>
      <c r="B1751" s="10"/>
      <c r="C1751" s="28"/>
      <c r="D1751" s="12"/>
      <c r="E1751" s="12"/>
      <c r="F1751" s="12"/>
      <c r="G1751" s="13"/>
      <c r="H1751" s="10"/>
      <c r="I1751" s="14" t="str">
        <f t="shared" si="27"/>
        <v/>
      </c>
      <c r="J1751" s="113"/>
      <c r="K1751" s="172"/>
    </row>
    <row r="1752" spans="1:11" ht="14.1" customHeight="1" x14ac:dyDescent="0.25">
      <c r="A1752" s="9"/>
      <c r="B1752" s="10"/>
      <c r="C1752" s="28"/>
      <c r="D1752" s="12"/>
      <c r="E1752" s="12"/>
      <c r="F1752" s="12"/>
      <c r="G1752" s="13"/>
      <c r="H1752" s="10"/>
      <c r="I1752" s="14" t="str">
        <f t="shared" si="27"/>
        <v/>
      </c>
      <c r="J1752" s="113"/>
      <c r="K1752" s="172"/>
    </row>
    <row r="1753" spans="1:11" ht="14.1" customHeight="1" x14ac:dyDescent="0.25">
      <c r="A1753" s="9"/>
      <c r="B1753" s="10"/>
      <c r="C1753" s="28"/>
      <c r="D1753" s="12"/>
      <c r="E1753" s="12"/>
      <c r="F1753" s="12"/>
      <c r="G1753" s="13"/>
      <c r="H1753" s="10"/>
      <c r="I1753" s="14" t="str">
        <f t="shared" si="27"/>
        <v/>
      </c>
      <c r="J1753" s="113"/>
      <c r="K1753" s="172"/>
    </row>
    <row r="1754" spans="1:11" ht="14.1" customHeight="1" x14ac:dyDescent="0.25">
      <c r="A1754" s="9"/>
      <c r="B1754" s="10"/>
      <c r="C1754" s="28"/>
      <c r="D1754" s="12"/>
      <c r="E1754" s="12"/>
      <c r="F1754" s="12"/>
      <c r="G1754" s="13"/>
      <c r="H1754" s="10"/>
      <c r="I1754" s="14" t="str">
        <f t="shared" si="27"/>
        <v/>
      </c>
      <c r="J1754" s="113"/>
      <c r="K1754" s="172"/>
    </row>
    <row r="1755" spans="1:11" ht="14.1" customHeight="1" x14ac:dyDescent="0.25">
      <c r="A1755" s="9"/>
      <c r="B1755" s="10"/>
      <c r="C1755" s="28"/>
      <c r="D1755" s="12"/>
      <c r="E1755" s="12"/>
      <c r="F1755" s="12"/>
      <c r="G1755" s="13"/>
      <c r="H1755" s="10"/>
      <c r="I1755" s="14" t="str">
        <f t="shared" si="27"/>
        <v/>
      </c>
      <c r="J1755" s="113"/>
      <c r="K1755" s="172"/>
    </row>
    <row r="1756" spans="1:11" ht="14.1" customHeight="1" x14ac:dyDescent="0.25">
      <c r="A1756" s="9"/>
      <c r="B1756" s="10"/>
      <c r="C1756" s="28"/>
      <c r="D1756" s="12"/>
      <c r="E1756" s="12"/>
      <c r="F1756" s="12"/>
      <c r="G1756" s="13"/>
      <c r="H1756" s="10"/>
      <c r="I1756" s="14" t="str">
        <f t="shared" si="27"/>
        <v/>
      </c>
      <c r="J1756" s="113"/>
      <c r="K1756" s="172"/>
    </row>
    <row r="1757" spans="1:11" ht="14.1" customHeight="1" x14ac:dyDescent="0.25">
      <c r="A1757" s="9"/>
      <c r="B1757" s="10"/>
      <c r="C1757" s="28"/>
      <c r="D1757" s="12"/>
      <c r="E1757" s="12"/>
      <c r="F1757" s="12"/>
      <c r="G1757" s="13"/>
      <c r="H1757" s="10"/>
      <c r="I1757" s="14" t="str">
        <f t="shared" si="27"/>
        <v/>
      </c>
      <c r="J1757" s="113"/>
      <c r="K1757" s="172"/>
    </row>
    <row r="1758" spans="1:11" ht="14.1" customHeight="1" x14ac:dyDescent="0.25">
      <c r="A1758" s="9"/>
      <c r="B1758" s="10"/>
      <c r="C1758" s="28"/>
      <c r="D1758" s="12"/>
      <c r="E1758" s="12"/>
      <c r="F1758" s="12"/>
      <c r="G1758" s="13"/>
      <c r="H1758" s="10"/>
      <c r="I1758" s="14" t="str">
        <f t="shared" si="27"/>
        <v/>
      </c>
      <c r="J1758" s="113"/>
      <c r="K1758" s="172"/>
    </row>
    <row r="1759" spans="1:11" ht="14.1" customHeight="1" x14ac:dyDescent="0.25">
      <c r="A1759" s="9"/>
      <c r="B1759" s="10"/>
      <c r="C1759" s="28"/>
      <c r="D1759" s="12"/>
      <c r="E1759" s="12"/>
      <c r="F1759" s="12"/>
      <c r="G1759" s="13"/>
      <c r="H1759" s="10"/>
      <c r="I1759" s="14" t="str">
        <f t="shared" si="27"/>
        <v/>
      </c>
      <c r="J1759" s="113"/>
      <c r="K1759" s="172"/>
    </row>
    <row r="1760" spans="1:11" ht="14.1" customHeight="1" x14ac:dyDescent="0.25">
      <c r="A1760" s="9"/>
      <c r="B1760" s="10"/>
      <c r="C1760" s="28"/>
      <c r="D1760" s="12"/>
      <c r="E1760" s="12"/>
      <c r="F1760" s="12"/>
      <c r="G1760" s="13"/>
      <c r="H1760" s="10"/>
      <c r="I1760" s="14" t="str">
        <f t="shared" si="27"/>
        <v/>
      </c>
      <c r="J1760" s="113"/>
      <c r="K1760" s="172"/>
    </row>
    <row r="1761" spans="1:11" ht="14.1" customHeight="1" x14ac:dyDescent="0.25">
      <c r="A1761" s="9"/>
      <c r="B1761" s="10"/>
      <c r="C1761" s="28"/>
      <c r="D1761" s="12"/>
      <c r="E1761" s="12"/>
      <c r="F1761" s="12"/>
      <c r="G1761" s="13"/>
      <c r="H1761" s="10"/>
      <c r="I1761" s="14" t="str">
        <f t="shared" si="27"/>
        <v/>
      </c>
      <c r="J1761" s="113"/>
      <c r="K1761" s="172"/>
    </row>
    <row r="1762" spans="1:11" ht="14.1" customHeight="1" x14ac:dyDescent="0.25">
      <c r="A1762" s="9"/>
      <c r="B1762" s="10"/>
      <c r="C1762" s="28"/>
      <c r="D1762" s="12"/>
      <c r="E1762" s="12"/>
      <c r="F1762" s="12"/>
      <c r="G1762" s="13"/>
      <c r="H1762" s="10"/>
      <c r="I1762" s="14" t="str">
        <f t="shared" si="27"/>
        <v/>
      </c>
      <c r="J1762" s="113"/>
      <c r="K1762" s="172"/>
    </row>
    <row r="1763" spans="1:11" ht="14.1" customHeight="1" x14ac:dyDescent="0.25">
      <c r="A1763" s="9"/>
      <c r="B1763" s="10"/>
      <c r="C1763" s="28"/>
      <c r="D1763" s="12"/>
      <c r="E1763" s="12"/>
      <c r="F1763" s="12"/>
      <c r="G1763" s="13"/>
      <c r="H1763" s="10"/>
      <c r="I1763" s="14" t="str">
        <f t="shared" si="27"/>
        <v/>
      </c>
      <c r="J1763" s="113"/>
      <c r="K1763" s="172"/>
    </row>
    <row r="1764" spans="1:11" ht="14.1" customHeight="1" x14ac:dyDescent="0.25">
      <c r="A1764" s="9"/>
      <c r="B1764" s="10"/>
      <c r="C1764" s="28"/>
      <c r="D1764" s="12"/>
      <c r="E1764" s="12"/>
      <c r="F1764" s="12"/>
      <c r="G1764" s="13"/>
      <c r="H1764" s="10"/>
      <c r="I1764" s="14" t="str">
        <f t="shared" si="27"/>
        <v/>
      </c>
      <c r="J1764" s="113"/>
      <c r="K1764" s="172"/>
    </row>
    <row r="1765" spans="1:11" ht="14.1" customHeight="1" x14ac:dyDescent="0.25">
      <c r="A1765" s="9"/>
      <c r="B1765" s="10"/>
      <c r="C1765" s="28"/>
      <c r="D1765" s="12"/>
      <c r="E1765" s="12"/>
      <c r="F1765" s="12"/>
      <c r="G1765" s="13"/>
      <c r="H1765" s="10"/>
      <c r="I1765" s="14" t="str">
        <f t="shared" si="27"/>
        <v/>
      </c>
      <c r="J1765" s="113"/>
      <c r="K1765" s="172"/>
    </row>
    <row r="1766" spans="1:11" ht="14.1" customHeight="1" x14ac:dyDescent="0.25">
      <c r="A1766" s="9"/>
      <c r="B1766" s="10"/>
      <c r="C1766" s="28"/>
      <c r="D1766" s="12"/>
      <c r="E1766" s="12"/>
      <c r="F1766" s="12"/>
      <c r="G1766" s="13"/>
      <c r="H1766" s="10"/>
      <c r="I1766" s="14" t="str">
        <f t="shared" si="27"/>
        <v/>
      </c>
      <c r="J1766" s="113"/>
      <c r="K1766" s="172"/>
    </row>
    <row r="1767" spans="1:11" ht="14.1" customHeight="1" x14ac:dyDescent="0.25">
      <c r="A1767" s="9"/>
      <c r="B1767" s="10"/>
      <c r="C1767" s="28"/>
      <c r="D1767" s="12"/>
      <c r="E1767" s="12"/>
      <c r="F1767" s="12"/>
      <c r="G1767" s="13"/>
      <c r="H1767" s="10"/>
      <c r="I1767" s="14" t="str">
        <f t="shared" si="27"/>
        <v/>
      </c>
      <c r="J1767" s="113"/>
      <c r="K1767" s="172"/>
    </row>
    <row r="1768" spans="1:11" ht="14.1" customHeight="1" x14ac:dyDescent="0.25">
      <c r="A1768" s="9"/>
      <c r="B1768" s="10"/>
      <c r="C1768" s="28"/>
      <c r="D1768" s="12"/>
      <c r="E1768" s="12"/>
      <c r="F1768" s="12"/>
      <c r="G1768" s="13"/>
      <c r="H1768" s="10"/>
      <c r="I1768" s="14" t="str">
        <f t="shared" si="27"/>
        <v/>
      </c>
      <c r="J1768" s="113"/>
      <c r="K1768" s="172"/>
    </row>
    <row r="1769" spans="1:11" ht="14.1" customHeight="1" x14ac:dyDescent="0.25">
      <c r="A1769" s="9"/>
      <c r="B1769" s="10"/>
      <c r="C1769" s="28"/>
      <c r="D1769" s="12"/>
      <c r="E1769" s="12"/>
      <c r="F1769" s="12"/>
      <c r="G1769" s="13"/>
      <c r="H1769" s="10"/>
      <c r="I1769" s="14" t="str">
        <f t="shared" si="27"/>
        <v/>
      </c>
      <c r="J1769" s="113"/>
      <c r="K1769" s="172"/>
    </row>
    <row r="1770" spans="1:11" ht="14.1" customHeight="1" x14ac:dyDescent="0.25">
      <c r="A1770" s="9"/>
      <c r="B1770" s="10"/>
      <c r="C1770" s="28"/>
      <c r="D1770" s="12"/>
      <c r="E1770" s="12"/>
      <c r="F1770" s="12"/>
      <c r="G1770" s="13"/>
      <c r="H1770" s="10"/>
      <c r="I1770" s="14" t="str">
        <f t="shared" si="27"/>
        <v/>
      </c>
      <c r="J1770" s="113"/>
      <c r="K1770" s="172"/>
    </row>
    <row r="1771" spans="1:11" ht="14.1" customHeight="1" x14ac:dyDescent="0.25">
      <c r="A1771" s="9"/>
      <c r="B1771" s="10"/>
      <c r="C1771" s="28"/>
      <c r="D1771" s="12"/>
      <c r="E1771" s="12"/>
      <c r="F1771" s="12"/>
      <c r="G1771" s="13"/>
      <c r="H1771" s="10"/>
      <c r="I1771" s="14" t="str">
        <f t="shared" si="27"/>
        <v/>
      </c>
      <c r="J1771" s="113"/>
      <c r="K1771" s="172"/>
    </row>
    <row r="1772" spans="1:11" ht="14.1" customHeight="1" x14ac:dyDescent="0.25">
      <c r="A1772" s="9"/>
      <c r="B1772" s="10"/>
      <c r="C1772" s="28"/>
      <c r="D1772" s="12"/>
      <c r="E1772" s="12"/>
      <c r="F1772" s="12"/>
      <c r="G1772" s="13"/>
      <c r="H1772" s="10"/>
      <c r="I1772" s="14" t="str">
        <f t="shared" si="27"/>
        <v/>
      </c>
      <c r="J1772" s="113"/>
      <c r="K1772" s="172"/>
    </row>
    <row r="1773" spans="1:11" ht="14.1" customHeight="1" x14ac:dyDescent="0.25">
      <c r="A1773" s="9"/>
      <c r="B1773" s="10"/>
      <c r="C1773" s="28"/>
      <c r="D1773" s="12"/>
      <c r="E1773" s="12"/>
      <c r="F1773" s="12"/>
      <c r="G1773" s="13"/>
      <c r="H1773" s="10"/>
      <c r="I1773" s="14" t="str">
        <f t="shared" si="27"/>
        <v/>
      </c>
      <c r="J1773" s="113"/>
      <c r="K1773" s="172"/>
    </row>
    <row r="1774" spans="1:11" ht="14.1" customHeight="1" x14ac:dyDescent="0.25">
      <c r="A1774" s="9"/>
      <c r="B1774" s="10"/>
      <c r="C1774" s="28"/>
      <c r="D1774" s="12"/>
      <c r="E1774" s="12"/>
      <c r="F1774" s="12"/>
      <c r="G1774" s="13"/>
      <c r="H1774" s="10"/>
      <c r="I1774" s="14" t="str">
        <f t="shared" si="27"/>
        <v/>
      </c>
      <c r="J1774" s="113"/>
      <c r="K1774" s="172"/>
    </row>
    <row r="1775" spans="1:11" ht="14.1" customHeight="1" x14ac:dyDescent="0.25">
      <c r="A1775" s="9"/>
      <c r="B1775" s="10"/>
      <c r="C1775" s="28"/>
      <c r="D1775" s="12"/>
      <c r="E1775" s="12"/>
      <c r="F1775" s="12"/>
      <c r="G1775" s="13"/>
      <c r="H1775" s="10"/>
      <c r="I1775" s="14" t="str">
        <f t="shared" si="27"/>
        <v/>
      </c>
      <c r="J1775" s="113"/>
      <c r="K1775" s="172"/>
    </row>
    <row r="1776" spans="1:11" ht="14.1" customHeight="1" x14ac:dyDescent="0.25">
      <c r="A1776" s="9"/>
      <c r="B1776" s="10"/>
      <c r="C1776" s="28"/>
      <c r="D1776" s="12"/>
      <c r="E1776" s="12"/>
      <c r="F1776" s="12"/>
      <c r="G1776" s="13"/>
      <c r="H1776" s="10"/>
      <c r="I1776" s="14" t="str">
        <f t="shared" si="27"/>
        <v/>
      </c>
      <c r="J1776" s="113"/>
      <c r="K1776" s="172"/>
    </row>
    <row r="1777" spans="1:11" ht="14.1" customHeight="1" x14ac:dyDescent="0.25">
      <c r="A1777" s="9"/>
      <c r="B1777" s="10"/>
      <c r="C1777" s="28"/>
      <c r="D1777" s="12"/>
      <c r="E1777" s="12"/>
      <c r="F1777" s="12"/>
      <c r="G1777" s="13"/>
      <c r="H1777" s="10"/>
      <c r="I1777" s="14" t="str">
        <f t="shared" si="27"/>
        <v/>
      </c>
      <c r="J1777" s="113"/>
      <c r="K1777" s="172"/>
    </row>
    <row r="1778" spans="1:11" ht="14.1" customHeight="1" x14ac:dyDescent="0.25">
      <c r="A1778" s="9"/>
      <c r="B1778" s="10"/>
      <c r="C1778" s="28"/>
      <c r="D1778" s="12"/>
      <c r="E1778" s="12"/>
      <c r="F1778" s="12"/>
      <c r="G1778" s="13"/>
      <c r="H1778" s="10"/>
      <c r="I1778" s="14" t="str">
        <f t="shared" si="27"/>
        <v/>
      </c>
      <c r="J1778" s="113"/>
      <c r="K1778" s="172"/>
    </row>
    <row r="1779" spans="1:11" ht="14.1" customHeight="1" x14ac:dyDescent="0.25">
      <c r="A1779" s="9"/>
      <c r="B1779" s="10"/>
      <c r="C1779" s="28"/>
      <c r="D1779" s="12"/>
      <c r="E1779" s="12"/>
      <c r="F1779" s="12"/>
      <c r="G1779" s="13"/>
      <c r="H1779" s="10"/>
      <c r="I1779" s="14" t="str">
        <f t="shared" si="27"/>
        <v/>
      </c>
      <c r="J1779" s="113"/>
      <c r="K1779" s="172"/>
    </row>
    <row r="1780" spans="1:11" ht="14.1" customHeight="1" x14ac:dyDescent="0.25">
      <c r="A1780" s="9"/>
      <c r="B1780" s="10"/>
      <c r="C1780" s="28"/>
      <c r="D1780" s="12"/>
      <c r="E1780" s="12"/>
      <c r="F1780" s="12"/>
      <c r="G1780" s="13"/>
      <c r="H1780" s="10"/>
      <c r="I1780" s="14" t="str">
        <f t="shared" si="27"/>
        <v/>
      </c>
      <c r="J1780" s="113"/>
      <c r="K1780" s="172"/>
    </row>
    <row r="1781" spans="1:11" ht="14.1" customHeight="1" x14ac:dyDescent="0.25">
      <c r="A1781" s="9"/>
      <c r="B1781" s="10"/>
      <c r="C1781" s="28"/>
      <c r="D1781" s="12"/>
      <c r="E1781" s="12"/>
      <c r="F1781" s="12"/>
      <c r="G1781" s="13"/>
      <c r="H1781" s="10"/>
      <c r="I1781" s="14" t="str">
        <f t="shared" si="27"/>
        <v/>
      </c>
      <c r="J1781" s="113"/>
      <c r="K1781" s="172"/>
    </row>
    <row r="1782" spans="1:11" ht="14.1" customHeight="1" x14ac:dyDescent="0.25">
      <c r="A1782" s="9"/>
      <c r="B1782" s="10"/>
      <c r="C1782" s="28"/>
      <c r="D1782" s="12"/>
      <c r="E1782" s="12"/>
      <c r="F1782" s="12"/>
      <c r="G1782" s="13"/>
      <c r="H1782" s="10"/>
      <c r="I1782" s="14" t="str">
        <f t="shared" si="27"/>
        <v/>
      </c>
      <c r="J1782" s="113"/>
      <c r="K1782" s="172"/>
    </row>
    <row r="1783" spans="1:11" ht="14.1" customHeight="1" x14ac:dyDescent="0.25">
      <c r="A1783" s="9"/>
      <c r="B1783" s="10"/>
      <c r="C1783" s="28"/>
      <c r="D1783" s="12"/>
      <c r="E1783" s="12"/>
      <c r="F1783" s="12"/>
      <c r="G1783" s="13"/>
      <c r="H1783" s="10"/>
      <c r="I1783" s="14" t="str">
        <f t="shared" si="27"/>
        <v/>
      </c>
      <c r="J1783" s="113"/>
      <c r="K1783" s="172"/>
    </row>
    <row r="1784" spans="1:11" ht="14.1" customHeight="1" x14ac:dyDescent="0.25">
      <c r="A1784" s="9"/>
      <c r="B1784" s="10"/>
      <c r="C1784" s="28"/>
      <c r="D1784" s="12"/>
      <c r="E1784" s="12"/>
      <c r="F1784" s="12"/>
      <c r="G1784" s="13"/>
      <c r="H1784" s="10"/>
      <c r="I1784" s="14" t="str">
        <f t="shared" si="27"/>
        <v/>
      </c>
      <c r="J1784" s="113"/>
      <c r="K1784" s="172"/>
    </row>
    <row r="1785" spans="1:11" ht="14.1" customHeight="1" x14ac:dyDescent="0.25">
      <c r="A1785" s="9"/>
      <c r="B1785" s="10"/>
      <c r="C1785" s="28"/>
      <c r="D1785" s="12"/>
      <c r="E1785" s="12"/>
      <c r="F1785" s="12"/>
      <c r="G1785" s="13"/>
      <c r="H1785" s="10"/>
      <c r="I1785" s="14" t="str">
        <f t="shared" si="27"/>
        <v/>
      </c>
      <c r="J1785" s="113"/>
      <c r="K1785" s="172"/>
    </row>
    <row r="1786" spans="1:11" ht="14.1" customHeight="1" x14ac:dyDescent="0.25">
      <c r="A1786" s="9"/>
      <c r="B1786" s="10"/>
      <c r="C1786" s="28"/>
      <c r="D1786" s="12"/>
      <c r="E1786" s="12"/>
      <c r="F1786" s="12"/>
      <c r="G1786" s="13"/>
      <c r="H1786" s="10"/>
      <c r="I1786" s="14" t="str">
        <f t="shared" si="27"/>
        <v/>
      </c>
      <c r="J1786" s="113"/>
      <c r="K1786" s="172"/>
    </row>
    <row r="1787" spans="1:11" ht="14.1" customHeight="1" x14ac:dyDescent="0.25">
      <c r="A1787" s="9"/>
      <c r="B1787" s="10"/>
      <c r="C1787" s="28"/>
      <c r="D1787" s="12"/>
      <c r="E1787" s="12"/>
      <c r="F1787" s="12"/>
      <c r="G1787" s="13"/>
      <c r="H1787" s="10"/>
      <c r="I1787" s="14" t="str">
        <f t="shared" si="27"/>
        <v/>
      </c>
      <c r="J1787" s="113"/>
      <c r="K1787" s="172"/>
    </row>
    <row r="1788" spans="1:11" ht="14.1" customHeight="1" x14ac:dyDescent="0.25">
      <c r="A1788" s="9"/>
      <c r="B1788" s="10"/>
      <c r="C1788" s="28"/>
      <c r="D1788" s="12"/>
      <c r="E1788" s="12"/>
      <c r="F1788" s="12"/>
      <c r="G1788" s="13"/>
      <c r="H1788" s="10"/>
      <c r="I1788" s="14" t="str">
        <f t="shared" si="27"/>
        <v/>
      </c>
      <c r="J1788" s="113"/>
      <c r="K1788" s="172"/>
    </row>
    <row r="1789" spans="1:11" ht="14.1" customHeight="1" x14ac:dyDescent="0.25">
      <c r="A1789" s="9"/>
      <c r="B1789" s="10"/>
      <c r="C1789" s="28"/>
      <c r="D1789" s="12"/>
      <c r="E1789" s="12"/>
      <c r="F1789" s="12"/>
      <c r="G1789" s="13"/>
      <c r="H1789" s="10"/>
      <c r="I1789" s="14" t="str">
        <f t="shared" si="27"/>
        <v/>
      </c>
      <c r="J1789" s="113"/>
      <c r="K1789" s="172"/>
    </row>
    <row r="1790" spans="1:11" ht="14.1" customHeight="1" x14ac:dyDescent="0.25">
      <c r="A1790" s="9"/>
      <c r="B1790" s="10"/>
      <c r="C1790" s="28"/>
      <c r="D1790" s="12"/>
      <c r="E1790" s="12"/>
      <c r="F1790" s="12"/>
      <c r="G1790" s="13"/>
      <c r="H1790" s="10"/>
      <c r="I1790" s="14" t="str">
        <f t="shared" si="27"/>
        <v/>
      </c>
      <c r="J1790" s="113"/>
      <c r="K1790" s="172"/>
    </row>
    <row r="1791" spans="1:11" ht="14.1" customHeight="1" x14ac:dyDescent="0.25">
      <c r="A1791" s="9"/>
      <c r="B1791" s="10"/>
      <c r="C1791" s="28"/>
      <c r="D1791" s="12"/>
      <c r="E1791" s="12"/>
      <c r="F1791" s="12"/>
      <c r="G1791" s="13"/>
      <c r="H1791" s="10"/>
      <c r="I1791" s="14" t="str">
        <f t="shared" si="27"/>
        <v/>
      </c>
      <c r="J1791" s="113"/>
      <c r="K1791" s="172"/>
    </row>
    <row r="1792" spans="1:11" ht="14.1" customHeight="1" x14ac:dyDescent="0.25">
      <c r="A1792" s="9"/>
      <c r="B1792" s="10"/>
      <c r="C1792" s="28"/>
      <c r="D1792" s="12"/>
      <c r="E1792" s="12"/>
      <c r="F1792" s="12"/>
      <c r="G1792" s="13"/>
      <c r="H1792" s="10"/>
      <c r="I1792" s="14" t="str">
        <f t="shared" si="27"/>
        <v/>
      </c>
      <c r="J1792" s="113"/>
      <c r="K1792" s="172"/>
    </row>
    <row r="1793" spans="1:11" ht="14.1" customHeight="1" x14ac:dyDescent="0.25">
      <c r="A1793" s="9"/>
      <c r="B1793" s="10"/>
      <c r="C1793" s="28"/>
      <c r="D1793" s="12"/>
      <c r="E1793" s="12"/>
      <c r="F1793" s="12"/>
      <c r="G1793" s="13"/>
      <c r="H1793" s="10"/>
      <c r="I1793" s="14" t="str">
        <f t="shared" si="27"/>
        <v/>
      </c>
      <c r="J1793" s="113"/>
      <c r="K1793" s="172"/>
    </row>
    <row r="1794" spans="1:11" ht="14.1" customHeight="1" x14ac:dyDescent="0.25">
      <c r="A1794" s="9"/>
      <c r="B1794" s="10"/>
      <c r="C1794" s="28"/>
      <c r="D1794" s="12"/>
      <c r="E1794" s="12"/>
      <c r="F1794" s="12"/>
      <c r="G1794" s="13"/>
      <c r="H1794" s="10"/>
      <c r="I1794" s="14" t="str">
        <f t="shared" si="27"/>
        <v/>
      </c>
      <c r="J1794" s="113"/>
      <c r="K1794" s="172"/>
    </row>
    <row r="1795" spans="1:11" ht="14.1" customHeight="1" x14ac:dyDescent="0.25">
      <c r="A1795" s="9"/>
      <c r="B1795" s="10"/>
      <c r="C1795" s="28"/>
      <c r="D1795" s="12"/>
      <c r="E1795" s="12"/>
      <c r="F1795" s="12"/>
      <c r="G1795" s="13"/>
      <c r="H1795" s="10"/>
      <c r="I1795" s="14" t="str">
        <f t="shared" si="27"/>
        <v/>
      </c>
      <c r="J1795" s="113"/>
      <c r="K1795" s="172"/>
    </row>
    <row r="1796" spans="1:11" ht="14.1" customHeight="1" x14ac:dyDescent="0.25">
      <c r="A1796" s="9"/>
      <c r="B1796" s="10"/>
      <c r="C1796" s="28"/>
      <c r="D1796" s="12"/>
      <c r="E1796" s="12"/>
      <c r="F1796" s="12"/>
      <c r="G1796" s="13"/>
      <c r="H1796" s="10"/>
      <c r="I1796" s="14" t="str">
        <f t="shared" si="27"/>
        <v/>
      </c>
      <c r="J1796" s="113"/>
      <c r="K1796" s="172"/>
    </row>
    <row r="1797" spans="1:11" ht="14.1" customHeight="1" x14ac:dyDescent="0.25">
      <c r="A1797" s="9"/>
      <c r="B1797" s="10"/>
      <c r="C1797" s="28"/>
      <c r="D1797" s="12"/>
      <c r="E1797" s="12"/>
      <c r="F1797" s="12"/>
      <c r="G1797" s="13"/>
      <c r="H1797" s="10"/>
      <c r="I1797" s="14" t="str">
        <f t="shared" ref="I1797:I1860" si="28">IF(G1797="","",I1796+G1797)</f>
        <v/>
      </c>
      <c r="J1797" s="113"/>
      <c r="K1797" s="172"/>
    </row>
    <row r="1798" spans="1:11" ht="14.1" customHeight="1" x14ac:dyDescent="0.25">
      <c r="A1798" s="9"/>
      <c r="B1798" s="10"/>
      <c r="C1798" s="28"/>
      <c r="D1798" s="12"/>
      <c r="E1798" s="12"/>
      <c r="F1798" s="12"/>
      <c r="G1798" s="13"/>
      <c r="H1798" s="10"/>
      <c r="I1798" s="14" t="str">
        <f t="shared" si="28"/>
        <v/>
      </c>
      <c r="J1798" s="113"/>
      <c r="K1798" s="172"/>
    </row>
    <row r="1799" spans="1:11" ht="14.1" customHeight="1" x14ac:dyDescent="0.25">
      <c r="A1799" s="9"/>
      <c r="B1799" s="10"/>
      <c r="C1799" s="28"/>
      <c r="D1799" s="12"/>
      <c r="E1799" s="12"/>
      <c r="F1799" s="12"/>
      <c r="G1799" s="13"/>
      <c r="H1799" s="10"/>
      <c r="I1799" s="14" t="str">
        <f t="shared" si="28"/>
        <v/>
      </c>
      <c r="J1799" s="113"/>
      <c r="K1799" s="172"/>
    </row>
    <row r="1800" spans="1:11" ht="14.1" customHeight="1" x14ac:dyDescent="0.25">
      <c r="A1800" s="9"/>
      <c r="B1800" s="10"/>
      <c r="C1800" s="28"/>
      <c r="D1800" s="12"/>
      <c r="E1800" s="12"/>
      <c r="F1800" s="12"/>
      <c r="G1800" s="13"/>
      <c r="H1800" s="10"/>
      <c r="I1800" s="14" t="str">
        <f t="shared" si="28"/>
        <v/>
      </c>
      <c r="J1800" s="113"/>
      <c r="K1800" s="172"/>
    </row>
    <row r="1801" spans="1:11" ht="14.1" customHeight="1" x14ac:dyDescent="0.25">
      <c r="A1801" s="9"/>
      <c r="B1801" s="10"/>
      <c r="C1801" s="28"/>
      <c r="D1801" s="12"/>
      <c r="E1801" s="12"/>
      <c r="F1801" s="12"/>
      <c r="G1801" s="13"/>
      <c r="H1801" s="10"/>
      <c r="I1801" s="14" t="str">
        <f t="shared" si="28"/>
        <v/>
      </c>
      <c r="J1801" s="113"/>
      <c r="K1801" s="172"/>
    </row>
    <row r="1802" spans="1:11" ht="14.1" customHeight="1" x14ac:dyDescent="0.25">
      <c r="A1802" s="9"/>
      <c r="B1802" s="10"/>
      <c r="C1802" s="28"/>
      <c r="D1802" s="12"/>
      <c r="E1802" s="12"/>
      <c r="F1802" s="12"/>
      <c r="G1802" s="13"/>
      <c r="H1802" s="10"/>
      <c r="I1802" s="14" t="str">
        <f t="shared" si="28"/>
        <v/>
      </c>
      <c r="J1802" s="113"/>
      <c r="K1802" s="172"/>
    </row>
    <row r="1803" spans="1:11" ht="14.1" customHeight="1" x14ac:dyDescent="0.25">
      <c r="A1803" s="9"/>
      <c r="B1803" s="10"/>
      <c r="C1803" s="28"/>
      <c r="D1803" s="12"/>
      <c r="E1803" s="12"/>
      <c r="F1803" s="12"/>
      <c r="G1803" s="13"/>
      <c r="H1803" s="10"/>
      <c r="I1803" s="14" t="str">
        <f t="shared" si="28"/>
        <v/>
      </c>
      <c r="J1803" s="113"/>
      <c r="K1803" s="172"/>
    </row>
    <row r="1804" spans="1:11" ht="14.1" customHeight="1" x14ac:dyDescent="0.25">
      <c r="A1804" s="9"/>
      <c r="B1804" s="10"/>
      <c r="C1804" s="28"/>
      <c r="D1804" s="12"/>
      <c r="E1804" s="12"/>
      <c r="F1804" s="12"/>
      <c r="G1804" s="13"/>
      <c r="H1804" s="10"/>
      <c r="I1804" s="14" t="str">
        <f t="shared" si="28"/>
        <v/>
      </c>
      <c r="J1804" s="113"/>
      <c r="K1804" s="172"/>
    </row>
    <row r="1805" spans="1:11" ht="14.1" customHeight="1" x14ac:dyDescent="0.25">
      <c r="A1805" s="9"/>
      <c r="B1805" s="10"/>
      <c r="C1805" s="28"/>
      <c r="D1805" s="12"/>
      <c r="E1805" s="12"/>
      <c r="F1805" s="12"/>
      <c r="G1805" s="13"/>
      <c r="H1805" s="10"/>
      <c r="I1805" s="14" t="str">
        <f t="shared" si="28"/>
        <v/>
      </c>
      <c r="J1805" s="113"/>
      <c r="K1805" s="172"/>
    </row>
    <row r="1806" spans="1:11" ht="14.1" customHeight="1" x14ac:dyDescent="0.25">
      <c r="A1806" s="9"/>
      <c r="B1806" s="10"/>
      <c r="C1806" s="28"/>
      <c r="D1806" s="12"/>
      <c r="E1806" s="12"/>
      <c r="F1806" s="12"/>
      <c r="G1806" s="13"/>
      <c r="H1806" s="10"/>
      <c r="I1806" s="14" t="str">
        <f t="shared" si="28"/>
        <v/>
      </c>
      <c r="J1806" s="113"/>
      <c r="K1806" s="172"/>
    </row>
    <row r="1807" spans="1:11" ht="14.1" customHeight="1" x14ac:dyDescent="0.25">
      <c r="A1807" s="9"/>
      <c r="B1807" s="10"/>
      <c r="C1807" s="28"/>
      <c r="D1807" s="12"/>
      <c r="E1807" s="12"/>
      <c r="F1807" s="12"/>
      <c r="G1807" s="13"/>
      <c r="H1807" s="10"/>
      <c r="I1807" s="14" t="str">
        <f t="shared" si="28"/>
        <v/>
      </c>
      <c r="J1807" s="113"/>
      <c r="K1807" s="172"/>
    </row>
    <row r="1808" spans="1:11" ht="14.1" customHeight="1" x14ac:dyDescent="0.25">
      <c r="A1808" s="9"/>
      <c r="B1808" s="10"/>
      <c r="C1808" s="28"/>
      <c r="D1808" s="12"/>
      <c r="E1808" s="12"/>
      <c r="F1808" s="12"/>
      <c r="G1808" s="13"/>
      <c r="H1808" s="10"/>
      <c r="I1808" s="14" t="str">
        <f t="shared" si="28"/>
        <v/>
      </c>
      <c r="J1808" s="113"/>
      <c r="K1808" s="172"/>
    </row>
    <row r="1809" spans="1:11" ht="14.1" customHeight="1" x14ac:dyDescent="0.25">
      <c r="A1809" s="9"/>
      <c r="B1809" s="10"/>
      <c r="C1809" s="28"/>
      <c r="D1809" s="12"/>
      <c r="E1809" s="12"/>
      <c r="F1809" s="12"/>
      <c r="G1809" s="13"/>
      <c r="H1809" s="10"/>
      <c r="I1809" s="14" t="str">
        <f t="shared" si="28"/>
        <v/>
      </c>
      <c r="J1809" s="113"/>
      <c r="K1809" s="172"/>
    </row>
    <row r="1810" spans="1:11" ht="14.1" customHeight="1" x14ac:dyDescent="0.25">
      <c r="A1810" s="9"/>
      <c r="B1810" s="10"/>
      <c r="C1810" s="28"/>
      <c r="D1810" s="12"/>
      <c r="E1810" s="12"/>
      <c r="F1810" s="12"/>
      <c r="G1810" s="13"/>
      <c r="H1810" s="10"/>
      <c r="I1810" s="14" t="str">
        <f t="shared" si="28"/>
        <v/>
      </c>
      <c r="J1810" s="113"/>
      <c r="K1810" s="172"/>
    </row>
    <row r="1811" spans="1:11" ht="14.1" customHeight="1" x14ac:dyDescent="0.25">
      <c r="A1811" s="9"/>
      <c r="B1811" s="10"/>
      <c r="C1811" s="28"/>
      <c r="D1811" s="12"/>
      <c r="E1811" s="12"/>
      <c r="F1811" s="12"/>
      <c r="G1811" s="13"/>
      <c r="H1811" s="10"/>
      <c r="I1811" s="14" t="str">
        <f t="shared" si="28"/>
        <v/>
      </c>
      <c r="J1811" s="113"/>
      <c r="K1811" s="172"/>
    </row>
    <row r="1812" spans="1:11" ht="14.1" customHeight="1" x14ac:dyDescent="0.25">
      <c r="A1812" s="9"/>
      <c r="B1812" s="10"/>
      <c r="C1812" s="28"/>
      <c r="D1812" s="12"/>
      <c r="E1812" s="12"/>
      <c r="F1812" s="12"/>
      <c r="G1812" s="13"/>
      <c r="H1812" s="10"/>
      <c r="I1812" s="14" t="str">
        <f t="shared" si="28"/>
        <v/>
      </c>
      <c r="J1812" s="113"/>
      <c r="K1812" s="172"/>
    </row>
    <row r="1813" spans="1:11" ht="14.1" customHeight="1" x14ac:dyDescent="0.25">
      <c r="A1813" s="9"/>
      <c r="B1813" s="10"/>
      <c r="C1813" s="28"/>
      <c r="D1813" s="12"/>
      <c r="E1813" s="12"/>
      <c r="F1813" s="12"/>
      <c r="G1813" s="13"/>
      <c r="H1813" s="10"/>
      <c r="I1813" s="14" t="str">
        <f t="shared" si="28"/>
        <v/>
      </c>
      <c r="J1813" s="113"/>
      <c r="K1813" s="172"/>
    </row>
    <row r="1814" spans="1:11" ht="14.1" customHeight="1" x14ac:dyDescent="0.25">
      <c r="A1814" s="9"/>
      <c r="B1814" s="10"/>
      <c r="C1814" s="28"/>
      <c r="D1814" s="12"/>
      <c r="E1814" s="12"/>
      <c r="F1814" s="12"/>
      <c r="G1814" s="13"/>
      <c r="H1814" s="10"/>
      <c r="I1814" s="14" t="str">
        <f t="shared" si="28"/>
        <v/>
      </c>
      <c r="J1814" s="113"/>
      <c r="K1814" s="172"/>
    </row>
    <row r="1815" spans="1:11" ht="14.1" customHeight="1" x14ac:dyDescent="0.25">
      <c r="A1815" s="9"/>
      <c r="B1815" s="10"/>
      <c r="C1815" s="28"/>
      <c r="D1815" s="12"/>
      <c r="E1815" s="12"/>
      <c r="F1815" s="12"/>
      <c r="G1815" s="13"/>
      <c r="H1815" s="10"/>
      <c r="I1815" s="14" t="str">
        <f t="shared" si="28"/>
        <v/>
      </c>
      <c r="J1815" s="113"/>
      <c r="K1815" s="172"/>
    </row>
    <row r="1816" spans="1:11" ht="14.1" customHeight="1" x14ac:dyDescent="0.25">
      <c r="A1816" s="9"/>
      <c r="B1816" s="10"/>
      <c r="C1816" s="28"/>
      <c r="D1816" s="12"/>
      <c r="E1816" s="12"/>
      <c r="F1816" s="12"/>
      <c r="G1816" s="13"/>
      <c r="H1816" s="10"/>
      <c r="I1816" s="14" t="str">
        <f t="shared" si="28"/>
        <v/>
      </c>
      <c r="J1816" s="113"/>
      <c r="K1816" s="172"/>
    </row>
    <row r="1817" spans="1:11" ht="14.1" customHeight="1" x14ac:dyDescent="0.25">
      <c r="A1817" s="9"/>
      <c r="B1817" s="10"/>
      <c r="C1817" s="28"/>
      <c r="D1817" s="12"/>
      <c r="E1817" s="12"/>
      <c r="F1817" s="12"/>
      <c r="G1817" s="13"/>
      <c r="H1817" s="10"/>
      <c r="I1817" s="14" t="str">
        <f t="shared" si="28"/>
        <v/>
      </c>
      <c r="J1817" s="113"/>
      <c r="K1817" s="172"/>
    </row>
    <row r="1818" spans="1:11" ht="14.1" customHeight="1" x14ac:dyDescent="0.25">
      <c r="A1818" s="9"/>
      <c r="B1818" s="10"/>
      <c r="C1818" s="28"/>
      <c r="D1818" s="12"/>
      <c r="E1818" s="12"/>
      <c r="F1818" s="12"/>
      <c r="G1818" s="13"/>
      <c r="H1818" s="10"/>
      <c r="I1818" s="14" t="str">
        <f t="shared" si="28"/>
        <v/>
      </c>
      <c r="J1818" s="113"/>
      <c r="K1818" s="172"/>
    </row>
    <row r="1819" spans="1:11" ht="14.1" customHeight="1" x14ac:dyDescent="0.25">
      <c r="A1819" s="9"/>
      <c r="B1819" s="10"/>
      <c r="C1819" s="28"/>
      <c r="D1819" s="12"/>
      <c r="E1819" s="12"/>
      <c r="F1819" s="12"/>
      <c r="G1819" s="13"/>
      <c r="H1819" s="10"/>
      <c r="I1819" s="14" t="str">
        <f t="shared" si="28"/>
        <v/>
      </c>
      <c r="J1819" s="113"/>
      <c r="K1819" s="172"/>
    </row>
    <row r="1820" spans="1:11" ht="14.1" customHeight="1" x14ac:dyDescent="0.25">
      <c r="A1820" s="9"/>
      <c r="B1820" s="10"/>
      <c r="C1820" s="28"/>
      <c r="D1820" s="12"/>
      <c r="E1820" s="12"/>
      <c r="F1820" s="12"/>
      <c r="G1820" s="13"/>
      <c r="H1820" s="10"/>
      <c r="I1820" s="14" t="str">
        <f t="shared" si="28"/>
        <v/>
      </c>
      <c r="J1820" s="113"/>
      <c r="K1820" s="172"/>
    </row>
    <row r="1821" spans="1:11" ht="14.1" customHeight="1" x14ac:dyDescent="0.25">
      <c r="A1821" s="9"/>
      <c r="B1821" s="10"/>
      <c r="C1821" s="28"/>
      <c r="D1821" s="12"/>
      <c r="E1821" s="12"/>
      <c r="F1821" s="12"/>
      <c r="G1821" s="13"/>
      <c r="H1821" s="10"/>
      <c r="I1821" s="14" t="str">
        <f t="shared" si="28"/>
        <v/>
      </c>
      <c r="J1821" s="113"/>
      <c r="K1821" s="172"/>
    </row>
    <row r="1822" spans="1:11" ht="14.1" customHeight="1" x14ac:dyDescent="0.25">
      <c r="A1822" s="9"/>
      <c r="B1822" s="10"/>
      <c r="C1822" s="28"/>
      <c r="D1822" s="12"/>
      <c r="E1822" s="12"/>
      <c r="F1822" s="12"/>
      <c r="G1822" s="13"/>
      <c r="H1822" s="10"/>
      <c r="I1822" s="14" t="str">
        <f t="shared" si="28"/>
        <v/>
      </c>
      <c r="J1822" s="113"/>
      <c r="K1822" s="172"/>
    </row>
    <row r="1823" spans="1:11" ht="14.1" customHeight="1" x14ac:dyDescent="0.25">
      <c r="A1823" s="9"/>
      <c r="B1823" s="10"/>
      <c r="C1823" s="28"/>
      <c r="D1823" s="12"/>
      <c r="E1823" s="12"/>
      <c r="F1823" s="12"/>
      <c r="G1823" s="13"/>
      <c r="H1823" s="10"/>
      <c r="I1823" s="14" t="str">
        <f t="shared" si="28"/>
        <v/>
      </c>
      <c r="J1823" s="113"/>
      <c r="K1823" s="172"/>
    </row>
    <row r="1824" spans="1:11" ht="14.1" customHeight="1" x14ac:dyDescent="0.25">
      <c r="A1824" s="9"/>
      <c r="B1824" s="10"/>
      <c r="C1824" s="28"/>
      <c r="D1824" s="12"/>
      <c r="E1824" s="12"/>
      <c r="F1824" s="12"/>
      <c r="G1824" s="13"/>
      <c r="H1824" s="10"/>
      <c r="I1824" s="14" t="str">
        <f t="shared" si="28"/>
        <v/>
      </c>
      <c r="J1824" s="113"/>
      <c r="K1824" s="172"/>
    </row>
    <row r="1825" spans="1:11" ht="14.1" customHeight="1" x14ac:dyDescent="0.25">
      <c r="A1825" s="9"/>
      <c r="B1825" s="10"/>
      <c r="C1825" s="28"/>
      <c r="D1825" s="12"/>
      <c r="E1825" s="12"/>
      <c r="F1825" s="12"/>
      <c r="G1825" s="13"/>
      <c r="H1825" s="10"/>
      <c r="I1825" s="14" t="str">
        <f t="shared" si="28"/>
        <v/>
      </c>
      <c r="J1825" s="113"/>
      <c r="K1825" s="172"/>
    </row>
    <row r="1826" spans="1:11" ht="14.1" customHeight="1" x14ac:dyDescent="0.25">
      <c r="A1826" s="9"/>
      <c r="B1826" s="10"/>
      <c r="C1826" s="28"/>
      <c r="D1826" s="12"/>
      <c r="E1826" s="12"/>
      <c r="F1826" s="12"/>
      <c r="G1826" s="13"/>
      <c r="H1826" s="10"/>
      <c r="I1826" s="14" t="str">
        <f t="shared" si="28"/>
        <v/>
      </c>
      <c r="J1826" s="113"/>
      <c r="K1826" s="172"/>
    </row>
    <row r="1827" spans="1:11" ht="14.1" customHeight="1" x14ac:dyDescent="0.25">
      <c r="A1827" s="9"/>
      <c r="B1827" s="10"/>
      <c r="C1827" s="28"/>
      <c r="D1827" s="12"/>
      <c r="E1827" s="12"/>
      <c r="F1827" s="12"/>
      <c r="G1827" s="13"/>
      <c r="H1827" s="10"/>
      <c r="I1827" s="14" t="str">
        <f t="shared" si="28"/>
        <v/>
      </c>
      <c r="J1827" s="113"/>
      <c r="K1827" s="172"/>
    </row>
    <row r="1828" spans="1:11" ht="14.1" customHeight="1" x14ac:dyDescent="0.25">
      <c r="A1828" s="9"/>
      <c r="B1828" s="10"/>
      <c r="C1828" s="28"/>
      <c r="D1828" s="12"/>
      <c r="E1828" s="12"/>
      <c r="F1828" s="12"/>
      <c r="G1828" s="13"/>
      <c r="H1828" s="10"/>
      <c r="I1828" s="14" t="str">
        <f t="shared" si="28"/>
        <v/>
      </c>
      <c r="J1828" s="113"/>
      <c r="K1828" s="172"/>
    </row>
    <row r="1829" spans="1:11" ht="14.1" customHeight="1" x14ac:dyDescent="0.25">
      <c r="A1829" s="9"/>
      <c r="B1829" s="10"/>
      <c r="C1829" s="28"/>
      <c r="D1829" s="12"/>
      <c r="E1829" s="12"/>
      <c r="F1829" s="12"/>
      <c r="G1829" s="13"/>
      <c r="H1829" s="10"/>
      <c r="I1829" s="14" t="str">
        <f t="shared" si="28"/>
        <v/>
      </c>
      <c r="J1829" s="113"/>
      <c r="K1829" s="172"/>
    </row>
    <row r="1830" spans="1:11" ht="14.1" customHeight="1" x14ac:dyDescent="0.25">
      <c r="A1830" s="9"/>
      <c r="B1830" s="10"/>
      <c r="C1830" s="28"/>
      <c r="D1830" s="12"/>
      <c r="E1830" s="12"/>
      <c r="F1830" s="12"/>
      <c r="G1830" s="13"/>
      <c r="H1830" s="10"/>
      <c r="I1830" s="14" t="str">
        <f t="shared" si="28"/>
        <v/>
      </c>
      <c r="J1830" s="113"/>
      <c r="K1830" s="172"/>
    </row>
    <row r="1831" spans="1:11" ht="14.1" customHeight="1" x14ac:dyDescent="0.25">
      <c r="A1831" s="9"/>
      <c r="B1831" s="10"/>
      <c r="C1831" s="28"/>
      <c r="D1831" s="12"/>
      <c r="E1831" s="12"/>
      <c r="F1831" s="12"/>
      <c r="G1831" s="13"/>
      <c r="H1831" s="10"/>
      <c r="I1831" s="14" t="str">
        <f t="shared" si="28"/>
        <v/>
      </c>
      <c r="J1831" s="113"/>
      <c r="K1831" s="172"/>
    </row>
    <row r="1832" spans="1:11" ht="14.1" customHeight="1" x14ac:dyDescent="0.25">
      <c r="A1832" s="9"/>
      <c r="B1832" s="10"/>
      <c r="C1832" s="28"/>
      <c r="D1832" s="12"/>
      <c r="E1832" s="12"/>
      <c r="F1832" s="12"/>
      <c r="G1832" s="13"/>
      <c r="H1832" s="10"/>
      <c r="I1832" s="14" t="str">
        <f t="shared" si="28"/>
        <v/>
      </c>
      <c r="J1832" s="113"/>
      <c r="K1832" s="172"/>
    </row>
    <row r="1833" spans="1:11" ht="14.1" customHeight="1" x14ac:dyDescent="0.25">
      <c r="A1833" s="9"/>
      <c r="B1833" s="10"/>
      <c r="C1833" s="28"/>
      <c r="D1833" s="12"/>
      <c r="E1833" s="12"/>
      <c r="F1833" s="12"/>
      <c r="G1833" s="13"/>
      <c r="H1833" s="10"/>
      <c r="I1833" s="14" t="str">
        <f t="shared" si="28"/>
        <v/>
      </c>
      <c r="J1833" s="113"/>
      <c r="K1833" s="172"/>
    </row>
    <row r="1834" spans="1:11" ht="14.1" customHeight="1" x14ac:dyDescent="0.25">
      <c r="A1834" s="9"/>
      <c r="B1834" s="10"/>
      <c r="C1834" s="28"/>
      <c r="D1834" s="12"/>
      <c r="E1834" s="12"/>
      <c r="F1834" s="12"/>
      <c r="G1834" s="13"/>
      <c r="H1834" s="10"/>
      <c r="I1834" s="14" t="str">
        <f t="shared" si="28"/>
        <v/>
      </c>
      <c r="J1834" s="113"/>
      <c r="K1834" s="172"/>
    </row>
    <row r="1835" spans="1:11" ht="14.1" customHeight="1" x14ac:dyDescent="0.25">
      <c r="A1835" s="9"/>
      <c r="B1835" s="10"/>
      <c r="C1835" s="28"/>
      <c r="D1835" s="12"/>
      <c r="E1835" s="12"/>
      <c r="F1835" s="12"/>
      <c r="G1835" s="13"/>
      <c r="H1835" s="10"/>
      <c r="I1835" s="14" t="str">
        <f t="shared" si="28"/>
        <v/>
      </c>
      <c r="J1835" s="113"/>
      <c r="K1835" s="172"/>
    </row>
    <row r="1836" spans="1:11" ht="14.1" customHeight="1" x14ac:dyDescent="0.25">
      <c r="A1836" s="9"/>
      <c r="B1836" s="10"/>
      <c r="C1836" s="28"/>
      <c r="D1836" s="12"/>
      <c r="E1836" s="12"/>
      <c r="F1836" s="12"/>
      <c r="G1836" s="13"/>
      <c r="H1836" s="10"/>
      <c r="I1836" s="14" t="str">
        <f t="shared" si="28"/>
        <v/>
      </c>
      <c r="J1836" s="113"/>
      <c r="K1836" s="172"/>
    </row>
    <row r="1837" spans="1:11" ht="14.1" customHeight="1" x14ac:dyDescent="0.25">
      <c r="A1837" s="9"/>
      <c r="B1837" s="10"/>
      <c r="C1837" s="28"/>
      <c r="D1837" s="12"/>
      <c r="E1837" s="12"/>
      <c r="F1837" s="12"/>
      <c r="G1837" s="13"/>
      <c r="H1837" s="10"/>
      <c r="I1837" s="14" t="str">
        <f t="shared" si="28"/>
        <v/>
      </c>
      <c r="J1837" s="113"/>
      <c r="K1837" s="172"/>
    </row>
    <row r="1838" spans="1:11" ht="14.1" customHeight="1" x14ac:dyDescent="0.25">
      <c r="A1838" s="9"/>
      <c r="B1838" s="10"/>
      <c r="C1838" s="28"/>
      <c r="D1838" s="12"/>
      <c r="E1838" s="12"/>
      <c r="F1838" s="12"/>
      <c r="G1838" s="13"/>
      <c r="H1838" s="10"/>
      <c r="I1838" s="14" t="str">
        <f t="shared" si="28"/>
        <v/>
      </c>
      <c r="J1838" s="113"/>
      <c r="K1838" s="172"/>
    </row>
    <row r="1839" spans="1:11" ht="14.1" customHeight="1" x14ac:dyDescent="0.25">
      <c r="A1839" s="9"/>
      <c r="B1839" s="10"/>
      <c r="C1839" s="28"/>
      <c r="D1839" s="12"/>
      <c r="E1839" s="12"/>
      <c r="F1839" s="12"/>
      <c r="G1839" s="13"/>
      <c r="H1839" s="10"/>
      <c r="I1839" s="14" t="str">
        <f t="shared" si="28"/>
        <v/>
      </c>
      <c r="J1839" s="113"/>
      <c r="K1839" s="172"/>
    </row>
    <row r="1840" spans="1:11" ht="14.1" customHeight="1" x14ac:dyDescent="0.25">
      <c r="A1840" s="9"/>
      <c r="B1840" s="10"/>
      <c r="C1840" s="28"/>
      <c r="D1840" s="12"/>
      <c r="E1840" s="12"/>
      <c r="F1840" s="12"/>
      <c r="G1840" s="13"/>
      <c r="H1840" s="10"/>
      <c r="I1840" s="14" t="str">
        <f t="shared" si="28"/>
        <v/>
      </c>
      <c r="J1840" s="113"/>
      <c r="K1840" s="172"/>
    </row>
    <row r="1841" spans="1:11" ht="14.1" customHeight="1" x14ac:dyDescent="0.25">
      <c r="A1841" s="9"/>
      <c r="B1841" s="10"/>
      <c r="C1841" s="28"/>
      <c r="D1841" s="12"/>
      <c r="E1841" s="12"/>
      <c r="F1841" s="12"/>
      <c r="G1841" s="13"/>
      <c r="H1841" s="10"/>
      <c r="I1841" s="14" t="str">
        <f t="shared" si="28"/>
        <v/>
      </c>
      <c r="J1841" s="113"/>
      <c r="K1841" s="172"/>
    </row>
    <row r="1842" spans="1:11" ht="14.1" customHeight="1" x14ac:dyDescent="0.25">
      <c r="A1842" s="9"/>
      <c r="B1842" s="10"/>
      <c r="C1842" s="28"/>
      <c r="D1842" s="12"/>
      <c r="E1842" s="12"/>
      <c r="F1842" s="12"/>
      <c r="G1842" s="13"/>
      <c r="H1842" s="10"/>
      <c r="I1842" s="14" t="str">
        <f t="shared" si="28"/>
        <v/>
      </c>
      <c r="J1842" s="113"/>
      <c r="K1842" s="172"/>
    </row>
    <row r="1843" spans="1:11" ht="14.1" customHeight="1" x14ac:dyDescent="0.25">
      <c r="A1843" s="9"/>
      <c r="B1843" s="10"/>
      <c r="C1843" s="28"/>
      <c r="D1843" s="12"/>
      <c r="E1843" s="12"/>
      <c r="F1843" s="12"/>
      <c r="G1843" s="13"/>
      <c r="H1843" s="10"/>
      <c r="I1843" s="14" t="str">
        <f t="shared" si="28"/>
        <v/>
      </c>
      <c r="J1843" s="113"/>
      <c r="K1843" s="172"/>
    </row>
    <row r="1844" spans="1:11" ht="14.1" customHeight="1" x14ac:dyDescent="0.25">
      <c r="A1844" s="9"/>
      <c r="B1844" s="10"/>
      <c r="C1844" s="28"/>
      <c r="D1844" s="12"/>
      <c r="E1844" s="12"/>
      <c r="F1844" s="12"/>
      <c r="G1844" s="13"/>
      <c r="H1844" s="10"/>
      <c r="I1844" s="14" t="str">
        <f t="shared" si="28"/>
        <v/>
      </c>
      <c r="J1844" s="113"/>
      <c r="K1844" s="172"/>
    </row>
    <row r="1845" spans="1:11" ht="14.1" customHeight="1" x14ac:dyDescent="0.25">
      <c r="A1845" s="9"/>
      <c r="B1845" s="10"/>
      <c r="C1845" s="28"/>
      <c r="D1845" s="12"/>
      <c r="E1845" s="12"/>
      <c r="F1845" s="12"/>
      <c r="G1845" s="13"/>
      <c r="H1845" s="10"/>
      <c r="I1845" s="14" t="str">
        <f t="shared" si="28"/>
        <v/>
      </c>
      <c r="J1845" s="113"/>
      <c r="K1845" s="172"/>
    </row>
    <row r="1846" spans="1:11" ht="14.1" customHeight="1" x14ac:dyDescent="0.25">
      <c r="A1846" s="9"/>
      <c r="B1846" s="10"/>
      <c r="C1846" s="28"/>
      <c r="D1846" s="12"/>
      <c r="E1846" s="12"/>
      <c r="F1846" s="12"/>
      <c r="G1846" s="13"/>
      <c r="H1846" s="10"/>
      <c r="I1846" s="14" t="str">
        <f t="shared" si="28"/>
        <v/>
      </c>
      <c r="J1846" s="113"/>
      <c r="K1846" s="172"/>
    </row>
    <row r="1847" spans="1:11" ht="14.1" customHeight="1" x14ac:dyDescent="0.25">
      <c r="A1847" s="9"/>
      <c r="B1847" s="10"/>
      <c r="C1847" s="28"/>
      <c r="D1847" s="12"/>
      <c r="E1847" s="12"/>
      <c r="F1847" s="12"/>
      <c r="G1847" s="13"/>
      <c r="H1847" s="10"/>
      <c r="I1847" s="14" t="str">
        <f t="shared" si="28"/>
        <v/>
      </c>
      <c r="J1847" s="113"/>
      <c r="K1847" s="172"/>
    </row>
    <row r="1848" spans="1:11" ht="14.1" customHeight="1" x14ac:dyDescent="0.25">
      <c r="A1848" s="9"/>
      <c r="B1848" s="10"/>
      <c r="C1848" s="28"/>
      <c r="D1848" s="12"/>
      <c r="E1848" s="12"/>
      <c r="F1848" s="12"/>
      <c r="G1848" s="13"/>
      <c r="H1848" s="10"/>
      <c r="I1848" s="14" t="str">
        <f t="shared" si="28"/>
        <v/>
      </c>
      <c r="J1848" s="113"/>
      <c r="K1848" s="172"/>
    </row>
    <row r="1849" spans="1:11" ht="14.1" customHeight="1" x14ac:dyDescent="0.25">
      <c r="A1849" s="9"/>
      <c r="B1849" s="10"/>
      <c r="C1849" s="28"/>
      <c r="D1849" s="12"/>
      <c r="E1849" s="12"/>
      <c r="F1849" s="12"/>
      <c r="G1849" s="13"/>
      <c r="H1849" s="10"/>
      <c r="I1849" s="14" t="str">
        <f t="shared" si="28"/>
        <v/>
      </c>
      <c r="J1849" s="113"/>
      <c r="K1849" s="172"/>
    </row>
    <row r="1850" spans="1:11" ht="14.1" customHeight="1" x14ac:dyDescent="0.25">
      <c r="A1850" s="9"/>
      <c r="B1850" s="10"/>
      <c r="C1850" s="28"/>
      <c r="D1850" s="12"/>
      <c r="E1850" s="12"/>
      <c r="F1850" s="12"/>
      <c r="G1850" s="13"/>
      <c r="H1850" s="10"/>
      <c r="I1850" s="14" t="str">
        <f t="shared" si="28"/>
        <v/>
      </c>
      <c r="J1850" s="113"/>
      <c r="K1850" s="172"/>
    </row>
    <row r="1851" spans="1:11" ht="14.1" customHeight="1" x14ac:dyDescent="0.25">
      <c r="A1851" s="9"/>
      <c r="B1851" s="10"/>
      <c r="C1851" s="28"/>
      <c r="D1851" s="12"/>
      <c r="E1851" s="12"/>
      <c r="F1851" s="12"/>
      <c r="G1851" s="13"/>
      <c r="H1851" s="10"/>
      <c r="I1851" s="14" t="str">
        <f t="shared" si="28"/>
        <v/>
      </c>
      <c r="J1851" s="113"/>
      <c r="K1851" s="172"/>
    </row>
    <row r="1852" spans="1:11" ht="14.1" customHeight="1" x14ac:dyDescent="0.25">
      <c r="A1852" s="9"/>
      <c r="B1852" s="10"/>
      <c r="C1852" s="28"/>
      <c r="D1852" s="12"/>
      <c r="E1852" s="12"/>
      <c r="F1852" s="12"/>
      <c r="G1852" s="13"/>
      <c r="H1852" s="10"/>
      <c r="I1852" s="14" t="str">
        <f t="shared" si="28"/>
        <v/>
      </c>
      <c r="J1852" s="113"/>
      <c r="K1852" s="172"/>
    </row>
    <row r="1853" spans="1:11" ht="14.1" customHeight="1" x14ac:dyDescent="0.25">
      <c r="A1853" s="9"/>
      <c r="B1853" s="10"/>
      <c r="C1853" s="28"/>
      <c r="D1853" s="12"/>
      <c r="E1853" s="12"/>
      <c r="F1853" s="12"/>
      <c r="G1853" s="13"/>
      <c r="H1853" s="10"/>
      <c r="I1853" s="14" t="str">
        <f t="shared" si="28"/>
        <v/>
      </c>
      <c r="J1853" s="113"/>
      <c r="K1853" s="172"/>
    </row>
    <row r="1854" spans="1:11" ht="14.1" customHeight="1" x14ac:dyDescent="0.25">
      <c r="A1854" s="9"/>
      <c r="B1854" s="10"/>
      <c r="C1854" s="28"/>
      <c r="D1854" s="12"/>
      <c r="E1854" s="12"/>
      <c r="F1854" s="12"/>
      <c r="G1854" s="13"/>
      <c r="H1854" s="10"/>
      <c r="I1854" s="14" t="str">
        <f t="shared" si="28"/>
        <v/>
      </c>
      <c r="J1854" s="113"/>
      <c r="K1854" s="172"/>
    </row>
    <row r="1855" spans="1:11" ht="14.1" customHeight="1" x14ac:dyDescent="0.25">
      <c r="A1855" s="9"/>
      <c r="B1855" s="10"/>
      <c r="C1855" s="28"/>
      <c r="D1855" s="12"/>
      <c r="E1855" s="12"/>
      <c r="F1855" s="12"/>
      <c r="G1855" s="13"/>
      <c r="H1855" s="10"/>
      <c r="I1855" s="14" t="str">
        <f t="shared" si="28"/>
        <v/>
      </c>
      <c r="J1855" s="113"/>
      <c r="K1855" s="172"/>
    </row>
    <row r="1856" spans="1:11" ht="14.1" customHeight="1" x14ac:dyDescent="0.25">
      <c r="A1856" s="9"/>
      <c r="B1856" s="10"/>
      <c r="C1856" s="28"/>
      <c r="D1856" s="12"/>
      <c r="E1856" s="12"/>
      <c r="F1856" s="12"/>
      <c r="G1856" s="13"/>
      <c r="H1856" s="10"/>
      <c r="I1856" s="14" t="str">
        <f t="shared" si="28"/>
        <v/>
      </c>
      <c r="J1856" s="113"/>
      <c r="K1856" s="172"/>
    </row>
    <row r="1857" spans="1:11" ht="14.1" customHeight="1" x14ac:dyDescent="0.25">
      <c r="A1857" s="9"/>
      <c r="B1857" s="10"/>
      <c r="C1857" s="28"/>
      <c r="D1857" s="12"/>
      <c r="E1857" s="12"/>
      <c r="F1857" s="12"/>
      <c r="G1857" s="13"/>
      <c r="H1857" s="10"/>
      <c r="I1857" s="14" t="str">
        <f t="shared" si="28"/>
        <v/>
      </c>
      <c r="J1857" s="113"/>
      <c r="K1857" s="172"/>
    </row>
    <row r="1858" spans="1:11" ht="14.1" customHeight="1" x14ac:dyDescent="0.25">
      <c r="A1858" s="9"/>
      <c r="B1858" s="10"/>
      <c r="C1858" s="28"/>
      <c r="D1858" s="12"/>
      <c r="E1858" s="12"/>
      <c r="F1858" s="12"/>
      <c r="G1858" s="13"/>
      <c r="H1858" s="10"/>
      <c r="I1858" s="14" t="str">
        <f t="shared" si="28"/>
        <v/>
      </c>
      <c r="J1858" s="113"/>
      <c r="K1858" s="172"/>
    </row>
    <row r="1859" spans="1:11" ht="14.1" customHeight="1" x14ac:dyDescent="0.25">
      <c r="A1859" s="9"/>
      <c r="B1859" s="10"/>
      <c r="C1859" s="28"/>
      <c r="D1859" s="12"/>
      <c r="E1859" s="12"/>
      <c r="F1859" s="12"/>
      <c r="G1859" s="13"/>
      <c r="H1859" s="10"/>
      <c r="I1859" s="14" t="str">
        <f t="shared" si="28"/>
        <v/>
      </c>
      <c r="J1859" s="113"/>
      <c r="K1859" s="172"/>
    </row>
    <row r="1860" spans="1:11" ht="14.1" customHeight="1" x14ac:dyDescent="0.25">
      <c r="A1860" s="9"/>
      <c r="B1860" s="10"/>
      <c r="C1860" s="28"/>
      <c r="D1860" s="12"/>
      <c r="E1860" s="12"/>
      <c r="F1860" s="12"/>
      <c r="G1860" s="13"/>
      <c r="H1860" s="10"/>
      <c r="I1860" s="14" t="str">
        <f t="shared" si="28"/>
        <v/>
      </c>
      <c r="J1860" s="113"/>
      <c r="K1860" s="172"/>
    </row>
    <row r="1861" spans="1:11" ht="14.1" customHeight="1" x14ac:dyDescent="0.25">
      <c r="A1861" s="9"/>
      <c r="B1861" s="10"/>
      <c r="C1861" s="28"/>
      <c r="D1861" s="12"/>
      <c r="E1861" s="12"/>
      <c r="F1861" s="12"/>
      <c r="G1861" s="13"/>
      <c r="H1861" s="10"/>
      <c r="I1861" s="14" t="str">
        <f t="shared" ref="I1861:I1924" si="29">IF(G1861="","",I1860+G1861)</f>
        <v/>
      </c>
      <c r="J1861" s="113"/>
      <c r="K1861" s="172"/>
    </row>
    <row r="1862" spans="1:11" ht="14.1" customHeight="1" x14ac:dyDescent="0.25">
      <c r="A1862" s="9"/>
      <c r="B1862" s="10"/>
      <c r="C1862" s="28"/>
      <c r="D1862" s="12"/>
      <c r="E1862" s="12"/>
      <c r="F1862" s="12"/>
      <c r="G1862" s="13"/>
      <c r="H1862" s="10"/>
      <c r="I1862" s="14" t="str">
        <f t="shared" si="29"/>
        <v/>
      </c>
      <c r="J1862" s="113"/>
      <c r="K1862" s="172"/>
    </row>
    <row r="1863" spans="1:11" ht="14.1" customHeight="1" x14ac:dyDescent="0.25">
      <c r="A1863" s="9"/>
      <c r="B1863" s="10"/>
      <c r="C1863" s="28"/>
      <c r="D1863" s="12"/>
      <c r="E1863" s="12"/>
      <c r="F1863" s="12"/>
      <c r="G1863" s="13"/>
      <c r="H1863" s="10"/>
      <c r="I1863" s="14" t="str">
        <f t="shared" si="29"/>
        <v/>
      </c>
      <c r="J1863" s="113"/>
      <c r="K1863" s="172"/>
    </row>
    <row r="1864" spans="1:11" ht="14.1" customHeight="1" x14ac:dyDescent="0.25">
      <c r="A1864" s="9"/>
      <c r="B1864" s="10"/>
      <c r="C1864" s="28"/>
      <c r="D1864" s="12"/>
      <c r="E1864" s="12"/>
      <c r="F1864" s="12"/>
      <c r="G1864" s="13"/>
      <c r="H1864" s="10"/>
      <c r="I1864" s="14" t="str">
        <f t="shared" si="29"/>
        <v/>
      </c>
      <c r="J1864" s="113"/>
      <c r="K1864" s="172"/>
    </row>
    <row r="1865" spans="1:11" ht="14.1" customHeight="1" x14ac:dyDescent="0.25">
      <c r="A1865" s="9"/>
      <c r="B1865" s="10"/>
      <c r="C1865" s="28"/>
      <c r="D1865" s="12"/>
      <c r="E1865" s="12"/>
      <c r="F1865" s="12"/>
      <c r="G1865" s="13"/>
      <c r="H1865" s="10"/>
      <c r="I1865" s="14" t="str">
        <f t="shared" si="29"/>
        <v/>
      </c>
      <c r="J1865" s="113"/>
      <c r="K1865" s="172"/>
    </row>
    <row r="1866" spans="1:11" ht="14.1" customHeight="1" x14ac:dyDescent="0.25">
      <c r="A1866" s="9"/>
      <c r="B1866" s="10"/>
      <c r="C1866" s="28"/>
      <c r="D1866" s="12"/>
      <c r="E1866" s="12"/>
      <c r="F1866" s="12"/>
      <c r="G1866" s="13"/>
      <c r="H1866" s="10"/>
      <c r="I1866" s="14" t="str">
        <f t="shared" si="29"/>
        <v/>
      </c>
      <c r="J1866" s="113"/>
      <c r="K1866" s="172"/>
    </row>
    <row r="1867" spans="1:11" ht="14.1" customHeight="1" x14ac:dyDescent="0.25">
      <c r="A1867" s="9"/>
      <c r="B1867" s="10"/>
      <c r="C1867" s="28"/>
      <c r="D1867" s="12"/>
      <c r="E1867" s="12"/>
      <c r="F1867" s="12"/>
      <c r="G1867" s="13"/>
      <c r="H1867" s="10"/>
      <c r="I1867" s="14" t="str">
        <f t="shared" si="29"/>
        <v/>
      </c>
      <c r="J1867" s="113"/>
      <c r="K1867" s="172"/>
    </row>
    <row r="1868" spans="1:11" ht="14.1" customHeight="1" x14ac:dyDescent="0.25">
      <c r="A1868" s="9"/>
      <c r="B1868" s="10"/>
      <c r="C1868" s="28"/>
      <c r="D1868" s="12"/>
      <c r="E1868" s="12"/>
      <c r="F1868" s="12"/>
      <c r="G1868" s="13"/>
      <c r="H1868" s="10"/>
      <c r="I1868" s="14" t="str">
        <f t="shared" si="29"/>
        <v/>
      </c>
      <c r="J1868" s="113"/>
      <c r="K1868" s="172"/>
    </row>
    <row r="1869" spans="1:11" ht="14.1" customHeight="1" x14ac:dyDescent="0.25">
      <c r="A1869" s="9"/>
      <c r="B1869" s="10"/>
      <c r="C1869" s="28"/>
      <c r="D1869" s="12"/>
      <c r="E1869" s="12"/>
      <c r="F1869" s="12"/>
      <c r="G1869" s="13"/>
      <c r="H1869" s="10"/>
      <c r="I1869" s="14" t="str">
        <f t="shared" si="29"/>
        <v/>
      </c>
      <c r="J1869" s="113"/>
      <c r="K1869" s="172"/>
    </row>
    <row r="1870" spans="1:11" ht="14.1" customHeight="1" x14ac:dyDescent="0.25">
      <c r="A1870" s="9"/>
      <c r="B1870" s="10"/>
      <c r="C1870" s="28"/>
      <c r="D1870" s="12"/>
      <c r="E1870" s="12"/>
      <c r="F1870" s="12"/>
      <c r="G1870" s="13"/>
      <c r="H1870" s="10"/>
      <c r="I1870" s="14" t="str">
        <f t="shared" si="29"/>
        <v/>
      </c>
      <c r="J1870" s="113"/>
      <c r="K1870" s="172"/>
    </row>
    <row r="1871" spans="1:11" ht="14.1" customHeight="1" x14ac:dyDescent="0.25">
      <c r="A1871" s="9"/>
      <c r="B1871" s="10"/>
      <c r="C1871" s="28"/>
      <c r="D1871" s="12"/>
      <c r="E1871" s="12"/>
      <c r="F1871" s="12"/>
      <c r="G1871" s="13"/>
      <c r="H1871" s="10"/>
      <c r="I1871" s="14" t="str">
        <f t="shared" si="29"/>
        <v/>
      </c>
      <c r="J1871" s="113"/>
      <c r="K1871" s="172"/>
    </row>
    <row r="1872" spans="1:11" ht="14.1" customHeight="1" x14ac:dyDescent="0.25">
      <c r="A1872" s="9"/>
      <c r="B1872" s="10"/>
      <c r="C1872" s="28"/>
      <c r="D1872" s="12"/>
      <c r="E1872" s="12"/>
      <c r="F1872" s="12"/>
      <c r="G1872" s="13"/>
      <c r="H1872" s="10"/>
      <c r="I1872" s="14" t="str">
        <f t="shared" si="29"/>
        <v/>
      </c>
      <c r="J1872" s="113"/>
      <c r="K1872" s="172"/>
    </row>
    <row r="1873" spans="1:11" ht="14.1" customHeight="1" x14ac:dyDescent="0.25">
      <c r="A1873" s="9"/>
      <c r="B1873" s="10"/>
      <c r="C1873" s="28"/>
      <c r="D1873" s="12"/>
      <c r="E1873" s="12"/>
      <c r="F1873" s="12"/>
      <c r="G1873" s="13"/>
      <c r="H1873" s="10"/>
      <c r="I1873" s="14" t="str">
        <f t="shared" si="29"/>
        <v/>
      </c>
      <c r="J1873" s="113"/>
      <c r="K1873" s="172"/>
    </row>
    <row r="1874" spans="1:11" ht="14.1" customHeight="1" x14ac:dyDescent="0.25">
      <c r="A1874" s="9"/>
      <c r="B1874" s="10"/>
      <c r="C1874" s="28"/>
      <c r="D1874" s="12"/>
      <c r="E1874" s="12"/>
      <c r="F1874" s="12"/>
      <c r="G1874" s="13"/>
      <c r="H1874" s="10"/>
      <c r="I1874" s="14" t="str">
        <f t="shared" si="29"/>
        <v/>
      </c>
      <c r="J1874" s="113"/>
      <c r="K1874" s="172"/>
    </row>
    <row r="1875" spans="1:11" ht="14.1" customHeight="1" x14ac:dyDescent="0.25">
      <c r="A1875" s="9"/>
      <c r="B1875" s="10"/>
      <c r="C1875" s="28"/>
      <c r="D1875" s="12"/>
      <c r="E1875" s="12"/>
      <c r="F1875" s="12"/>
      <c r="G1875" s="13"/>
      <c r="H1875" s="10"/>
      <c r="I1875" s="14" t="str">
        <f t="shared" si="29"/>
        <v/>
      </c>
      <c r="J1875" s="113"/>
      <c r="K1875" s="172"/>
    </row>
    <row r="1876" spans="1:11" ht="14.1" customHeight="1" x14ac:dyDescent="0.25">
      <c r="A1876" s="9"/>
      <c r="B1876" s="10"/>
      <c r="C1876" s="28"/>
      <c r="D1876" s="12"/>
      <c r="E1876" s="12"/>
      <c r="F1876" s="12"/>
      <c r="G1876" s="13"/>
      <c r="H1876" s="10"/>
      <c r="I1876" s="14" t="str">
        <f t="shared" si="29"/>
        <v/>
      </c>
      <c r="J1876" s="113"/>
      <c r="K1876" s="172"/>
    </row>
    <row r="1877" spans="1:11" ht="14.1" customHeight="1" x14ac:dyDescent="0.25">
      <c r="A1877" s="9"/>
      <c r="B1877" s="10"/>
      <c r="C1877" s="28"/>
      <c r="D1877" s="12"/>
      <c r="E1877" s="12"/>
      <c r="F1877" s="12"/>
      <c r="G1877" s="13"/>
      <c r="H1877" s="10"/>
      <c r="I1877" s="14" t="str">
        <f t="shared" si="29"/>
        <v/>
      </c>
      <c r="J1877" s="113"/>
      <c r="K1877" s="172"/>
    </row>
    <row r="1878" spans="1:11" ht="14.1" customHeight="1" x14ac:dyDescent="0.25">
      <c r="A1878" s="9"/>
      <c r="B1878" s="10"/>
      <c r="C1878" s="28"/>
      <c r="D1878" s="12"/>
      <c r="E1878" s="12"/>
      <c r="F1878" s="12"/>
      <c r="G1878" s="13"/>
      <c r="H1878" s="10"/>
      <c r="I1878" s="14" t="str">
        <f t="shared" si="29"/>
        <v/>
      </c>
      <c r="J1878" s="113"/>
      <c r="K1878" s="172"/>
    </row>
    <row r="1879" spans="1:11" ht="14.1" customHeight="1" x14ac:dyDescent="0.25">
      <c r="A1879" s="9"/>
      <c r="B1879" s="10"/>
      <c r="C1879" s="28"/>
      <c r="D1879" s="12"/>
      <c r="E1879" s="12"/>
      <c r="F1879" s="12"/>
      <c r="G1879" s="13"/>
      <c r="H1879" s="10"/>
      <c r="I1879" s="14" t="str">
        <f t="shared" si="29"/>
        <v/>
      </c>
      <c r="J1879" s="113"/>
      <c r="K1879" s="172"/>
    </row>
    <row r="1880" spans="1:11" ht="14.1" customHeight="1" x14ac:dyDescent="0.25">
      <c r="A1880" s="9"/>
      <c r="B1880" s="10"/>
      <c r="C1880" s="28"/>
      <c r="D1880" s="12"/>
      <c r="E1880" s="12"/>
      <c r="F1880" s="12"/>
      <c r="G1880" s="13"/>
      <c r="H1880" s="10"/>
      <c r="I1880" s="14" t="str">
        <f t="shared" si="29"/>
        <v/>
      </c>
      <c r="J1880" s="113"/>
      <c r="K1880" s="172"/>
    </row>
    <row r="1881" spans="1:11" ht="14.1" customHeight="1" x14ac:dyDescent="0.25">
      <c r="A1881" s="9"/>
      <c r="B1881" s="10"/>
      <c r="C1881" s="28"/>
      <c r="D1881" s="12"/>
      <c r="E1881" s="12"/>
      <c r="F1881" s="12"/>
      <c r="G1881" s="13"/>
      <c r="H1881" s="10"/>
      <c r="I1881" s="14" t="str">
        <f t="shared" si="29"/>
        <v/>
      </c>
      <c r="J1881" s="113"/>
      <c r="K1881" s="172"/>
    </row>
    <row r="1882" spans="1:11" ht="14.1" customHeight="1" x14ac:dyDescent="0.25">
      <c r="A1882" s="9"/>
      <c r="B1882" s="10"/>
      <c r="C1882" s="28"/>
      <c r="D1882" s="12"/>
      <c r="E1882" s="12"/>
      <c r="F1882" s="12"/>
      <c r="G1882" s="13"/>
      <c r="H1882" s="10"/>
      <c r="I1882" s="14" t="str">
        <f t="shared" si="29"/>
        <v/>
      </c>
      <c r="J1882" s="113"/>
      <c r="K1882" s="172"/>
    </row>
    <row r="1883" spans="1:11" ht="14.1" customHeight="1" x14ac:dyDescent="0.25">
      <c r="A1883" s="9"/>
      <c r="B1883" s="10"/>
      <c r="C1883" s="28"/>
      <c r="D1883" s="12"/>
      <c r="E1883" s="12"/>
      <c r="F1883" s="12"/>
      <c r="G1883" s="13"/>
      <c r="H1883" s="10"/>
      <c r="I1883" s="14" t="str">
        <f t="shared" si="29"/>
        <v/>
      </c>
      <c r="J1883" s="113"/>
      <c r="K1883" s="172"/>
    </row>
    <row r="1884" spans="1:11" ht="14.1" customHeight="1" x14ac:dyDescent="0.25">
      <c r="A1884" s="9"/>
      <c r="B1884" s="10"/>
      <c r="C1884" s="28"/>
      <c r="D1884" s="12"/>
      <c r="E1884" s="12"/>
      <c r="F1884" s="12"/>
      <c r="G1884" s="13"/>
      <c r="H1884" s="10"/>
      <c r="I1884" s="14" t="str">
        <f t="shared" si="29"/>
        <v/>
      </c>
      <c r="J1884" s="113"/>
      <c r="K1884" s="172"/>
    </row>
    <row r="1885" spans="1:11" ht="14.1" customHeight="1" x14ac:dyDescent="0.25">
      <c r="A1885" s="9"/>
      <c r="B1885" s="10"/>
      <c r="C1885" s="28"/>
      <c r="D1885" s="12"/>
      <c r="E1885" s="12"/>
      <c r="F1885" s="12"/>
      <c r="G1885" s="13"/>
      <c r="H1885" s="10"/>
      <c r="I1885" s="14" t="str">
        <f t="shared" si="29"/>
        <v/>
      </c>
      <c r="J1885" s="113"/>
      <c r="K1885" s="172"/>
    </row>
    <row r="1886" spans="1:11" ht="14.1" customHeight="1" x14ac:dyDescent="0.25">
      <c r="A1886" s="9"/>
      <c r="B1886" s="10"/>
      <c r="C1886" s="28"/>
      <c r="D1886" s="12"/>
      <c r="E1886" s="12"/>
      <c r="F1886" s="12"/>
      <c r="G1886" s="13"/>
      <c r="H1886" s="10"/>
      <c r="I1886" s="14" t="str">
        <f t="shared" si="29"/>
        <v/>
      </c>
      <c r="J1886" s="113"/>
      <c r="K1886" s="172"/>
    </row>
    <row r="1887" spans="1:11" ht="14.1" customHeight="1" x14ac:dyDescent="0.25">
      <c r="A1887" s="9"/>
      <c r="B1887" s="10"/>
      <c r="C1887" s="28"/>
      <c r="D1887" s="12"/>
      <c r="E1887" s="12"/>
      <c r="F1887" s="12"/>
      <c r="G1887" s="13"/>
      <c r="H1887" s="10"/>
      <c r="I1887" s="14" t="str">
        <f t="shared" si="29"/>
        <v/>
      </c>
      <c r="J1887" s="113"/>
      <c r="K1887" s="172"/>
    </row>
    <row r="1888" spans="1:11" ht="14.1" customHeight="1" x14ac:dyDescent="0.25">
      <c r="A1888" s="9"/>
      <c r="B1888" s="10"/>
      <c r="C1888" s="28"/>
      <c r="D1888" s="12"/>
      <c r="E1888" s="12"/>
      <c r="F1888" s="12"/>
      <c r="G1888" s="13"/>
      <c r="H1888" s="10"/>
      <c r="I1888" s="14" t="str">
        <f t="shared" si="29"/>
        <v/>
      </c>
      <c r="J1888" s="113"/>
      <c r="K1888" s="172"/>
    </row>
    <row r="1889" spans="1:11" ht="14.1" customHeight="1" x14ac:dyDescent="0.25">
      <c r="A1889" s="9"/>
      <c r="B1889" s="10"/>
      <c r="C1889" s="28"/>
      <c r="D1889" s="12"/>
      <c r="E1889" s="12"/>
      <c r="F1889" s="12"/>
      <c r="G1889" s="13"/>
      <c r="H1889" s="10"/>
      <c r="I1889" s="14" t="str">
        <f t="shared" si="29"/>
        <v/>
      </c>
      <c r="J1889" s="113"/>
      <c r="K1889" s="172"/>
    </row>
    <row r="1890" spans="1:11" ht="14.1" customHeight="1" x14ac:dyDescent="0.25">
      <c r="A1890" s="9"/>
      <c r="B1890" s="10"/>
      <c r="C1890" s="28"/>
      <c r="D1890" s="12"/>
      <c r="E1890" s="12"/>
      <c r="F1890" s="12"/>
      <c r="G1890" s="13"/>
      <c r="H1890" s="10"/>
      <c r="I1890" s="14" t="str">
        <f t="shared" si="29"/>
        <v/>
      </c>
      <c r="J1890" s="113"/>
      <c r="K1890" s="172"/>
    </row>
    <row r="1891" spans="1:11" ht="14.1" customHeight="1" x14ac:dyDescent="0.25">
      <c r="A1891" s="9"/>
      <c r="B1891" s="10"/>
      <c r="C1891" s="28"/>
      <c r="D1891" s="12"/>
      <c r="E1891" s="12"/>
      <c r="F1891" s="12"/>
      <c r="G1891" s="13"/>
      <c r="H1891" s="10"/>
      <c r="I1891" s="14" t="str">
        <f t="shared" si="29"/>
        <v/>
      </c>
      <c r="J1891" s="113"/>
      <c r="K1891" s="172"/>
    </row>
    <row r="1892" spans="1:11" ht="14.1" customHeight="1" x14ac:dyDescent="0.25">
      <c r="A1892" s="9"/>
      <c r="B1892" s="10"/>
      <c r="C1892" s="28"/>
      <c r="D1892" s="12"/>
      <c r="E1892" s="12"/>
      <c r="F1892" s="12"/>
      <c r="G1892" s="13"/>
      <c r="H1892" s="10"/>
      <c r="I1892" s="14" t="str">
        <f t="shared" si="29"/>
        <v/>
      </c>
      <c r="J1892" s="113"/>
      <c r="K1892" s="172"/>
    </row>
    <row r="1893" spans="1:11" ht="14.1" customHeight="1" x14ac:dyDescent="0.25">
      <c r="A1893" s="9"/>
      <c r="B1893" s="10"/>
      <c r="C1893" s="28"/>
      <c r="D1893" s="12"/>
      <c r="E1893" s="12"/>
      <c r="F1893" s="12"/>
      <c r="G1893" s="13"/>
      <c r="H1893" s="10"/>
      <c r="I1893" s="14" t="str">
        <f t="shared" si="29"/>
        <v/>
      </c>
      <c r="J1893" s="113"/>
      <c r="K1893" s="172"/>
    </row>
    <row r="1894" spans="1:11" ht="14.1" customHeight="1" x14ac:dyDescent="0.25">
      <c r="A1894" s="9"/>
      <c r="B1894" s="10"/>
      <c r="C1894" s="28"/>
      <c r="D1894" s="12"/>
      <c r="E1894" s="12"/>
      <c r="F1894" s="12"/>
      <c r="G1894" s="13"/>
      <c r="H1894" s="10"/>
      <c r="I1894" s="14" t="str">
        <f t="shared" si="29"/>
        <v/>
      </c>
      <c r="J1894" s="113"/>
      <c r="K1894" s="172"/>
    </row>
    <row r="1895" spans="1:11" ht="14.1" customHeight="1" x14ac:dyDescent="0.25">
      <c r="A1895" s="9"/>
      <c r="B1895" s="10"/>
      <c r="C1895" s="28"/>
      <c r="D1895" s="12"/>
      <c r="E1895" s="12"/>
      <c r="F1895" s="12"/>
      <c r="G1895" s="13"/>
      <c r="H1895" s="10"/>
      <c r="I1895" s="14" t="str">
        <f t="shared" si="29"/>
        <v/>
      </c>
      <c r="J1895" s="113"/>
      <c r="K1895" s="172"/>
    </row>
    <row r="1896" spans="1:11" ht="14.1" customHeight="1" x14ac:dyDescent="0.25">
      <c r="A1896" s="9"/>
      <c r="B1896" s="10"/>
      <c r="C1896" s="28"/>
      <c r="D1896" s="12"/>
      <c r="E1896" s="12"/>
      <c r="F1896" s="12"/>
      <c r="G1896" s="13"/>
      <c r="H1896" s="10"/>
      <c r="I1896" s="14" t="str">
        <f t="shared" si="29"/>
        <v/>
      </c>
      <c r="J1896" s="113"/>
      <c r="K1896" s="172"/>
    </row>
    <row r="1897" spans="1:11" ht="14.1" customHeight="1" x14ac:dyDescent="0.25">
      <c r="A1897" s="9"/>
      <c r="B1897" s="10"/>
      <c r="C1897" s="28"/>
      <c r="D1897" s="12"/>
      <c r="E1897" s="12"/>
      <c r="F1897" s="12"/>
      <c r="G1897" s="13"/>
      <c r="H1897" s="10"/>
      <c r="I1897" s="14" t="str">
        <f t="shared" si="29"/>
        <v/>
      </c>
      <c r="J1897" s="113"/>
      <c r="K1897" s="172"/>
    </row>
    <row r="1898" spans="1:11" ht="14.1" customHeight="1" x14ac:dyDescent="0.25">
      <c r="A1898" s="9"/>
      <c r="B1898" s="10"/>
      <c r="C1898" s="28"/>
      <c r="D1898" s="12"/>
      <c r="E1898" s="12"/>
      <c r="F1898" s="12"/>
      <c r="G1898" s="13"/>
      <c r="H1898" s="10"/>
      <c r="I1898" s="14" t="str">
        <f t="shared" si="29"/>
        <v/>
      </c>
      <c r="J1898" s="113"/>
      <c r="K1898" s="172"/>
    </row>
    <row r="1899" spans="1:11" ht="14.1" customHeight="1" x14ac:dyDescent="0.25">
      <c r="A1899" s="9"/>
      <c r="B1899" s="10"/>
      <c r="C1899" s="28"/>
      <c r="D1899" s="12"/>
      <c r="E1899" s="12"/>
      <c r="F1899" s="12"/>
      <c r="G1899" s="13"/>
      <c r="H1899" s="10"/>
      <c r="I1899" s="14" t="str">
        <f t="shared" si="29"/>
        <v/>
      </c>
      <c r="J1899" s="113"/>
      <c r="K1899" s="172"/>
    </row>
    <row r="1900" spans="1:11" ht="14.1" customHeight="1" x14ac:dyDescent="0.25">
      <c r="A1900" s="9"/>
      <c r="B1900" s="10"/>
      <c r="C1900" s="28"/>
      <c r="D1900" s="12"/>
      <c r="E1900" s="12"/>
      <c r="F1900" s="12"/>
      <c r="G1900" s="13"/>
      <c r="H1900" s="10"/>
      <c r="I1900" s="14" t="str">
        <f t="shared" si="29"/>
        <v/>
      </c>
      <c r="J1900" s="113"/>
      <c r="K1900" s="172"/>
    </row>
    <row r="1901" spans="1:11" ht="14.1" customHeight="1" x14ac:dyDescent="0.25">
      <c r="A1901" s="9"/>
      <c r="B1901" s="10"/>
      <c r="C1901" s="28"/>
      <c r="D1901" s="12"/>
      <c r="E1901" s="12"/>
      <c r="F1901" s="12"/>
      <c r="G1901" s="13"/>
      <c r="H1901" s="10"/>
      <c r="I1901" s="14" t="str">
        <f t="shared" si="29"/>
        <v/>
      </c>
      <c r="J1901" s="113"/>
      <c r="K1901" s="172"/>
    </row>
    <row r="1902" spans="1:11" ht="14.1" customHeight="1" x14ac:dyDescent="0.25">
      <c r="A1902" s="9"/>
      <c r="B1902" s="10"/>
      <c r="C1902" s="28"/>
      <c r="D1902" s="12"/>
      <c r="E1902" s="12"/>
      <c r="F1902" s="12"/>
      <c r="G1902" s="13"/>
      <c r="H1902" s="10"/>
      <c r="I1902" s="14" t="str">
        <f t="shared" si="29"/>
        <v/>
      </c>
      <c r="J1902" s="113"/>
      <c r="K1902" s="172"/>
    </row>
    <row r="1903" spans="1:11" ht="14.1" customHeight="1" x14ac:dyDescent="0.25">
      <c r="A1903" s="9"/>
      <c r="B1903" s="10"/>
      <c r="C1903" s="28"/>
      <c r="D1903" s="12"/>
      <c r="E1903" s="12"/>
      <c r="F1903" s="12"/>
      <c r="G1903" s="13"/>
      <c r="H1903" s="10"/>
      <c r="I1903" s="14" t="str">
        <f t="shared" si="29"/>
        <v/>
      </c>
      <c r="J1903" s="113"/>
      <c r="K1903" s="172"/>
    </row>
    <row r="1904" spans="1:11" ht="14.1" customHeight="1" x14ac:dyDescent="0.25">
      <c r="A1904" s="9"/>
      <c r="B1904" s="10"/>
      <c r="C1904" s="28"/>
      <c r="D1904" s="12"/>
      <c r="E1904" s="12"/>
      <c r="F1904" s="12"/>
      <c r="G1904" s="13"/>
      <c r="H1904" s="10"/>
      <c r="I1904" s="14" t="str">
        <f t="shared" si="29"/>
        <v/>
      </c>
      <c r="J1904" s="113"/>
      <c r="K1904" s="172"/>
    </row>
    <row r="1905" spans="1:11" ht="14.1" customHeight="1" x14ac:dyDescent="0.25">
      <c r="A1905" s="9"/>
      <c r="B1905" s="10"/>
      <c r="C1905" s="28"/>
      <c r="D1905" s="12"/>
      <c r="E1905" s="12"/>
      <c r="F1905" s="12"/>
      <c r="G1905" s="13"/>
      <c r="H1905" s="10"/>
      <c r="I1905" s="14" t="str">
        <f t="shared" si="29"/>
        <v/>
      </c>
      <c r="J1905" s="113"/>
      <c r="K1905" s="172"/>
    </row>
    <row r="1906" spans="1:11" ht="14.1" customHeight="1" x14ac:dyDescent="0.25">
      <c r="A1906" s="9"/>
      <c r="B1906" s="10"/>
      <c r="C1906" s="28"/>
      <c r="D1906" s="12"/>
      <c r="E1906" s="12"/>
      <c r="F1906" s="12"/>
      <c r="G1906" s="13"/>
      <c r="H1906" s="10"/>
      <c r="I1906" s="14" t="str">
        <f t="shared" si="29"/>
        <v/>
      </c>
      <c r="J1906" s="113"/>
      <c r="K1906" s="172"/>
    </row>
    <row r="1907" spans="1:11" ht="14.1" customHeight="1" x14ac:dyDescent="0.25">
      <c r="A1907" s="9"/>
      <c r="B1907" s="10"/>
      <c r="C1907" s="28"/>
      <c r="D1907" s="12"/>
      <c r="E1907" s="12"/>
      <c r="F1907" s="12"/>
      <c r="G1907" s="13"/>
      <c r="H1907" s="10"/>
      <c r="I1907" s="14" t="str">
        <f t="shared" si="29"/>
        <v/>
      </c>
      <c r="J1907" s="113"/>
      <c r="K1907" s="172"/>
    </row>
    <row r="1908" spans="1:11" ht="14.1" customHeight="1" x14ac:dyDescent="0.25">
      <c r="A1908" s="9"/>
      <c r="B1908" s="10"/>
      <c r="C1908" s="28"/>
      <c r="D1908" s="12"/>
      <c r="E1908" s="12"/>
      <c r="F1908" s="12"/>
      <c r="G1908" s="13"/>
      <c r="H1908" s="10"/>
      <c r="I1908" s="14" t="str">
        <f t="shared" si="29"/>
        <v/>
      </c>
      <c r="J1908" s="113"/>
      <c r="K1908" s="172"/>
    </row>
    <row r="1909" spans="1:11" ht="14.1" customHeight="1" x14ac:dyDescent="0.25">
      <c r="A1909" s="9"/>
      <c r="B1909" s="10"/>
      <c r="C1909" s="28"/>
      <c r="D1909" s="12"/>
      <c r="E1909" s="12"/>
      <c r="F1909" s="12"/>
      <c r="G1909" s="13"/>
      <c r="H1909" s="10"/>
      <c r="I1909" s="14" t="str">
        <f t="shared" si="29"/>
        <v/>
      </c>
      <c r="J1909" s="113"/>
      <c r="K1909" s="172"/>
    </row>
    <row r="1910" spans="1:11" ht="14.1" customHeight="1" x14ac:dyDescent="0.25">
      <c r="A1910" s="9"/>
      <c r="B1910" s="10"/>
      <c r="C1910" s="28"/>
      <c r="D1910" s="12"/>
      <c r="E1910" s="12"/>
      <c r="F1910" s="12"/>
      <c r="G1910" s="13"/>
      <c r="H1910" s="10"/>
      <c r="I1910" s="14" t="str">
        <f t="shared" si="29"/>
        <v/>
      </c>
      <c r="J1910" s="113"/>
      <c r="K1910" s="172"/>
    </row>
    <row r="1911" spans="1:11" ht="14.1" customHeight="1" x14ac:dyDescent="0.25">
      <c r="A1911" s="9"/>
      <c r="B1911" s="10"/>
      <c r="C1911" s="28"/>
      <c r="D1911" s="12"/>
      <c r="E1911" s="12"/>
      <c r="F1911" s="12"/>
      <c r="G1911" s="13"/>
      <c r="H1911" s="10"/>
      <c r="I1911" s="14" t="str">
        <f t="shared" si="29"/>
        <v/>
      </c>
      <c r="J1911" s="113"/>
      <c r="K1911" s="172"/>
    </row>
    <row r="1912" spans="1:11" ht="14.1" customHeight="1" x14ac:dyDescent="0.25">
      <c r="A1912" s="9"/>
      <c r="B1912" s="10"/>
      <c r="C1912" s="28"/>
      <c r="D1912" s="12"/>
      <c r="E1912" s="12"/>
      <c r="F1912" s="12"/>
      <c r="G1912" s="13"/>
      <c r="H1912" s="10"/>
      <c r="I1912" s="14" t="str">
        <f t="shared" si="29"/>
        <v/>
      </c>
      <c r="J1912" s="113"/>
      <c r="K1912" s="172"/>
    </row>
    <row r="1913" spans="1:11" ht="14.1" customHeight="1" x14ac:dyDescent="0.25">
      <c r="A1913" s="9"/>
      <c r="B1913" s="10"/>
      <c r="C1913" s="28"/>
      <c r="D1913" s="12"/>
      <c r="E1913" s="12"/>
      <c r="F1913" s="12"/>
      <c r="G1913" s="13"/>
      <c r="H1913" s="10"/>
      <c r="I1913" s="14" t="str">
        <f t="shared" si="29"/>
        <v/>
      </c>
      <c r="J1913" s="113"/>
      <c r="K1913" s="172"/>
    </row>
    <row r="1914" spans="1:11" ht="14.1" customHeight="1" x14ac:dyDescent="0.25">
      <c r="A1914" s="9"/>
      <c r="B1914" s="10"/>
      <c r="C1914" s="28"/>
      <c r="D1914" s="12"/>
      <c r="E1914" s="12"/>
      <c r="F1914" s="12"/>
      <c r="G1914" s="13"/>
      <c r="H1914" s="10"/>
      <c r="I1914" s="14" t="str">
        <f t="shared" si="29"/>
        <v/>
      </c>
      <c r="J1914" s="113"/>
      <c r="K1914" s="172"/>
    </row>
    <row r="1915" spans="1:11" ht="14.1" customHeight="1" x14ac:dyDescent="0.25">
      <c r="A1915" s="9"/>
      <c r="B1915" s="10"/>
      <c r="C1915" s="28"/>
      <c r="D1915" s="12"/>
      <c r="E1915" s="12"/>
      <c r="F1915" s="12"/>
      <c r="G1915" s="13"/>
      <c r="H1915" s="10"/>
      <c r="I1915" s="14" t="str">
        <f t="shared" si="29"/>
        <v/>
      </c>
      <c r="J1915" s="113"/>
      <c r="K1915" s="172"/>
    </row>
    <row r="1916" spans="1:11" ht="14.1" customHeight="1" x14ac:dyDescent="0.25">
      <c r="A1916" s="9"/>
      <c r="B1916" s="10"/>
      <c r="C1916" s="28"/>
      <c r="D1916" s="12"/>
      <c r="E1916" s="12"/>
      <c r="F1916" s="12"/>
      <c r="G1916" s="13"/>
      <c r="H1916" s="10"/>
      <c r="I1916" s="14" t="str">
        <f t="shared" si="29"/>
        <v/>
      </c>
      <c r="J1916" s="113"/>
      <c r="K1916" s="172"/>
    </row>
    <row r="1917" spans="1:11" ht="14.1" customHeight="1" x14ac:dyDescent="0.25">
      <c r="A1917" s="9"/>
      <c r="B1917" s="10"/>
      <c r="C1917" s="28"/>
      <c r="D1917" s="12"/>
      <c r="E1917" s="12"/>
      <c r="F1917" s="12"/>
      <c r="G1917" s="13"/>
      <c r="H1917" s="10"/>
      <c r="I1917" s="14" t="str">
        <f t="shared" si="29"/>
        <v/>
      </c>
      <c r="J1917" s="113"/>
      <c r="K1917" s="172"/>
    </row>
    <row r="1918" spans="1:11" ht="14.1" customHeight="1" x14ac:dyDescent="0.25">
      <c r="A1918" s="9"/>
      <c r="B1918" s="10"/>
      <c r="C1918" s="28"/>
      <c r="D1918" s="12"/>
      <c r="E1918" s="12"/>
      <c r="F1918" s="12"/>
      <c r="G1918" s="13"/>
      <c r="H1918" s="10"/>
      <c r="I1918" s="14" t="str">
        <f t="shared" si="29"/>
        <v/>
      </c>
      <c r="J1918" s="113"/>
      <c r="K1918" s="172"/>
    </row>
    <row r="1919" spans="1:11" ht="14.1" customHeight="1" x14ac:dyDescent="0.25">
      <c r="A1919" s="9"/>
      <c r="B1919" s="10"/>
      <c r="C1919" s="28"/>
      <c r="D1919" s="12"/>
      <c r="E1919" s="12"/>
      <c r="F1919" s="12"/>
      <c r="G1919" s="13"/>
      <c r="H1919" s="10"/>
      <c r="I1919" s="14" t="str">
        <f t="shared" si="29"/>
        <v/>
      </c>
      <c r="J1919" s="113"/>
      <c r="K1919" s="172"/>
    </row>
    <row r="1920" spans="1:11" ht="14.1" customHeight="1" x14ac:dyDescent="0.25">
      <c r="A1920" s="9"/>
      <c r="B1920" s="10"/>
      <c r="C1920" s="28"/>
      <c r="D1920" s="12"/>
      <c r="E1920" s="12"/>
      <c r="F1920" s="12"/>
      <c r="G1920" s="13"/>
      <c r="H1920" s="10"/>
      <c r="I1920" s="14" t="str">
        <f t="shared" si="29"/>
        <v/>
      </c>
      <c r="J1920" s="113"/>
      <c r="K1920" s="172"/>
    </row>
    <row r="1921" spans="1:11" ht="14.1" customHeight="1" x14ac:dyDescent="0.25">
      <c r="A1921" s="9"/>
      <c r="B1921" s="10"/>
      <c r="C1921" s="28"/>
      <c r="D1921" s="12"/>
      <c r="E1921" s="12"/>
      <c r="F1921" s="12"/>
      <c r="G1921" s="13"/>
      <c r="H1921" s="10"/>
      <c r="I1921" s="14" t="str">
        <f t="shared" si="29"/>
        <v/>
      </c>
      <c r="J1921" s="113"/>
      <c r="K1921" s="172"/>
    </row>
    <row r="1922" spans="1:11" ht="14.1" customHeight="1" x14ac:dyDescent="0.25">
      <c r="A1922" s="9"/>
      <c r="B1922" s="10"/>
      <c r="C1922" s="28"/>
      <c r="D1922" s="12"/>
      <c r="E1922" s="12"/>
      <c r="F1922" s="12"/>
      <c r="G1922" s="13"/>
      <c r="H1922" s="10"/>
      <c r="I1922" s="14" t="str">
        <f t="shared" si="29"/>
        <v/>
      </c>
      <c r="J1922" s="113"/>
      <c r="K1922" s="172"/>
    </row>
    <row r="1923" spans="1:11" ht="14.1" customHeight="1" x14ac:dyDescent="0.25">
      <c r="A1923" s="9"/>
      <c r="B1923" s="10"/>
      <c r="C1923" s="28"/>
      <c r="D1923" s="12"/>
      <c r="E1923" s="12"/>
      <c r="F1923" s="12"/>
      <c r="G1923" s="13"/>
      <c r="H1923" s="10"/>
      <c r="I1923" s="14" t="str">
        <f t="shared" si="29"/>
        <v/>
      </c>
      <c r="J1923" s="113"/>
      <c r="K1923" s="172"/>
    </row>
    <row r="1924" spans="1:11" ht="14.1" customHeight="1" x14ac:dyDescent="0.25">
      <c r="A1924" s="9"/>
      <c r="B1924" s="10"/>
      <c r="C1924" s="28"/>
      <c r="D1924" s="12"/>
      <c r="E1924" s="12"/>
      <c r="F1924" s="12"/>
      <c r="G1924" s="13"/>
      <c r="H1924" s="10"/>
      <c r="I1924" s="14" t="str">
        <f t="shared" si="29"/>
        <v/>
      </c>
      <c r="J1924" s="113"/>
      <c r="K1924" s="172"/>
    </row>
    <row r="1925" spans="1:11" ht="14.1" customHeight="1" x14ac:dyDescent="0.25">
      <c r="A1925" s="9"/>
      <c r="B1925" s="10"/>
      <c r="C1925" s="28"/>
      <c r="D1925" s="12"/>
      <c r="E1925" s="12"/>
      <c r="F1925" s="12"/>
      <c r="G1925" s="13"/>
      <c r="H1925" s="10"/>
      <c r="I1925" s="14" t="str">
        <f t="shared" ref="I1925:I1988" si="30">IF(G1925="","",I1924+G1925)</f>
        <v/>
      </c>
      <c r="J1925" s="113"/>
      <c r="K1925" s="172"/>
    </row>
    <row r="1926" spans="1:11" ht="14.1" customHeight="1" x14ac:dyDescent="0.25">
      <c r="A1926" s="9"/>
      <c r="B1926" s="10"/>
      <c r="C1926" s="28"/>
      <c r="D1926" s="12"/>
      <c r="E1926" s="12"/>
      <c r="F1926" s="12"/>
      <c r="G1926" s="13"/>
      <c r="H1926" s="10"/>
      <c r="I1926" s="14" t="str">
        <f t="shared" si="30"/>
        <v/>
      </c>
      <c r="J1926" s="113"/>
      <c r="K1926" s="172"/>
    </row>
    <row r="1927" spans="1:11" ht="14.1" customHeight="1" x14ac:dyDescent="0.25">
      <c r="A1927" s="9"/>
      <c r="B1927" s="10"/>
      <c r="C1927" s="28"/>
      <c r="D1927" s="12"/>
      <c r="E1927" s="12"/>
      <c r="F1927" s="12"/>
      <c r="G1927" s="13"/>
      <c r="H1927" s="10"/>
      <c r="I1927" s="14" t="str">
        <f t="shared" si="30"/>
        <v/>
      </c>
      <c r="J1927" s="113"/>
      <c r="K1927" s="172"/>
    </row>
    <row r="1928" spans="1:11" ht="14.1" customHeight="1" x14ac:dyDescent="0.25">
      <c r="A1928" s="9"/>
      <c r="B1928" s="10"/>
      <c r="C1928" s="28"/>
      <c r="D1928" s="12"/>
      <c r="E1928" s="12"/>
      <c r="F1928" s="12"/>
      <c r="G1928" s="13"/>
      <c r="H1928" s="10"/>
      <c r="I1928" s="14" t="str">
        <f t="shared" si="30"/>
        <v/>
      </c>
      <c r="J1928" s="113"/>
      <c r="K1928" s="172"/>
    </row>
    <row r="1929" spans="1:11" ht="14.1" customHeight="1" x14ac:dyDescent="0.25">
      <c r="A1929" s="9"/>
      <c r="B1929" s="10"/>
      <c r="C1929" s="28"/>
      <c r="D1929" s="12"/>
      <c r="E1929" s="12"/>
      <c r="F1929" s="12"/>
      <c r="G1929" s="13"/>
      <c r="H1929" s="10"/>
      <c r="I1929" s="14" t="str">
        <f t="shared" si="30"/>
        <v/>
      </c>
      <c r="J1929" s="113"/>
      <c r="K1929" s="172"/>
    </row>
    <row r="1930" spans="1:11" ht="14.1" customHeight="1" x14ac:dyDescent="0.25">
      <c r="A1930" s="9"/>
      <c r="B1930" s="10"/>
      <c r="C1930" s="28"/>
      <c r="D1930" s="12"/>
      <c r="E1930" s="12"/>
      <c r="F1930" s="12"/>
      <c r="G1930" s="13"/>
      <c r="H1930" s="10"/>
      <c r="I1930" s="14" t="str">
        <f t="shared" si="30"/>
        <v/>
      </c>
      <c r="J1930" s="113"/>
      <c r="K1930" s="172"/>
    </row>
    <row r="1931" spans="1:11" ht="14.1" customHeight="1" x14ac:dyDescent="0.25">
      <c r="A1931" s="9"/>
      <c r="B1931" s="10"/>
      <c r="C1931" s="28"/>
      <c r="D1931" s="12"/>
      <c r="E1931" s="12"/>
      <c r="F1931" s="12"/>
      <c r="G1931" s="13"/>
      <c r="H1931" s="10"/>
      <c r="I1931" s="14" t="str">
        <f t="shared" si="30"/>
        <v/>
      </c>
      <c r="J1931" s="113"/>
      <c r="K1931" s="172"/>
    </row>
    <row r="1932" spans="1:11" ht="14.1" customHeight="1" x14ac:dyDescent="0.25">
      <c r="A1932" s="9"/>
      <c r="B1932" s="10"/>
      <c r="C1932" s="28"/>
      <c r="D1932" s="12"/>
      <c r="E1932" s="12"/>
      <c r="F1932" s="12"/>
      <c r="G1932" s="13"/>
      <c r="H1932" s="10"/>
      <c r="I1932" s="14" t="str">
        <f t="shared" si="30"/>
        <v/>
      </c>
      <c r="J1932" s="113"/>
      <c r="K1932" s="172"/>
    </row>
    <row r="1933" spans="1:11" ht="14.1" customHeight="1" x14ac:dyDescent="0.25">
      <c r="A1933" s="9"/>
      <c r="B1933" s="10"/>
      <c r="C1933" s="28"/>
      <c r="D1933" s="12"/>
      <c r="E1933" s="12"/>
      <c r="F1933" s="12"/>
      <c r="G1933" s="13"/>
      <c r="H1933" s="10"/>
      <c r="I1933" s="14" t="str">
        <f t="shared" si="30"/>
        <v/>
      </c>
      <c r="J1933" s="113"/>
      <c r="K1933" s="172"/>
    </row>
    <row r="1934" spans="1:11" ht="14.1" customHeight="1" x14ac:dyDescent="0.25">
      <c r="A1934" s="9"/>
      <c r="B1934" s="10"/>
      <c r="C1934" s="28"/>
      <c r="D1934" s="12"/>
      <c r="E1934" s="12"/>
      <c r="F1934" s="12"/>
      <c r="G1934" s="13"/>
      <c r="H1934" s="10"/>
      <c r="I1934" s="14" t="str">
        <f t="shared" si="30"/>
        <v/>
      </c>
      <c r="J1934" s="113"/>
      <c r="K1934" s="172"/>
    </row>
    <row r="1935" spans="1:11" ht="14.1" customHeight="1" x14ac:dyDescent="0.25">
      <c r="A1935" s="9"/>
      <c r="B1935" s="10"/>
      <c r="C1935" s="28"/>
      <c r="D1935" s="12"/>
      <c r="E1935" s="12"/>
      <c r="F1935" s="12"/>
      <c r="G1935" s="13"/>
      <c r="H1935" s="10"/>
      <c r="I1935" s="14" t="str">
        <f t="shared" si="30"/>
        <v/>
      </c>
      <c r="J1935" s="113"/>
      <c r="K1935" s="172"/>
    </row>
    <row r="1936" spans="1:11" ht="14.1" customHeight="1" x14ac:dyDescent="0.25">
      <c r="A1936" s="9"/>
      <c r="B1936" s="10"/>
      <c r="C1936" s="28"/>
      <c r="D1936" s="12"/>
      <c r="E1936" s="12"/>
      <c r="F1936" s="12"/>
      <c r="G1936" s="13"/>
      <c r="H1936" s="10"/>
      <c r="I1936" s="14" t="str">
        <f t="shared" si="30"/>
        <v/>
      </c>
      <c r="J1936" s="113"/>
      <c r="K1936" s="172"/>
    </row>
    <row r="1937" spans="1:11" ht="14.1" customHeight="1" x14ac:dyDescent="0.25">
      <c r="A1937" s="9"/>
      <c r="B1937" s="10"/>
      <c r="C1937" s="28"/>
      <c r="D1937" s="12"/>
      <c r="E1937" s="12"/>
      <c r="F1937" s="12"/>
      <c r="G1937" s="13"/>
      <c r="H1937" s="10"/>
      <c r="I1937" s="14" t="str">
        <f t="shared" si="30"/>
        <v/>
      </c>
      <c r="J1937" s="113"/>
      <c r="K1937" s="172"/>
    </row>
    <row r="1938" spans="1:11" ht="14.1" customHeight="1" x14ac:dyDescent="0.25">
      <c r="A1938" s="9"/>
      <c r="B1938" s="10"/>
      <c r="C1938" s="28"/>
      <c r="D1938" s="12"/>
      <c r="E1938" s="12"/>
      <c r="F1938" s="12"/>
      <c r="G1938" s="13"/>
      <c r="H1938" s="10"/>
      <c r="I1938" s="14" t="str">
        <f t="shared" si="30"/>
        <v/>
      </c>
      <c r="J1938" s="113"/>
      <c r="K1938" s="172"/>
    </row>
    <row r="1939" spans="1:11" ht="14.1" customHeight="1" x14ac:dyDescent="0.25">
      <c r="A1939" s="9"/>
      <c r="B1939" s="10"/>
      <c r="C1939" s="28"/>
      <c r="D1939" s="12"/>
      <c r="E1939" s="12"/>
      <c r="F1939" s="12"/>
      <c r="G1939" s="13"/>
      <c r="H1939" s="10"/>
      <c r="I1939" s="14" t="str">
        <f t="shared" si="30"/>
        <v/>
      </c>
      <c r="J1939" s="113"/>
      <c r="K1939" s="172"/>
    </row>
    <row r="1940" spans="1:11" ht="14.1" customHeight="1" x14ac:dyDescent="0.25">
      <c r="A1940" s="9"/>
      <c r="B1940" s="10"/>
      <c r="C1940" s="28"/>
      <c r="D1940" s="12"/>
      <c r="E1940" s="12"/>
      <c r="F1940" s="12"/>
      <c r="G1940" s="13"/>
      <c r="H1940" s="10"/>
      <c r="I1940" s="14" t="str">
        <f t="shared" si="30"/>
        <v/>
      </c>
      <c r="J1940" s="113"/>
      <c r="K1940" s="172"/>
    </row>
    <row r="1941" spans="1:11" ht="14.1" customHeight="1" x14ac:dyDescent="0.25">
      <c r="A1941" s="9"/>
      <c r="B1941" s="10"/>
      <c r="C1941" s="28"/>
      <c r="D1941" s="12"/>
      <c r="E1941" s="12"/>
      <c r="F1941" s="12"/>
      <c r="G1941" s="13"/>
      <c r="H1941" s="10"/>
      <c r="I1941" s="14" t="str">
        <f t="shared" si="30"/>
        <v/>
      </c>
      <c r="J1941" s="113"/>
      <c r="K1941" s="172"/>
    </row>
    <row r="1942" spans="1:11" ht="14.1" customHeight="1" x14ac:dyDescent="0.25">
      <c r="A1942" s="9"/>
      <c r="B1942" s="10"/>
      <c r="C1942" s="28"/>
      <c r="D1942" s="12"/>
      <c r="E1942" s="12"/>
      <c r="F1942" s="12"/>
      <c r="G1942" s="13"/>
      <c r="H1942" s="10"/>
      <c r="I1942" s="14" t="str">
        <f t="shared" si="30"/>
        <v/>
      </c>
      <c r="J1942" s="113"/>
      <c r="K1942" s="172"/>
    </row>
    <row r="1943" spans="1:11" ht="14.1" customHeight="1" x14ac:dyDescent="0.25">
      <c r="A1943" s="9"/>
      <c r="B1943" s="10"/>
      <c r="C1943" s="28"/>
      <c r="D1943" s="12"/>
      <c r="E1943" s="12"/>
      <c r="F1943" s="12"/>
      <c r="G1943" s="13"/>
      <c r="H1943" s="10"/>
      <c r="I1943" s="14" t="str">
        <f t="shared" si="30"/>
        <v/>
      </c>
      <c r="J1943" s="113"/>
      <c r="K1943" s="172"/>
    </row>
    <row r="1944" spans="1:11" ht="14.1" customHeight="1" x14ac:dyDescent="0.25">
      <c r="A1944" s="9"/>
      <c r="B1944" s="10"/>
      <c r="C1944" s="28"/>
      <c r="D1944" s="12"/>
      <c r="E1944" s="12"/>
      <c r="F1944" s="12"/>
      <c r="G1944" s="13"/>
      <c r="H1944" s="10"/>
      <c r="I1944" s="14" t="str">
        <f t="shared" si="30"/>
        <v/>
      </c>
      <c r="J1944" s="113"/>
      <c r="K1944" s="172"/>
    </row>
    <row r="1945" spans="1:11" ht="14.1" customHeight="1" x14ac:dyDescent="0.25">
      <c r="A1945" s="9"/>
      <c r="B1945" s="10"/>
      <c r="C1945" s="28"/>
      <c r="D1945" s="12"/>
      <c r="E1945" s="12"/>
      <c r="F1945" s="12"/>
      <c r="G1945" s="13"/>
      <c r="H1945" s="10"/>
      <c r="I1945" s="14" t="str">
        <f t="shared" si="30"/>
        <v/>
      </c>
      <c r="J1945" s="113"/>
      <c r="K1945" s="172"/>
    </row>
    <row r="1946" spans="1:11" ht="14.1" customHeight="1" x14ac:dyDescent="0.25">
      <c r="A1946" s="9"/>
      <c r="B1946" s="10"/>
      <c r="C1946" s="28"/>
      <c r="D1946" s="12"/>
      <c r="E1946" s="12"/>
      <c r="F1946" s="12"/>
      <c r="G1946" s="13"/>
      <c r="H1946" s="10"/>
      <c r="I1946" s="14" t="str">
        <f t="shared" si="30"/>
        <v/>
      </c>
      <c r="J1946" s="113"/>
      <c r="K1946" s="172"/>
    </row>
    <row r="1947" spans="1:11" ht="14.1" customHeight="1" x14ac:dyDescent="0.25">
      <c r="A1947" s="9"/>
      <c r="B1947" s="10"/>
      <c r="C1947" s="28"/>
      <c r="D1947" s="12"/>
      <c r="E1947" s="12"/>
      <c r="F1947" s="12"/>
      <c r="G1947" s="13"/>
      <c r="H1947" s="10"/>
      <c r="I1947" s="14" t="str">
        <f t="shared" si="30"/>
        <v/>
      </c>
      <c r="J1947" s="113"/>
      <c r="K1947" s="172"/>
    </row>
    <row r="1948" spans="1:11" ht="14.1" customHeight="1" x14ac:dyDescent="0.25">
      <c r="A1948" s="9"/>
      <c r="B1948" s="10"/>
      <c r="C1948" s="28"/>
      <c r="D1948" s="12"/>
      <c r="E1948" s="12"/>
      <c r="F1948" s="12"/>
      <c r="G1948" s="13"/>
      <c r="H1948" s="10"/>
      <c r="I1948" s="14" t="str">
        <f t="shared" si="30"/>
        <v/>
      </c>
      <c r="J1948" s="113"/>
      <c r="K1948" s="172"/>
    </row>
    <row r="1949" spans="1:11" ht="14.1" customHeight="1" x14ac:dyDescent="0.25">
      <c r="A1949" s="9"/>
      <c r="B1949" s="10"/>
      <c r="C1949" s="28"/>
      <c r="D1949" s="12"/>
      <c r="E1949" s="12"/>
      <c r="F1949" s="12"/>
      <c r="G1949" s="13"/>
      <c r="H1949" s="10"/>
      <c r="I1949" s="14" t="str">
        <f t="shared" si="30"/>
        <v/>
      </c>
      <c r="J1949" s="113"/>
      <c r="K1949" s="172"/>
    </row>
    <row r="1950" spans="1:11" ht="14.1" customHeight="1" x14ac:dyDescent="0.25">
      <c r="A1950" s="9"/>
      <c r="B1950" s="10"/>
      <c r="C1950" s="28"/>
      <c r="D1950" s="12"/>
      <c r="E1950" s="12"/>
      <c r="F1950" s="12"/>
      <c r="G1950" s="13"/>
      <c r="H1950" s="10"/>
      <c r="I1950" s="14" t="str">
        <f t="shared" si="30"/>
        <v/>
      </c>
      <c r="J1950" s="113"/>
      <c r="K1950" s="172"/>
    </row>
    <row r="1951" spans="1:11" ht="14.1" customHeight="1" x14ac:dyDescent="0.25">
      <c r="A1951" s="9"/>
      <c r="B1951" s="10"/>
      <c r="C1951" s="28"/>
      <c r="D1951" s="12"/>
      <c r="E1951" s="12"/>
      <c r="F1951" s="12"/>
      <c r="G1951" s="13"/>
      <c r="H1951" s="10"/>
      <c r="I1951" s="14" t="str">
        <f t="shared" si="30"/>
        <v/>
      </c>
      <c r="J1951" s="113"/>
      <c r="K1951" s="172"/>
    </row>
    <row r="1952" spans="1:11" ht="14.1" customHeight="1" x14ac:dyDescent="0.25">
      <c r="A1952" s="9"/>
      <c r="B1952" s="10"/>
      <c r="C1952" s="28"/>
      <c r="D1952" s="12"/>
      <c r="E1952" s="12"/>
      <c r="F1952" s="12"/>
      <c r="G1952" s="13"/>
      <c r="H1952" s="10"/>
      <c r="I1952" s="14" t="str">
        <f t="shared" si="30"/>
        <v/>
      </c>
      <c r="J1952" s="113"/>
      <c r="K1952" s="172"/>
    </row>
    <row r="1953" spans="1:11" ht="14.1" customHeight="1" x14ac:dyDescent="0.25">
      <c r="A1953" s="9"/>
      <c r="B1953" s="10"/>
      <c r="C1953" s="28"/>
      <c r="D1953" s="12"/>
      <c r="E1953" s="12"/>
      <c r="F1953" s="12"/>
      <c r="G1953" s="13"/>
      <c r="H1953" s="10"/>
      <c r="I1953" s="14" t="str">
        <f t="shared" si="30"/>
        <v/>
      </c>
      <c r="J1953" s="113"/>
      <c r="K1953" s="172"/>
    </row>
    <row r="1954" spans="1:11" ht="14.1" customHeight="1" x14ac:dyDescent="0.25">
      <c r="A1954" s="9"/>
      <c r="B1954" s="10"/>
      <c r="C1954" s="28"/>
      <c r="D1954" s="12"/>
      <c r="E1954" s="12"/>
      <c r="F1954" s="12"/>
      <c r="G1954" s="13"/>
      <c r="H1954" s="10"/>
      <c r="I1954" s="14" t="str">
        <f t="shared" si="30"/>
        <v/>
      </c>
      <c r="J1954" s="113"/>
      <c r="K1954" s="172"/>
    </row>
    <row r="1955" spans="1:11" ht="14.1" customHeight="1" x14ac:dyDescent="0.25">
      <c r="A1955" s="9"/>
      <c r="B1955" s="10"/>
      <c r="C1955" s="28"/>
      <c r="D1955" s="12"/>
      <c r="E1955" s="12"/>
      <c r="F1955" s="12"/>
      <c r="G1955" s="13"/>
      <c r="H1955" s="10"/>
      <c r="I1955" s="14" t="str">
        <f t="shared" si="30"/>
        <v/>
      </c>
      <c r="J1955" s="113"/>
      <c r="K1955" s="172"/>
    </row>
    <row r="1956" spans="1:11" ht="14.1" customHeight="1" x14ac:dyDescent="0.25">
      <c r="A1956" s="9"/>
      <c r="B1956" s="10"/>
      <c r="C1956" s="28"/>
      <c r="D1956" s="12"/>
      <c r="E1956" s="12"/>
      <c r="F1956" s="12"/>
      <c r="G1956" s="13"/>
      <c r="H1956" s="10"/>
      <c r="I1956" s="14" t="str">
        <f t="shared" si="30"/>
        <v/>
      </c>
      <c r="J1956" s="113"/>
      <c r="K1956" s="172"/>
    </row>
    <row r="1957" spans="1:11" ht="14.1" customHeight="1" x14ac:dyDescent="0.25">
      <c r="A1957" s="9"/>
      <c r="B1957" s="10"/>
      <c r="C1957" s="28"/>
      <c r="D1957" s="12"/>
      <c r="E1957" s="12"/>
      <c r="F1957" s="12"/>
      <c r="G1957" s="13"/>
      <c r="H1957" s="10"/>
      <c r="I1957" s="14" t="str">
        <f t="shared" si="30"/>
        <v/>
      </c>
      <c r="J1957" s="113"/>
      <c r="K1957" s="172"/>
    </row>
    <row r="1958" spans="1:11" ht="14.1" customHeight="1" x14ac:dyDescent="0.25">
      <c r="A1958" s="9"/>
      <c r="B1958" s="10"/>
      <c r="C1958" s="28"/>
      <c r="D1958" s="12"/>
      <c r="E1958" s="12"/>
      <c r="F1958" s="12"/>
      <c r="G1958" s="13"/>
      <c r="H1958" s="10"/>
      <c r="I1958" s="14" t="str">
        <f t="shared" si="30"/>
        <v/>
      </c>
      <c r="J1958" s="113"/>
      <c r="K1958" s="172"/>
    </row>
    <row r="1959" spans="1:11" ht="14.1" customHeight="1" x14ac:dyDescent="0.25">
      <c r="A1959" s="9"/>
      <c r="B1959" s="10"/>
      <c r="C1959" s="28"/>
      <c r="D1959" s="12"/>
      <c r="E1959" s="12"/>
      <c r="F1959" s="12"/>
      <c r="G1959" s="13"/>
      <c r="H1959" s="10"/>
      <c r="I1959" s="14" t="str">
        <f t="shared" si="30"/>
        <v/>
      </c>
      <c r="J1959" s="113"/>
      <c r="K1959" s="172"/>
    </row>
    <row r="1960" spans="1:11" ht="14.1" customHeight="1" x14ac:dyDescent="0.25">
      <c r="A1960" s="9"/>
      <c r="B1960" s="10"/>
      <c r="C1960" s="28"/>
      <c r="D1960" s="12"/>
      <c r="E1960" s="12"/>
      <c r="F1960" s="12"/>
      <c r="G1960" s="13"/>
      <c r="H1960" s="10"/>
      <c r="I1960" s="14" t="str">
        <f t="shared" si="30"/>
        <v/>
      </c>
      <c r="J1960" s="113"/>
      <c r="K1960" s="172"/>
    </row>
    <row r="1961" spans="1:11" ht="14.1" customHeight="1" x14ac:dyDescent="0.25">
      <c r="A1961" s="9"/>
      <c r="B1961" s="10"/>
      <c r="C1961" s="28"/>
      <c r="D1961" s="12"/>
      <c r="E1961" s="12"/>
      <c r="F1961" s="12"/>
      <c r="G1961" s="13"/>
      <c r="H1961" s="10"/>
      <c r="I1961" s="14" t="str">
        <f t="shared" si="30"/>
        <v/>
      </c>
      <c r="J1961" s="113"/>
      <c r="K1961" s="172"/>
    </row>
    <row r="1962" spans="1:11" ht="14.1" customHeight="1" x14ac:dyDescent="0.25">
      <c r="A1962" s="9"/>
      <c r="B1962" s="10"/>
      <c r="C1962" s="28"/>
      <c r="D1962" s="12"/>
      <c r="E1962" s="12"/>
      <c r="F1962" s="12"/>
      <c r="G1962" s="13"/>
      <c r="H1962" s="10"/>
      <c r="I1962" s="14" t="str">
        <f t="shared" si="30"/>
        <v/>
      </c>
      <c r="J1962" s="113"/>
      <c r="K1962" s="172"/>
    </row>
    <row r="1963" spans="1:11" ht="14.1" customHeight="1" x14ac:dyDescent="0.25">
      <c r="A1963" s="9"/>
      <c r="B1963" s="10"/>
      <c r="C1963" s="28"/>
      <c r="D1963" s="12"/>
      <c r="E1963" s="12"/>
      <c r="F1963" s="12"/>
      <c r="G1963" s="13"/>
      <c r="H1963" s="10"/>
      <c r="I1963" s="14" t="str">
        <f t="shared" si="30"/>
        <v/>
      </c>
      <c r="J1963" s="113"/>
      <c r="K1963" s="172"/>
    </row>
    <row r="1964" spans="1:11" ht="14.1" customHeight="1" x14ac:dyDescent="0.25">
      <c r="A1964" s="9"/>
      <c r="B1964" s="10"/>
      <c r="C1964" s="28"/>
      <c r="D1964" s="12"/>
      <c r="E1964" s="12"/>
      <c r="F1964" s="12"/>
      <c r="G1964" s="13"/>
      <c r="H1964" s="10"/>
      <c r="I1964" s="14" t="str">
        <f t="shared" si="30"/>
        <v/>
      </c>
      <c r="J1964" s="113"/>
      <c r="K1964" s="172"/>
    </row>
    <row r="1965" spans="1:11" ht="14.1" customHeight="1" x14ac:dyDescent="0.25">
      <c r="A1965" s="9"/>
      <c r="B1965" s="10"/>
      <c r="C1965" s="28"/>
      <c r="D1965" s="12"/>
      <c r="E1965" s="12"/>
      <c r="F1965" s="12"/>
      <c r="G1965" s="13"/>
      <c r="H1965" s="10"/>
      <c r="I1965" s="14" t="str">
        <f t="shared" si="30"/>
        <v/>
      </c>
      <c r="J1965" s="113"/>
      <c r="K1965" s="172"/>
    </row>
    <row r="1966" spans="1:11" ht="14.1" customHeight="1" x14ac:dyDescent="0.25">
      <c r="A1966" s="9"/>
      <c r="B1966" s="10"/>
      <c r="C1966" s="28"/>
      <c r="D1966" s="12"/>
      <c r="E1966" s="12"/>
      <c r="F1966" s="12"/>
      <c r="G1966" s="13"/>
      <c r="H1966" s="10"/>
      <c r="I1966" s="14" t="str">
        <f t="shared" si="30"/>
        <v/>
      </c>
      <c r="J1966" s="113"/>
      <c r="K1966" s="172"/>
    </row>
    <row r="1967" spans="1:11" ht="14.1" customHeight="1" x14ac:dyDescent="0.25">
      <c r="A1967" s="9"/>
      <c r="B1967" s="10"/>
      <c r="C1967" s="28"/>
      <c r="D1967" s="12"/>
      <c r="E1967" s="12"/>
      <c r="F1967" s="12"/>
      <c r="G1967" s="13"/>
      <c r="H1967" s="10"/>
      <c r="I1967" s="14" t="str">
        <f t="shared" si="30"/>
        <v/>
      </c>
      <c r="J1967" s="113"/>
      <c r="K1967" s="172"/>
    </row>
    <row r="1968" spans="1:11" ht="14.1" customHeight="1" x14ac:dyDescent="0.25">
      <c r="A1968" s="9"/>
      <c r="B1968" s="10"/>
      <c r="C1968" s="28"/>
      <c r="D1968" s="12"/>
      <c r="E1968" s="12"/>
      <c r="F1968" s="12"/>
      <c r="G1968" s="13"/>
      <c r="H1968" s="10"/>
      <c r="I1968" s="14" t="str">
        <f t="shared" si="30"/>
        <v/>
      </c>
      <c r="J1968" s="113"/>
      <c r="K1968" s="172"/>
    </row>
    <row r="1969" spans="1:11" ht="14.1" customHeight="1" x14ac:dyDescent="0.25">
      <c r="A1969" s="9"/>
      <c r="B1969" s="10"/>
      <c r="C1969" s="28"/>
      <c r="D1969" s="12"/>
      <c r="E1969" s="12"/>
      <c r="F1969" s="12"/>
      <c r="G1969" s="13"/>
      <c r="H1969" s="10"/>
      <c r="I1969" s="14" t="str">
        <f t="shared" si="30"/>
        <v/>
      </c>
      <c r="J1969" s="113"/>
      <c r="K1969" s="172"/>
    </row>
    <row r="1970" spans="1:11" ht="14.1" customHeight="1" x14ac:dyDescent="0.25">
      <c r="A1970" s="9"/>
      <c r="B1970" s="10"/>
      <c r="C1970" s="28"/>
      <c r="D1970" s="12"/>
      <c r="E1970" s="12"/>
      <c r="F1970" s="12"/>
      <c r="G1970" s="13"/>
      <c r="H1970" s="10"/>
      <c r="I1970" s="14" t="str">
        <f t="shared" si="30"/>
        <v/>
      </c>
      <c r="J1970" s="113"/>
      <c r="K1970" s="172"/>
    </row>
    <row r="1971" spans="1:11" ht="14.1" customHeight="1" x14ac:dyDescent="0.25">
      <c r="A1971" s="9"/>
      <c r="B1971" s="10"/>
      <c r="C1971" s="28"/>
      <c r="D1971" s="12"/>
      <c r="E1971" s="12"/>
      <c r="F1971" s="12"/>
      <c r="G1971" s="13"/>
      <c r="H1971" s="10"/>
      <c r="I1971" s="14" t="str">
        <f t="shared" si="30"/>
        <v/>
      </c>
      <c r="J1971" s="113"/>
      <c r="K1971" s="172"/>
    </row>
    <row r="1972" spans="1:11" ht="14.1" customHeight="1" x14ac:dyDescent="0.25">
      <c r="A1972" s="9"/>
      <c r="B1972" s="10"/>
      <c r="C1972" s="28"/>
      <c r="D1972" s="12"/>
      <c r="E1972" s="12"/>
      <c r="F1972" s="12"/>
      <c r="G1972" s="13"/>
      <c r="H1972" s="10"/>
      <c r="I1972" s="14" t="str">
        <f t="shared" si="30"/>
        <v/>
      </c>
      <c r="J1972" s="113"/>
      <c r="K1972" s="172"/>
    </row>
    <row r="1973" spans="1:11" ht="14.1" customHeight="1" x14ac:dyDescent="0.25">
      <c r="A1973" s="9"/>
      <c r="B1973" s="10"/>
      <c r="C1973" s="28"/>
      <c r="D1973" s="12"/>
      <c r="E1973" s="12"/>
      <c r="F1973" s="12"/>
      <c r="G1973" s="13"/>
      <c r="H1973" s="10"/>
      <c r="I1973" s="14" t="str">
        <f t="shared" si="30"/>
        <v/>
      </c>
      <c r="J1973" s="113"/>
      <c r="K1973" s="172"/>
    </row>
    <row r="1974" spans="1:11" ht="14.1" customHeight="1" x14ac:dyDescent="0.25">
      <c r="A1974" s="9"/>
      <c r="B1974" s="10"/>
      <c r="C1974" s="28"/>
      <c r="D1974" s="12"/>
      <c r="E1974" s="12"/>
      <c r="F1974" s="12"/>
      <c r="G1974" s="13"/>
      <c r="H1974" s="10"/>
      <c r="I1974" s="14" t="str">
        <f t="shared" si="30"/>
        <v/>
      </c>
      <c r="J1974" s="113"/>
      <c r="K1974" s="172"/>
    </row>
    <row r="1975" spans="1:11" ht="14.1" customHeight="1" x14ac:dyDescent="0.25">
      <c r="A1975" s="9"/>
      <c r="B1975" s="10"/>
      <c r="C1975" s="28"/>
      <c r="D1975" s="12"/>
      <c r="E1975" s="12"/>
      <c r="F1975" s="12"/>
      <c r="G1975" s="13"/>
      <c r="H1975" s="10"/>
      <c r="I1975" s="14" t="str">
        <f t="shared" si="30"/>
        <v/>
      </c>
      <c r="J1975" s="113"/>
      <c r="K1975" s="172"/>
    </row>
    <row r="1976" spans="1:11" ht="14.1" customHeight="1" x14ac:dyDescent="0.25">
      <c r="A1976" s="9"/>
      <c r="B1976" s="10"/>
      <c r="C1976" s="28"/>
      <c r="D1976" s="12"/>
      <c r="E1976" s="12"/>
      <c r="F1976" s="12"/>
      <c r="G1976" s="13"/>
      <c r="H1976" s="10"/>
      <c r="I1976" s="14" t="str">
        <f t="shared" si="30"/>
        <v/>
      </c>
      <c r="J1976" s="113"/>
      <c r="K1976" s="172"/>
    </row>
    <row r="1977" spans="1:11" ht="14.1" customHeight="1" x14ac:dyDescent="0.25">
      <c r="A1977" s="9"/>
      <c r="B1977" s="10"/>
      <c r="C1977" s="28"/>
      <c r="D1977" s="12"/>
      <c r="E1977" s="12"/>
      <c r="F1977" s="12"/>
      <c r="G1977" s="13"/>
      <c r="H1977" s="10"/>
      <c r="I1977" s="14" t="str">
        <f t="shared" si="30"/>
        <v/>
      </c>
      <c r="J1977" s="113"/>
      <c r="K1977" s="172"/>
    </row>
    <row r="1978" spans="1:11" ht="14.1" customHeight="1" x14ac:dyDescent="0.25">
      <c r="A1978" s="9"/>
      <c r="B1978" s="10"/>
      <c r="C1978" s="28"/>
      <c r="D1978" s="12"/>
      <c r="E1978" s="12"/>
      <c r="F1978" s="12"/>
      <c r="G1978" s="13"/>
      <c r="H1978" s="10"/>
      <c r="I1978" s="14" t="str">
        <f t="shared" si="30"/>
        <v/>
      </c>
      <c r="J1978" s="113"/>
      <c r="K1978" s="172"/>
    </row>
    <row r="1979" spans="1:11" ht="14.1" customHeight="1" x14ac:dyDescent="0.25">
      <c r="A1979" s="9"/>
      <c r="B1979" s="10"/>
      <c r="C1979" s="28"/>
      <c r="D1979" s="12"/>
      <c r="E1979" s="12"/>
      <c r="F1979" s="12"/>
      <c r="G1979" s="13"/>
      <c r="H1979" s="10"/>
      <c r="I1979" s="14" t="str">
        <f t="shared" si="30"/>
        <v/>
      </c>
      <c r="J1979" s="113"/>
      <c r="K1979" s="172"/>
    </row>
    <row r="1980" spans="1:11" ht="14.1" customHeight="1" x14ac:dyDescent="0.25">
      <c r="A1980" s="9"/>
      <c r="B1980" s="10"/>
      <c r="C1980" s="28"/>
      <c r="D1980" s="12"/>
      <c r="E1980" s="12"/>
      <c r="F1980" s="12"/>
      <c r="G1980" s="13"/>
      <c r="H1980" s="10"/>
      <c r="I1980" s="14" t="str">
        <f t="shared" si="30"/>
        <v/>
      </c>
      <c r="J1980" s="113"/>
      <c r="K1980" s="172"/>
    </row>
    <row r="1981" spans="1:11" ht="14.1" customHeight="1" x14ac:dyDescent="0.25">
      <c r="A1981" s="9"/>
      <c r="B1981" s="10"/>
      <c r="C1981" s="28"/>
      <c r="D1981" s="12"/>
      <c r="E1981" s="12"/>
      <c r="F1981" s="12"/>
      <c r="G1981" s="13"/>
      <c r="H1981" s="10"/>
      <c r="I1981" s="14" t="str">
        <f t="shared" si="30"/>
        <v/>
      </c>
      <c r="J1981" s="113"/>
      <c r="K1981" s="172"/>
    </row>
    <row r="1982" spans="1:11" ht="14.1" customHeight="1" x14ac:dyDescent="0.25">
      <c r="A1982" s="9"/>
      <c r="B1982" s="10"/>
      <c r="C1982" s="28"/>
      <c r="D1982" s="12"/>
      <c r="E1982" s="12"/>
      <c r="F1982" s="12"/>
      <c r="G1982" s="13"/>
      <c r="H1982" s="10"/>
      <c r="I1982" s="14" t="str">
        <f t="shared" si="30"/>
        <v/>
      </c>
      <c r="J1982" s="113"/>
      <c r="K1982" s="172"/>
    </row>
    <row r="1983" spans="1:11" ht="14.1" customHeight="1" x14ac:dyDescent="0.25">
      <c r="A1983" s="9"/>
      <c r="B1983" s="10"/>
      <c r="C1983" s="28"/>
      <c r="D1983" s="12"/>
      <c r="E1983" s="12"/>
      <c r="F1983" s="12"/>
      <c r="G1983" s="13"/>
      <c r="H1983" s="10"/>
      <c r="I1983" s="14" t="str">
        <f t="shared" si="30"/>
        <v/>
      </c>
      <c r="J1983" s="113"/>
      <c r="K1983" s="172"/>
    </row>
    <row r="1984" spans="1:11" ht="14.1" customHeight="1" x14ac:dyDescent="0.25">
      <c r="A1984" s="9"/>
      <c r="B1984" s="10"/>
      <c r="C1984" s="28"/>
      <c r="D1984" s="12"/>
      <c r="E1984" s="12"/>
      <c r="F1984" s="12"/>
      <c r="G1984" s="13"/>
      <c r="H1984" s="10"/>
      <c r="I1984" s="14" t="str">
        <f t="shared" si="30"/>
        <v/>
      </c>
      <c r="J1984" s="113"/>
      <c r="K1984" s="172"/>
    </row>
    <row r="1985" spans="1:11" ht="14.1" customHeight="1" x14ac:dyDescent="0.25">
      <c r="A1985" s="9"/>
      <c r="B1985" s="10"/>
      <c r="C1985" s="28"/>
      <c r="D1985" s="12"/>
      <c r="E1985" s="12"/>
      <c r="F1985" s="12"/>
      <c r="G1985" s="13"/>
      <c r="H1985" s="10"/>
      <c r="I1985" s="14" t="str">
        <f t="shared" si="30"/>
        <v/>
      </c>
      <c r="J1985" s="113"/>
      <c r="K1985" s="172"/>
    </row>
    <row r="1986" spans="1:11" ht="14.1" customHeight="1" x14ac:dyDescent="0.25">
      <c r="A1986" s="9"/>
      <c r="B1986" s="10"/>
      <c r="C1986" s="28"/>
      <c r="D1986" s="12"/>
      <c r="E1986" s="12"/>
      <c r="F1986" s="12"/>
      <c r="G1986" s="13"/>
      <c r="H1986" s="10"/>
      <c r="I1986" s="14" t="str">
        <f t="shared" si="30"/>
        <v/>
      </c>
      <c r="J1986" s="113"/>
      <c r="K1986" s="172"/>
    </row>
    <row r="1987" spans="1:11" ht="14.1" customHeight="1" x14ac:dyDescent="0.25">
      <c r="A1987" s="9"/>
      <c r="B1987" s="10"/>
      <c r="C1987" s="28"/>
      <c r="D1987" s="12"/>
      <c r="E1987" s="12"/>
      <c r="F1987" s="12"/>
      <c r="G1987" s="13"/>
      <c r="H1987" s="10"/>
      <c r="I1987" s="14" t="str">
        <f t="shared" si="30"/>
        <v/>
      </c>
      <c r="J1987" s="113"/>
      <c r="K1987" s="172"/>
    </row>
    <row r="1988" spans="1:11" ht="14.1" customHeight="1" x14ac:dyDescent="0.25">
      <c r="A1988" s="9"/>
      <c r="B1988" s="10"/>
      <c r="C1988" s="28"/>
      <c r="D1988" s="12"/>
      <c r="E1988" s="12"/>
      <c r="F1988" s="12"/>
      <c r="G1988" s="13"/>
      <c r="H1988" s="10"/>
      <c r="I1988" s="14" t="str">
        <f t="shared" si="30"/>
        <v/>
      </c>
      <c r="J1988" s="113"/>
      <c r="K1988" s="172"/>
    </row>
    <row r="1989" spans="1:11" ht="14.1" customHeight="1" x14ac:dyDescent="0.25">
      <c r="A1989" s="9"/>
      <c r="B1989" s="10"/>
      <c r="C1989" s="28"/>
      <c r="D1989" s="12"/>
      <c r="E1989" s="12"/>
      <c r="F1989" s="12"/>
      <c r="G1989" s="13"/>
      <c r="H1989" s="10"/>
      <c r="I1989" s="14" t="str">
        <f t="shared" ref="I1989:I2052" si="31">IF(G1989="","",I1988+G1989)</f>
        <v/>
      </c>
      <c r="J1989" s="113"/>
      <c r="K1989" s="172"/>
    </row>
    <row r="1990" spans="1:11" ht="14.1" customHeight="1" x14ac:dyDescent="0.25">
      <c r="A1990" s="9"/>
      <c r="B1990" s="10"/>
      <c r="C1990" s="28"/>
      <c r="D1990" s="12"/>
      <c r="E1990" s="12"/>
      <c r="F1990" s="12"/>
      <c r="G1990" s="13"/>
      <c r="H1990" s="10"/>
      <c r="I1990" s="14" t="str">
        <f t="shared" si="31"/>
        <v/>
      </c>
      <c r="J1990" s="113"/>
      <c r="K1990" s="172"/>
    </row>
    <row r="1991" spans="1:11" ht="14.1" customHeight="1" x14ac:dyDescent="0.25">
      <c r="A1991" s="9"/>
      <c r="B1991" s="10"/>
      <c r="C1991" s="28"/>
      <c r="D1991" s="12"/>
      <c r="E1991" s="12"/>
      <c r="F1991" s="12"/>
      <c r="G1991" s="13"/>
      <c r="H1991" s="10"/>
      <c r="I1991" s="14" t="str">
        <f t="shared" si="31"/>
        <v/>
      </c>
      <c r="J1991" s="113"/>
      <c r="K1991" s="172"/>
    </row>
    <row r="1992" spans="1:11" ht="14.1" customHeight="1" x14ac:dyDescent="0.25">
      <c r="A1992" s="9"/>
      <c r="B1992" s="10"/>
      <c r="C1992" s="28"/>
      <c r="D1992" s="12"/>
      <c r="E1992" s="12"/>
      <c r="F1992" s="12"/>
      <c r="G1992" s="13"/>
      <c r="H1992" s="10"/>
      <c r="I1992" s="14" t="str">
        <f t="shared" si="31"/>
        <v/>
      </c>
      <c r="J1992" s="113"/>
      <c r="K1992" s="172"/>
    </row>
    <row r="1993" spans="1:11" ht="14.1" customHeight="1" x14ac:dyDescent="0.25">
      <c r="A1993" s="9"/>
      <c r="B1993" s="10"/>
      <c r="C1993" s="28"/>
      <c r="D1993" s="12"/>
      <c r="E1993" s="12"/>
      <c r="F1993" s="12"/>
      <c r="G1993" s="13"/>
      <c r="H1993" s="10"/>
      <c r="I1993" s="14" t="str">
        <f t="shared" si="31"/>
        <v/>
      </c>
      <c r="J1993" s="113"/>
      <c r="K1993" s="172"/>
    </row>
    <row r="1994" spans="1:11" ht="14.1" customHeight="1" x14ac:dyDescent="0.25">
      <c r="A1994" s="9"/>
      <c r="B1994" s="10"/>
      <c r="C1994" s="28"/>
      <c r="D1994" s="12"/>
      <c r="E1994" s="12"/>
      <c r="F1994" s="12"/>
      <c r="G1994" s="13"/>
      <c r="H1994" s="10"/>
      <c r="I1994" s="14" t="str">
        <f t="shared" si="31"/>
        <v/>
      </c>
      <c r="J1994" s="113"/>
      <c r="K1994" s="172"/>
    </row>
    <row r="1995" spans="1:11" ht="14.1" customHeight="1" x14ac:dyDescent="0.25">
      <c r="A1995" s="9"/>
      <c r="B1995" s="10"/>
      <c r="C1995" s="28"/>
      <c r="D1995" s="12"/>
      <c r="E1995" s="12"/>
      <c r="F1995" s="12"/>
      <c r="G1995" s="13"/>
      <c r="H1995" s="10"/>
      <c r="I1995" s="14" t="str">
        <f t="shared" si="31"/>
        <v/>
      </c>
      <c r="J1995" s="113"/>
      <c r="K1995" s="172"/>
    </row>
    <row r="1996" spans="1:11" ht="14.1" customHeight="1" x14ac:dyDescent="0.25">
      <c r="A1996" s="9"/>
      <c r="B1996" s="10"/>
      <c r="C1996" s="28"/>
      <c r="D1996" s="12"/>
      <c r="E1996" s="12"/>
      <c r="F1996" s="12"/>
      <c r="G1996" s="13"/>
      <c r="H1996" s="10"/>
      <c r="I1996" s="14" t="str">
        <f t="shared" si="31"/>
        <v/>
      </c>
      <c r="J1996" s="113"/>
      <c r="K1996" s="172"/>
    </row>
    <row r="1997" spans="1:11" ht="14.1" customHeight="1" x14ac:dyDescent="0.25">
      <c r="A1997" s="9"/>
      <c r="B1997" s="10"/>
      <c r="C1997" s="28"/>
      <c r="D1997" s="12"/>
      <c r="E1997" s="12"/>
      <c r="F1997" s="12"/>
      <c r="G1997" s="13"/>
      <c r="H1997" s="10"/>
      <c r="I1997" s="14" t="str">
        <f t="shared" si="31"/>
        <v/>
      </c>
      <c r="J1997" s="113"/>
      <c r="K1997" s="172"/>
    </row>
    <row r="1998" spans="1:11" ht="14.1" customHeight="1" x14ac:dyDescent="0.25">
      <c r="A1998" s="9"/>
      <c r="B1998" s="10"/>
      <c r="C1998" s="28"/>
      <c r="D1998" s="12"/>
      <c r="E1998" s="12"/>
      <c r="F1998" s="12"/>
      <c r="G1998" s="13"/>
      <c r="H1998" s="10"/>
      <c r="I1998" s="14" t="str">
        <f t="shared" si="31"/>
        <v/>
      </c>
      <c r="J1998" s="113"/>
      <c r="K1998" s="172"/>
    </row>
    <row r="1999" spans="1:11" ht="14.1" customHeight="1" x14ac:dyDescent="0.25">
      <c r="A1999" s="9"/>
      <c r="B1999" s="10"/>
      <c r="C1999" s="28"/>
      <c r="D1999" s="12"/>
      <c r="E1999" s="12"/>
      <c r="F1999" s="12"/>
      <c r="G1999" s="13"/>
      <c r="H1999" s="10"/>
      <c r="I1999" s="14" t="str">
        <f t="shared" si="31"/>
        <v/>
      </c>
      <c r="J1999" s="113"/>
      <c r="K1999" s="172"/>
    </row>
    <row r="2000" spans="1:11" ht="14.1" customHeight="1" x14ac:dyDescent="0.25">
      <c r="A2000" s="9"/>
      <c r="B2000" s="10"/>
      <c r="C2000" s="28"/>
      <c r="D2000" s="12"/>
      <c r="E2000" s="12"/>
      <c r="F2000" s="12"/>
      <c r="G2000" s="13"/>
      <c r="H2000" s="10"/>
      <c r="I2000" s="14" t="str">
        <f t="shared" si="31"/>
        <v/>
      </c>
      <c r="J2000" s="113"/>
      <c r="K2000" s="172"/>
    </row>
    <row r="2001" spans="1:11" ht="14.1" customHeight="1" x14ac:dyDescent="0.25">
      <c r="A2001" s="9"/>
      <c r="B2001" s="10"/>
      <c r="C2001" s="28"/>
      <c r="D2001" s="12"/>
      <c r="E2001" s="12"/>
      <c r="F2001" s="12"/>
      <c r="G2001" s="13"/>
      <c r="H2001" s="10"/>
      <c r="I2001" s="14" t="str">
        <f t="shared" si="31"/>
        <v/>
      </c>
      <c r="J2001" s="113"/>
      <c r="K2001" s="172"/>
    </row>
    <row r="2002" spans="1:11" ht="14.1" customHeight="1" x14ac:dyDescent="0.25">
      <c r="A2002" s="9"/>
      <c r="B2002" s="10"/>
      <c r="C2002" s="28"/>
      <c r="D2002" s="12"/>
      <c r="E2002" s="12"/>
      <c r="F2002" s="12"/>
      <c r="G2002" s="13"/>
      <c r="H2002" s="10"/>
      <c r="I2002" s="14" t="str">
        <f t="shared" si="31"/>
        <v/>
      </c>
      <c r="J2002" s="113"/>
      <c r="K2002" s="172"/>
    </row>
    <row r="2003" spans="1:11" ht="14.1" customHeight="1" x14ac:dyDescent="0.25">
      <c r="A2003" s="9"/>
      <c r="B2003" s="10"/>
      <c r="C2003" s="28"/>
      <c r="D2003" s="12"/>
      <c r="E2003" s="12"/>
      <c r="F2003" s="12"/>
      <c r="G2003" s="13"/>
      <c r="H2003" s="10"/>
      <c r="I2003" s="14" t="str">
        <f t="shared" si="31"/>
        <v/>
      </c>
      <c r="J2003" s="113"/>
      <c r="K2003" s="172"/>
    </row>
    <row r="2004" spans="1:11" ht="14.1" customHeight="1" x14ac:dyDescent="0.25">
      <c r="A2004" s="9"/>
      <c r="B2004" s="10"/>
      <c r="C2004" s="28"/>
      <c r="D2004" s="12"/>
      <c r="E2004" s="12"/>
      <c r="F2004" s="12"/>
      <c r="G2004" s="13"/>
      <c r="H2004" s="10"/>
      <c r="I2004" s="14" t="str">
        <f t="shared" si="31"/>
        <v/>
      </c>
      <c r="J2004" s="113"/>
      <c r="K2004" s="172"/>
    </row>
    <row r="2005" spans="1:11" ht="14.1" customHeight="1" x14ac:dyDescent="0.25">
      <c r="A2005" s="9"/>
      <c r="B2005" s="10"/>
      <c r="C2005" s="28"/>
      <c r="D2005" s="12"/>
      <c r="E2005" s="12"/>
      <c r="F2005" s="12"/>
      <c r="G2005" s="13"/>
      <c r="H2005" s="10"/>
      <c r="I2005" s="14" t="str">
        <f t="shared" si="31"/>
        <v/>
      </c>
      <c r="J2005" s="113"/>
      <c r="K2005" s="172"/>
    </row>
    <row r="2006" spans="1:11" ht="14.1" customHeight="1" x14ac:dyDescent="0.25">
      <c r="A2006" s="9"/>
      <c r="B2006" s="10"/>
      <c r="C2006" s="28"/>
      <c r="D2006" s="12"/>
      <c r="E2006" s="12"/>
      <c r="F2006" s="12"/>
      <c r="G2006" s="13"/>
      <c r="H2006" s="10"/>
      <c r="I2006" s="14" t="str">
        <f t="shared" si="31"/>
        <v/>
      </c>
      <c r="J2006" s="113"/>
      <c r="K2006" s="172"/>
    </row>
    <row r="2007" spans="1:11" ht="14.1" customHeight="1" x14ac:dyDescent="0.25">
      <c r="A2007" s="9"/>
      <c r="B2007" s="10"/>
      <c r="C2007" s="28"/>
      <c r="D2007" s="12"/>
      <c r="E2007" s="12"/>
      <c r="F2007" s="12"/>
      <c r="G2007" s="13"/>
      <c r="H2007" s="10"/>
      <c r="I2007" s="14" t="str">
        <f t="shared" si="31"/>
        <v/>
      </c>
      <c r="J2007" s="113"/>
      <c r="K2007" s="172"/>
    </row>
    <row r="2008" spans="1:11" ht="14.1" customHeight="1" x14ac:dyDescent="0.25">
      <c r="A2008" s="9"/>
      <c r="B2008" s="10"/>
      <c r="C2008" s="28"/>
      <c r="D2008" s="12"/>
      <c r="E2008" s="12"/>
      <c r="F2008" s="12"/>
      <c r="G2008" s="13"/>
      <c r="H2008" s="10"/>
      <c r="I2008" s="14" t="str">
        <f t="shared" si="31"/>
        <v/>
      </c>
      <c r="J2008" s="113"/>
      <c r="K2008" s="172"/>
    </row>
    <row r="2009" spans="1:11" ht="14.1" customHeight="1" x14ac:dyDescent="0.25">
      <c r="A2009" s="9"/>
      <c r="B2009" s="10"/>
      <c r="C2009" s="28"/>
      <c r="D2009" s="12"/>
      <c r="E2009" s="12"/>
      <c r="F2009" s="12"/>
      <c r="G2009" s="13"/>
      <c r="H2009" s="10"/>
      <c r="I2009" s="14" t="str">
        <f t="shared" si="31"/>
        <v/>
      </c>
      <c r="J2009" s="113"/>
      <c r="K2009" s="172"/>
    </row>
    <row r="2010" spans="1:11" ht="14.1" customHeight="1" x14ac:dyDescent="0.25">
      <c r="A2010" s="9"/>
      <c r="B2010" s="10"/>
      <c r="C2010" s="28"/>
      <c r="D2010" s="12"/>
      <c r="E2010" s="12"/>
      <c r="F2010" s="12"/>
      <c r="G2010" s="13"/>
      <c r="H2010" s="10"/>
      <c r="I2010" s="14" t="str">
        <f t="shared" si="31"/>
        <v/>
      </c>
      <c r="J2010" s="113"/>
      <c r="K2010" s="172"/>
    </row>
    <row r="2011" spans="1:11" ht="14.1" customHeight="1" x14ac:dyDescent="0.25">
      <c r="A2011" s="9"/>
      <c r="B2011" s="10"/>
      <c r="C2011" s="28"/>
      <c r="D2011" s="12"/>
      <c r="E2011" s="12"/>
      <c r="F2011" s="12"/>
      <c r="G2011" s="13"/>
      <c r="H2011" s="10"/>
      <c r="I2011" s="14" t="str">
        <f t="shared" si="31"/>
        <v/>
      </c>
      <c r="J2011" s="113"/>
      <c r="K2011" s="172"/>
    </row>
    <row r="2012" spans="1:11" ht="14.1" customHeight="1" x14ac:dyDescent="0.25">
      <c r="A2012" s="9"/>
      <c r="B2012" s="10"/>
      <c r="C2012" s="28"/>
      <c r="D2012" s="12"/>
      <c r="E2012" s="12"/>
      <c r="F2012" s="12"/>
      <c r="G2012" s="13"/>
      <c r="H2012" s="10"/>
      <c r="I2012" s="14" t="str">
        <f t="shared" si="31"/>
        <v/>
      </c>
      <c r="J2012" s="113"/>
      <c r="K2012" s="172"/>
    </row>
    <row r="2013" spans="1:11" ht="14.1" customHeight="1" x14ac:dyDescent="0.25">
      <c r="A2013" s="9"/>
      <c r="B2013" s="10"/>
      <c r="C2013" s="28"/>
      <c r="D2013" s="12"/>
      <c r="E2013" s="12"/>
      <c r="F2013" s="12"/>
      <c r="G2013" s="13"/>
      <c r="H2013" s="10"/>
      <c r="I2013" s="14" t="str">
        <f t="shared" si="31"/>
        <v/>
      </c>
      <c r="J2013" s="113"/>
      <c r="K2013" s="172"/>
    </row>
    <row r="2014" spans="1:11" ht="14.1" customHeight="1" x14ac:dyDescent="0.25">
      <c r="A2014" s="9"/>
      <c r="B2014" s="10"/>
      <c r="C2014" s="28"/>
      <c r="D2014" s="12"/>
      <c r="E2014" s="12"/>
      <c r="F2014" s="12"/>
      <c r="G2014" s="13"/>
      <c r="H2014" s="10"/>
      <c r="I2014" s="14" t="str">
        <f t="shared" si="31"/>
        <v/>
      </c>
      <c r="J2014" s="113"/>
      <c r="K2014" s="172"/>
    </row>
    <row r="2015" spans="1:11" ht="14.1" customHeight="1" x14ac:dyDescent="0.25">
      <c r="A2015" s="9"/>
      <c r="B2015" s="10"/>
      <c r="C2015" s="28"/>
      <c r="D2015" s="12"/>
      <c r="E2015" s="12"/>
      <c r="F2015" s="12"/>
      <c r="G2015" s="13"/>
      <c r="H2015" s="10"/>
      <c r="I2015" s="14" t="str">
        <f t="shared" si="31"/>
        <v/>
      </c>
      <c r="J2015" s="113"/>
      <c r="K2015" s="172"/>
    </row>
    <row r="2016" spans="1:11" ht="14.1" customHeight="1" x14ac:dyDescent="0.25">
      <c r="A2016" s="9"/>
      <c r="B2016" s="10"/>
      <c r="C2016" s="28"/>
      <c r="D2016" s="12"/>
      <c r="E2016" s="12"/>
      <c r="F2016" s="12"/>
      <c r="G2016" s="13"/>
      <c r="H2016" s="10"/>
      <c r="I2016" s="14" t="str">
        <f t="shared" si="31"/>
        <v/>
      </c>
      <c r="J2016" s="113"/>
      <c r="K2016" s="172"/>
    </row>
    <row r="2017" spans="1:11" ht="14.1" customHeight="1" x14ac:dyDescent="0.25">
      <c r="A2017" s="9"/>
      <c r="B2017" s="10"/>
      <c r="C2017" s="28"/>
      <c r="D2017" s="12"/>
      <c r="E2017" s="12"/>
      <c r="F2017" s="12"/>
      <c r="G2017" s="13"/>
      <c r="H2017" s="10"/>
      <c r="I2017" s="14" t="str">
        <f t="shared" si="31"/>
        <v/>
      </c>
      <c r="J2017" s="113"/>
      <c r="K2017" s="172"/>
    </row>
    <row r="2018" spans="1:11" ht="14.1" customHeight="1" x14ac:dyDescent="0.25">
      <c r="A2018" s="9"/>
      <c r="B2018" s="10"/>
      <c r="C2018" s="28"/>
      <c r="D2018" s="12"/>
      <c r="E2018" s="12"/>
      <c r="F2018" s="12"/>
      <c r="G2018" s="13"/>
      <c r="H2018" s="10"/>
      <c r="I2018" s="14" t="str">
        <f t="shared" si="31"/>
        <v/>
      </c>
      <c r="J2018" s="113"/>
      <c r="K2018" s="172"/>
    </row>
    <row r="2019" spans="1:11" ht="14.1" customHeight="1" x14ac:dyDescent="0.25">
      <c r="A2019" s="9"/>
      <c r="B2019" s="10"/>
      <c r="C2019" s="28"/>
      <c r="D2019" s="12"/>
      <c r="E2019" s="12"/>
      <c r="F2019" s="12"/>
      <c r="G2019" s="13"/>
      <c r="H2019" s="10"/>
      <c r="I2019" s="14" t="str">
        <f t="shared" si="31"/>
        <v/>
      </c>
      <c r="J2019" s="113"/>
      <c r="K2019" s="172"/>
    </row>
    <row r="2020" spans="1:11" ht="14.1" customHeight="1" x14ac:dyDescent="0.25">
      <c r="A2020" s="9"/>
      <c r="B2020" s="10"/>
      <c r="C2020" s="28"/>
      <c r="D2020" s="12"/>
      <c r="E2020" s="12"/>
      <c r="F2020" s="12"/>
      <c r="G2020" s="13"/>
      <c r="H2020" s="10"/>
      <c r="I2020" s="14" t="str">
        <f t="shared" si="31"/>
        <v/>
      </c>
      <c r="J2020" s="113"/>
      <c r="K2020" s="172"/>
    </row>
    <row r="2021" spans="1:11" ht="14.1" customHeight="1" x14ac:dyDescent="0.25">
      <c r="A2021" s="9"/>
      <c r="B2021" s="10"/>
      <c r="C2021" s="28"/>
      <c r="D2021" s="12"/>
      <c r="E2021" s="12"/>
      <c r="F2021" s="12"/>
      <c r="G2021" s="13"/>
      <c r="H2021" s="10"/>
      <c r="I2021" s="14" t="str">
        <f t="shared" si="31"/>
        <v/>
      </c>
      <c r="J2021" s="113"/>
      <c r="K2021" s="172"/>
    </row>
    <row r="2022" spans="1:11" ht="14.1" customHeight="1" x14ac:dyDescent="0.25">
      <c r="A2022" s="9"/>
      <c r="B2022" s="10"/>
      <c r="C2022" s="28"/>
      <c r="D2022" s="12"/>
      <c r="E2022" s="12"/>
      <c r="F2022" s="12"/>
      <c r="G2022" s="13"/>
      <c r="H2022" s="10"/>
      <c r="I2022" s="14" t="str">
        <f t="shared" si="31"/>
        <v/>
      </c>
      <c r="J2022" s="113"/>
      <c r="K2022" s="172"/>
    </row>
    <row r="2023" spans="1:11" ht="14.1" customHeight="1" x14ac:dyDescent="0.25">
      <c r="A2023" s="9"/>
      <c r="B2023" s="10"/>
      <c r="C2023" s="28"/>
      <c r="D2023" s="12"/>
      <c r="E2023" s="12"/>
      <c r="F2023" s="12"/>
      <c r="G2023" s="13"/>
      <c r="H2023" s="10"/>
      <c r="I2023" s="14" t="str">
        <f t="shared" si="31"/>
        <v/>
      </c>
      <c r="J2023" s="113"/>
      <c r="K2023" s="172"/>
    </row>
    <row r="2024" spans="1:11" ht="14.1" customHeight="1" x14ac:dyDescent="0.25">
      <c r="A2024" s="9"/>
      <c r="B2024" s="10"/>
      <c r="C2024" s="28"/>
      <c r="D2024" s="12"/>
      <c r="E2024" s="12"/>
      <c r="F2024" s="12"/>
      <c r="G2024" s="13"/>
      <c r="H2024" s="10"/>
      <c r="I2024" s="14" t="str">
        <f t="shared" si="31"/>
        <v/>
      </c>
      <c r="J2024" s="113"/>
      <c r="K2024" s="172"/>
    </row>
    <row r="2025" spans="1:11" ht="14.1" customHeight="1" x14ac:dyDescent="0.25">
      <c r="A2025" s="9"/>
      <c r="B2025" s="10"/>
      <c r="C2025" s="28"/>
      <c r="D2025" s="12"/>
      <c r="E2025" s="12"/>
      <c r="F2025" s="12"/>
      <c r="G2025" s="13"/>
      <c r="H2025" s="10"/>
      <c r="I2025" s="14" t="str">
        <f t="shared" si="31"/>
        <v/>
      </c>
      <c r="J2025" s="113"/>
      <c r="K2025" s="172"/>
    </row>
    <row r="2026" spans="1:11" ht="14.1" customHeight="1" x14ac:dyDescent="0.25">
      <c r="A2026" s="9"/>
      <c r="B2026" s="10"/>
      <c r="C2026" s="28"/>
      <c r="D2026" s="12"/>
      <c r="E2026" s="12"/>
      <c r="F2026" s="12"/>
      <c r="G2026" s="13"/>
      <c r="H2026" s="10"/>
      <c r="I2026" s="14" t="str">
        <f t="shared" si="31"/>
        <v/>
      </c>
      <c r="J2026" s="113"/>
      <c r="K2026" s="172"/>
    </row>
    <row r="2027" spans="1:11" ht="14.1" customHeight="1" x14ac:dyDescent="0.25">
      <c r="A2027" s="9"/>
      <c r="B2027" s="10"/>
      <c r="C2027" s="28"/>
      <c r="D2027" s="12"/>
      <c r="E2027" s="12"/>
      <c r="F2027" s="12"/>
      <c r="G2027" s="13"/>
      <c r="H2027" s="10"/>
      <c r="I2027" s="14" t="str">
        <f t="shared" si="31"/>
        <v/>
      </c>
      <c r="J2027" s="113"/>
      <c r="K2027" s="172"/>
    </row>
    <row r="2028" spans="1:11" ht="14.1" customHeight="1" x14ac:dyDescent="0.25">
      <c r="A2028" s="9"/>
      <c r="B2028" s="10"/>
      <c r="C2028" s="28"/>
      <c r="D2028" s="12"/>
      <c r="E2028" s="12"/>
      <c r="F2028" s="12"/>
      <c r="G2028" s="13"/>
      <c r="H2028" s="10"/>
      <c r="I2028" s="14" t="str">
        <f t="shared" si="31"/>
        <v/>
      </c>
      <c r="J2028" s="113"/>
      <c r="K2028" s="172"/>
    </row>
    <row r="2029" spans="1:11" ht="14.1" customHeight="1" x14ac:dyDescent="0.25">
      <c r="A2029" s="9"/>
      <c r="B2029" s="10"/>
      <c r="C2029" s="28"/>
      <c r="D2029" s="12"/>
      <c r="E2029" s="12"/>
      <c r="F2029" s="12"/>
      <c r="G2029" s="13"/>
      <c r="H2029" s="10"/>
      <c r="I2029" s="14" t="str">
        <f t="shared" si="31"/>
        <v/>
      </c>
      <c r="J2029" s="113"/>
      <c r="K2029" s="172"/>
    </row>
    <row r="2030" spans="1:11" ht="14.1" customHeight="1" x14ac:dyDescent="0.25">
      <c r="A2030" s="9"/>
      <c r="B2030" s="10"/>
      <c r="C2030" s="28"/>
      <c r="D2030" s="12"/>
      <c r="E2030" s="12"/>
      <c r="F2030" s="12"/>
      <c r="G2030" s="13"/>
      <c r="H2030" s="10"/>
      <c r="I2030" s="14" t="str">
        <f t="shared" si="31"/>
        <v/>
      </c>
      <c r="J2030" s="113"/>
      <c r="K2030" s="172"/>
    </row>
    <row r="2031" spans="1:11" ht="14.1" customHeight="1" x14ac:dyDescent="0.25">
      <c r="A2031" s="9"/>
      <c r="B2031" s="10"/>
      <c r="C2031" s="28"/>
      <c r="D2031" s="12"/>
      <c r="E2031" s="12"/>
      <c r="F2031" s="12"/>
      <c r="G2031" s="13"/>
      <c r="H2031" s="10"/>
      <c r="I2031" s="14" t="str">
        <f t="shared" si="31"/>
        <v/>
      </c>
      <c r="J2031" s="113"/>
      <c r="K2031" s="172"/>
    </row>
    <row r="2032" spans="1:11" ht="14.1" customHeight="1" x14ac:dyDescent="0.25">
      <c r="A2032" s="9"/>
      <c r="B2032" s="10"/>
      <c r="C2032" s="28"/>
      <c r="D2032" s="12"/>
      <c r="E2032" s="12"/>
      <c r="F2032" s="12"/>
      <c r="G2032" s="13"/>
      <c r="H2032" s="10"/>
      <c r="I2032" s="14" t="str">
        <f t="shared" si="31"/>
        <v/>
      </c>
      <c r="J2032" s="113"/>
      <c r="K2032" s="172"/>
    </row>
    <row r="2033" spans="1:11" ht="14.1" customHeight="1" x14ac:dyDescent="0.25">
      <c r="A2033" s="9"/>
      <c r="B2033" s="10"/>
      <c r="C2033" s="28"/>
      <c r="D2033" s="12"/>
      <c r="E2033" s="12"/>
      <c r="F2033" s="12"/>
      <c r="G2033" s="13"/>
      <c r="H2033" s="10"/>
      <c r="I2033" s="14" t="str">
        <f t="shared" si="31"/>
        <v/>
      </c>
      <c r="J2033" s="113"/>
      <c r="K2033" s="172"/>
    </row>
    <row r="2034" spans="1:11" ht="14.1" customHeight="1" x14ac:dyDescent="0.25">
      <c r="A2034" s="9"/>
      <c r="B2034" s="10"/>
      <c r="C2034" s="28"/>
      <c r="D2034" s="12"/>
      <c r="E2034" s="12"/>
      <c r="F2034" s="12"/>
      <c r="G2034" s="13"/>
      <c r="H2034" s="10"/>
      <c r="I2034" s="14" t="str">
        <f t="shared" si="31"/>
        <v/>
      </c>
      <c r="J2034" s="113"/>
      <c r="K2034" s="172"/>
    </row>
    <row r="2035" spans="1:11" ht="14.1" customHeight="1" x14ac:dyDescent="0.25">
      <c r="A2035" s="9"/>
      <c r="B2035" s="10"/>
      <c r="C2035" s="28"/>
      <c r="D2035" s="12"/>
      <c r="E2035" s="12"/>
      <c r="F2035" s="12"/>
      <c r="G2035" s="13"/>
      <c r="H2035" s="10"/>
      <c r="I2035" s="14" t="str">
        <f t="shared" si="31"/>
        <v/>
      </c>
      <c r="J2035" s="113"/>
      <c r="K2035" s="172"/>
    </row>
    <row r="2036" spans="1:11" ht="14.1" customHeight="1" x14ac:dyDescent="0.25">
      <c r="A2036" s="9"/>
      <c r="B2036" s="10"/>
      <c r="C2036" s="28"/>
      <c r="D2036" s="12"/>
      <c r="E2036" s="12"/>
      <c r="F2036" s="12"/>
      <c r="G2036" s="13"/>
      <c r="H2036" s="10"/>
      <c r="I2036" s="14" t="str">
        <f t="shared" si="31"/>
        <v/>
      </c>
      <c r="J2036" s="113"/>
      <c r="K2036" s="172"/>
    </row>
    <row r="2037" spans="1:11" ht="14.1" customHeight="1" x14ac:dyDescent="0.25">
      <c r="A2037" s="9"/>
      <c r="B2037" s="10"/>
      <c r="C2037" s="28"/>
      <c r="D2037" s="12"/>
      <c r="E2037" s="12"/>
      <c r="F2037" s="12"/>
      <c r="G2037" s="13"/>
      <c r="H2037" s="10"/>
      <c r="I2037" s="14" t="str">
        <f t="shared" si="31"/>
        <v/>
      </c>
      <c r="J2037" s="113"/>
      <c r="K2037" s="172"/>
    </row>
    <row r="2038" spans="1:11" ht="14.1" customHeight="1" x14ac:dyDescent="0.25">
      <c r="A2038" s="9"/>
      <c r="B2038" s="10"/>
      <c r="C2038" s="28"/>
      <c r="D2038" s="12"/>
      <c r="E2038" s="12"/>
      <c r="F2038" s="12"/>
      <c r="G2038" s="13"/>
      <c r="H2038" s="10"/>
      <c r="I2038" s="14" t="str">
        <f t="shared" si="31"/>
        <v/>
      </c>
      <c r="J2038" s="113"/>
      <c r="K2038" s="172"/>
    </row>
    <row r="2039" spans="1:11" ht="14.1" customHeight="1" x14ac:dyDescent="0.25">
      <c r="A2039" s="9"/>
      <c r="B2039" s="10"/>
      <c r="C2039" s="28"/>
      <c r="D2039" s="12"/>
      <c r="E2039" s="12"/>
      <c r="F2039" s="12"/>
      <c r="G2039" s="13"/>
      <c r="H2039" s="10"/>
      <c r="I2039" s="14" t="str">
        <f t="shared" si="31"/>
        <v/>
      </c>
      <c r="J2039" s="113"/>
      <c r="K2039" s="172"/>
    </row>
    <row r="2040" spans="1:11" ht="14.1" customHeight="1" x14ac:dyDescent="0.25">
      <c r="A2040" s="9"/>
      <c r="B2040" s="10"/>
      <c r="C2040" s="28"/>
      <c r="D2040" s="12"/>
      <c r="E2040" s="12"/>
      <c r="F2040" s="12"/>
      <c r="G2040" s="13"/>
      <c r="H2040" s="10"/>
      <c r="I2040" s="14" t="str">
        <f t="shared" si="31"/>
        <v/>
      </c>
      <c r="J2040" s="113"/>
      <c r="K2040" s="172"/>
    </row>
    <row r="2041" spans="1:11" ht="14.1" customHeight="1" x14ac:dyDescent="0.25">
      <c r="A2041" s="9"/>
      <c r="B2041" s="10"/>
      <c r="C2041" s="28"/>
      <c r="D2041" s="12"/>
      <c r="E2041" s="12"/>
      <c r="F2041" s="12"/>
      <c r="G2041" s="13"/>
      <c r="H2041" s="10"/>
      <c r="I2041" s="14" t="str">
        <f t="shared" si="31"/>
        <v/>
      </c>
      <c r="J2041" s="113"/>
      <c r="K2041" s="172"/>
    </row>
    <row r="2042" spans="1:11" ht="14.1" customHeight="1" x14ac:dyDescent="0.25">
      <c r="A2042" s="9"/>
      <c r="B2042" s="10"/>
      <c r="C2042" s="28"/>
      <c r="D2042" s="12"/>
      <c r="E2042" s="12"/>
      <c r="F2042" s="12"/>
      <c r="G2042" s="13"/>
      <c r="H2042" s="10"/>
      <c r="I2042" s="14" t="str">
        <f t="shared" si="31"/>
        <v/>
      </c>
      <c r="J2042" s="113"/>
      <c r="K2042" s="172"/>
    </row>
    <row r="2043" spans="1:11" ht="14.1" customHeight="1" x14ac:dyDescent="0.25">
      <c r="A2043" s="9"/>
      <c r="B2043" s="10"/>
      <c r="C2043" s="28"/>
      <c r="D2043" s="12"/>
      <c r="E2043" s="12"/>
      <c r="F2043" s="12"/>
      <c r="G2043" s="13"/>
      <c r="H2043" s="10"/>
      <c r="I2043" s="14" t="str">
        <f t="shared" si="31"/>
        <v/>
      </c>
      <c r="J2043" s="113"/>
      <c r="K2043" s="172"/>
    </row>
    <row r="2044" spans="1:11" ht="14.1" customHeight="1" x14ac:dyDescent="0.25">
      <c r="A2044" s="9"/>
      <c r="B2044" s="10"/>
      <c r="C2044" s="28"/>
      <c r="D2044" s="12"/>
      <c r="E2044" s="12"/>
      <c r="F2044" s="12"/>
      <c r="G2044" s="13"/>
      <c r="H2044" s="10"/>
      <c r="I2044" s="14" t="str">
        <f t="shared" si="31"/>
        <v/>
      </c>
      <c r="J2044" s="113"/>
      <c r="K2044" s="172"/>
    </row>
    <row r="2045" spans="1:11" ht="14.1" customHeight="1" x14ac:dyDescent="0.25">
      <c r="A2045" s="9"/>
      <c r="B2045" s="10"/>
      <c r="C2045" s="28"/>
      <c r="D2045" s="12"/>
      <c r="E2045" s="12"/>
      <c r="F2045" s="12"/>
      <c r="G2045" s="13"/>
      <c r="H2045" s="10"/>
      <c r="I2045" s="14" t="str">
        <f t="shared" si="31"/>
        <v/>
      </c>
      <c r="J2045" s="113"/>
      <c r="K2045" s="172"/>
    </row>
    <row r="2046" spans="1:11" ht="14.1" customHeight="1" x14ac:dyDescent="0.25">
      <c r="A2046" s="9"/>
      <c r="B2046" s="10"/>
      <c r="C2046" s="28"/>
      <c r="D2046" s="12"/>
      <c r="E2046" s="12"/>
      <c r="F2046" s="12"/>
      <c r="G2046" s="13"/>
      <c r="H2046" s="10"/>
      <c r="I2046" s="14" t="str">
        <f t="shared" si="31"/>
        <v/>
      </c>
      <c r="J2046" s="113"/>
      <c r="K2046" s="172"/>
    </row>
    <row r="2047" spans="1:11" ht="14.1" customHeight="1" x14ac:dyDescent="0.25">
      <c r="A2047" s="9"/>
      <c r="B2047" s="10"/>
      <c r="C2047" s="28"/>
      <c r="D2047" s="12"/>
      <c r="E2047" s="12"/>
      <c r="F2047" s="12"/>
      <c r="G2047" s="13"/>
      <c r="H2047" s="10"/>
      <c r="I2047" s="14" t="str">
        <f t="shared" si="31"/>
        <v/>
      </c>
      <c r="J2047" s="113"/>
      <c r="K2047" s="172"/>
    </row>
    <row r="2048" spans="1:11" ht="14.1" customHeight="1" x14ac:dyDescent="0.25">
      <c r="A2048" s="9"/>
      <c r="B2048" s="10"/>
      <c r="C2048" s="28"/>
      <c r="D2048" s="12"/>
      <c r="E2048" s="12"/>
      <c r="F2048" s="12"/>
      <c r="G2048" s="13"/>
      <c r="H2048" s="10"/>
      <c r="I2048" s="14" t="str">
        <f t="shared" si="31"/>
        <v/>
      </c>
      <c r="J2048" s="113"/>
      <c r="K2048" s="172"/>
    </row>
    <row r="2049" spans="1:11" ht="14.1" customHeight="1" x14ac:dyDescent="0.25">
      <c r="A2049" s="9"/>
      <c r="B2049" s="10"/>
      <c r="C2049" s="28"/>
      <c r="D2049" s="12"/>
      <c r="E2049" s="12"/>
      <c r="F2049" s="12"/>
      <c r="G2049" s="13"/>
      <c r="H2049" s="10"/>
      <c r="I2049" s="14" t="str">
        <f t="shared" si="31"/>
        <v/>
      </c>
      <c r="J2049" s="113"/>
      <c r="K2049" s="172"/>
    </row>
    <row r="2050" spans="1:11" ht="14.1" customHeight="1" x14ac:dyDescent="0.25">
      <c r="A2050" s="9"/>
      <c r="B2050" s="10"/>
      <c r="C2050" s="28"/>
      <c r="D2050" s="12"/>
      <c r="E2050" s="12"/>
      <c r="F2050" s="12"/>
      <c r="G2050" s="13"/>
      <c r="H2050" s="10"/>
      <c r="I2050" s="14" t="str">
        <f t="shared" si="31"/>
        <v/>
      </c>
      <c r="J2050" s="113"/>
      <c r="K2050" s="172"/>
    </row>
    <row r="2051" spans="1:11" ht="14.1" customHeight="1" x14ac:dyDescent="0.25">
      <c r="A2051" s="9"/>
      <c r="B2051" s="10"/>
      <c r="C2051" s="28"/>
      <c r="D2051" s="12"/>
      <c r="E2051" s="12"/>
      <c r="F2051" s="12"/>
      <c r="G2051" s="13"/>
      <c r="H2051" s="10"/>
      <c r="I2051" s="14" t="str">
        <f t="shared" si="31"/>
        <v/>
      </c>
      <c r="J2051" s="113"/>
      <c r="K2051" s="172"/>
    </row>
    <row r="2052" spans="1:11" ht="14.1" customHeight="1" x14ac:dyDescent="0.25">
      <c r="A2052" s="9"/>
      <c r="B2052" s="10"/>
      <c r="C2052" s="28"/>
      <c r="D2052" s="12"/>
      <c r="E2052" s="12"/>
      <c r="F2052" s="12"/>
      <c r="G2052" s="13"/>
      <c r="H2052" s="10"/>
      <c r="I2052" s="14" t="str">
        <f t="shared" si="31"/>
        <v/>
      </c>
      <c r="J2052" s="113"/>
      <c r="K2052" s="172"/>
    </row>
    <row r="2053" spans="1:11" ht="14.1" customHeight="1" x14ac:dyDescent="0.25">
      <c r="A2053" s="9"/>
      <c r="B2053" s="10"/>
      <c r="C2053" s="28"/>
      <c r="D2053" s="12"/>
      <c r="E2053" s="12"/>
      <c r="F2053" s="12"/>
      <c r="G2053" s="13"/>
      <c r="H2053" s="10"/>
      <c r="I2053" s="14" t="str">
        <f t="shared" ref="I2053:I2116" si="32">IF(G2053="","",I2052+G2053)</f>
        <v/>
      </c>
      <c r="J2053" s="113"/>
      <c r="K2053" s="172"/>
    </row>
    <row r="2054" spans="1:11" ht="14.1" customHeight="1" x14ac:dyDescent="0.25">
      <c r="A2054" s="9"/>
      <c r="B2054" s="10"/>
      <c r="C2054" s="28"/>
      <c r="D2054" s="12"/>
      <c r="E2054" s="12"/>
      <c r="F2054" s="12"/>
      <c r="G2054" s="13"/>
      <c r="H2054" s="10"/>
      <c r="I2054" s="14" t="str">
        <f t="shared" si="32"/>
        <v/>
      </c>
      <c r="J2054" s="113"/>
      <c r="K2054" s="172"/>
    </row>
    <row r="2055" spans="1:11" ht="14.1" customHeight="1" x14ac:dyDescent="0.25">
      <c r="A2055" s="9"/>
      <c r="B2055" s="10"/>
      <c r="C2055" s="28"/>
      <c r="D2055" s="12"/>
      <c r="E2055" s="12"/>
      <c r="F2055" s="12"/>
      <c r="G2055" s="13"/>
      <c r="H2055" s="10"/>
      <c r="I2055" s="14" t="str">
        <f t="shared" si="32"/>
        <v/>
      </c>
      <c r="J2055" s="113"/>
      <c r="K2055" s="172"/>
    </row>
    <row r="2056" spans="1:11" ht="14.1" customHeight="1" x14ac:dyDescent="0.25">
      <c r="A2056" s="9"/>
      <c r="B2056" s="10"/>
      <c r="C2056" s="28"/>
      <c r="D2056" s="12"/>
      <c r="E2056" s="12"/>
      <c r="F2056" s="12"/>
      <c r="G2056" s="13"/>
      <c r="H2056" s="10"/>
      <c r="I2056" s="14" t="str">
        <f t="shared" si="32"/>
        <v/>
      </c>
      <c r="J2056" s="113"/>
      <c r="K2056" s="172"/>
    </row>
    <row r="2057" spans="1:11" ht="14.1" customHeight="1" x14ac:dyDescent="0.25">
      <c r="A2057" s="9"/>
      <c r="B2057" s="10"/>
      <c r="C2057" s="28"/>
      <c r="D2057" s="12"/>
      <c r="E2057" s="12"/>
      <c r="F2057" s="12"/>
      <c r="G2057" s="13"/>
      <c r="H2057" s="10"/>
      <c r="I2057" s="14" t="str">
        <f t="shared" si="32"/>
        <v/>
      </c>
      <c r="J2057" s="113"/>
      <c r="K2057" s="172"/>
    </row>
    <row r="2058" spans="1:11" ht="14.1" customHeight="1" x14ac:dyDescent="0.25">
      <c r="A2058" s="9"/>
      <c r="B2058" s="10"/>
      <c r="C2058" s="28"/>
      <c r="D2058" s="12"/>
      <c r="E2058" s="12"/>
      <c r="F2058" s="12"/>
      <c r="G2058" s="13"/>
      <c r="H2058" s="10"/>
      <c r="I2058" s="14" t="str">
        <f t="shared" si="32"/>
        <v/>
      </c>
      <c r="J2058" s="113"/>
      <c r="K2058" s="172"/>
    </row>
    <row r="2059" spans="1:11" ht="14.1" customHeight="1" x14ac:dyDescent="0.25">
      <c r="A2059" s="9"/>
      <c r="B2059" s="10"/>
      <c r="C2059" s="28"/>
      <c r="D2059" s="12"/>
      <c r="E2059" s="12"/>
      <c r="F2059" s="12"/>
      <c r="G2059" s="13"/>
      <c r="H2059" s="10"/>
      <c r="I2059" s="14" t="str">
        <f t="shared" si="32"/>
        <v/>
      </c>
      <c r="J2059" s="113"/>
      <c r="K2059" s="172"/>
    </row>
    <row r="2060" spans="1:11" ht="14.1" customHeight="1" x14ac:dyDescent="0.25">
      <c r="A2060" s="9"/>
      <c r="B2060" s="10"/>
      <c r="C2060" s="28"/>
      <c r="D2060" s="12"/>
      <c r="E2060" s="12"/>
      <c r="F2060" s="12"/>
      <c r="G2060" s="13"/>
      <c r="H2060" s="10"/>
      <c r="I2060" s="14" t="str">
        <f t="shared" si="32"/>
        <v/>
      </c>
      <c r="J2060" s="113"/>
      <c r="K2060" s="172"/>
    </row>
    <row r="2061" spans="1:11" ht="14.1" customHeight="1" x14ac:dyDescent="0.25">
      <c r="A2061" s="9"/>
      <c r="B2061" s="10"/>
      <c r="C2061" s="28"/>
      <c r="D2061" s="12"/>
      <c r="E2061" s="12"/>
      <c r="F2061" s="12"/>
      <c r="G2061" s="13"/>
      <c r="H2061" s="10"/>
      <c r="I2061" s="14" t="str">
        <f t="shared" si="32"/>
        <v/>
      </c>
      <c r="J2061" s="113"/>
      <c r="K2061" s="172"/>
    </row>
    <row r="2062" spans="1:11" ht="14.1" customHeight="1" x14ac:dyDescent="0.25">
      <c r="A2062" s="9"/>
      <c r="B2062" s="10"/>
      <c r="C2062" s="28"/>
      <c r="D2062" s="12"/>
      <c r="E2062" s="12"/>
      <c r="F2062" s="12"/>
      <c r="G2062" s="13"/>
      <c r="H2062" s="10"/>
      <c r="I2062" s="14" t="str">
        <f t="shared" si="32"/>
        <v/>
      </c>
      <c r="J2062" s="113"/>
      <c r="K2062" s="172"/>
    </row>
    <row r="2063" spans="1:11" ht="14.1" customHeight="1" x14ac:dyDescent="0.25">
      <c r="A2063" s="9"/>
      <c r="B2063" s="10"/>
      <c r="C2063" s="28"/>
      <c r="D2063" s="12"/>
      <c r="E2063" s="12"/>
      <c r="F2063" s="12"/>
      <c r="G2063" s="13"/>
      <c r="H2063" s="10"/>
      <c r="I2063" s="14" t="str">
        <f t="shared" si="32"/>
        <v/>
      </c>
      <c r="J2063" s="113"/>
      <c r="K2063" s="172"/>
    </row>
    <row r="2064" spans="1:11" ht="14.1" customHeight="1" x14ac:dyDescent="0.25">
      <c r="A2064" s="9"/>
      <c r="B2064" s="10"/>
      <c r="C2064" s="28"/>
      <c r="D2064" s="12"/>
      <c r="E2064" s="12"/>
      <c r="F2064" s="12"/>
      <c r="G2064" s="13"/>
      <c r="H2064" s="10"/>
      <c r="I2064" s="14" t="str">
        <f t="shared" si="32"/>
        <v/>
      </c>
      <c r="J2064" s="113"/>
      <c r="K2064" s="172"/>
    </row>
    <row r="2065" spans="1:11" ht="14.1" customHeight="1" x14ac:dyDescent="0.25">
      <c r="A2065" s="9"/>
      <c r="B2065" s="10"/>
      <c r="C2065" s="28"/>
      <c r="D2065" s="12"/>
      <c r="E2065" s="12"/>
      <c r="F2065" s="12"/>
      <c r="G2065" s="13"/>
      <c r="H2065" s="10"/>
      <c r="I2065" s="14" t="str">
        <f t="shared" si="32"/>
        <v/>
      </c>
      <c r="J2065" s="113"/>
      <c r="K2065" s="172"/>
    </row>
    <row r="2066" spans="1:11" ht="14.1" customHeight="1" x14ac:dyDescent="0.25">
      <c r="A2066" s="9"/>
      <c r="B2066" s="10"/>
      <c r="C2066" s="28"/>
      <c r="D2066" s="12"/>
      <c r="E2066" s="12"/>
      <c r="F2066" s="12"/>
      <c r="G2066" s="13"/>
      <c r="H2066" s="10"/>
      <c r="I2066" s="14" t="str">
        <f t="shared" si="32"/>
        <v/>
      </c>
      <c r="J2066" s="113"/>
      <c r="K2066" s="172"/>
    </row>
    <row r="2067" spans="1:11" ht="14.1" customHeight="1" x14ac:dyDescent="0.25">
      <c r="A2067" s="9"/>
      <c r="B2067" s="10"/>
      <c r="C2067" s="28"/>
      <c r="D2067" s="12"/>
      <c r="E2067" s="12"/>
      <c r="F2067" s="12"/>
      <c r="G2067" s="13"/>
      <c r="H2067" s="10"/>
      <c r="I2067" s="14" t="str">
        <f t="shared" si="32"/>
        <v/>
      </c>
      <c r="J2067" s="113"/>
      <c r="K2067" s="172"/>
    </row>
    <row r="2068" spans="1:11" ht="14.1" customHeight="1" x14ac:dyDescent="0.25">
      <c r="A2068" s="9"/>
      <c r="B2068" s="10"/>
      <c r="C2068" s="28"/>
      <c r="D2068" s="12"/>
      <c r="E2068" s="12"/>
      <c r="F2068" s="12"/>
      <c r="G2068" s="13"/>
      <c r="H2068" s="10"/>
      <c r="I2068" s="14" t="str">
        <f t="shared" si="32"/>
        <v/>
      </c>
      <c r="J2068" s="113"/>
      <c r="K2068" s="172"/>
    </row>
    <row r="2069" spans="1:11" ht="14.1" customHeight="1" x14ac:dyDescent="0.25">
      <c r="A2069" s="9"/>
      <c r="B2069" s="10"/>
      <c r="C2069" s="28"/>
      <c r="D2069" s="12"/>
      <c r="E2069" s="12"/>
      <c r="F2069" s="12"/>
      <c r="G2069" s="13"/>
      <c r="H2069" s="10"/>
      <c r="I2069" s="14" t="str">
        <f t="shared" si="32"/>
        <v/>
      </c>
      <c r="J2069" s="113"/>
      <c r="K2069" s="172"/>
    </row>
    <row r="2070" spans="1:11" ht="14.1" customHeight="1" x14ac:dyDescent="0.25">
      <c r="A2070" s="9"/>
      <c r="B2070" s="10"/>
      <c r="C2070" s="28"/>
      <c r="D2070" s="12"/>
      <c r="E2070" s="12"/>
      <c r="F2070" s="12"/>
      <c r="G2070" s="13"/>
      <c r="H2070" s="10"/>
      <c r="I2070" s="14" t="str">
        <f t="shared" si="32"/>
        <v/>
      </c>
      <c r="J2070" s="113"/>
      <c r="K2070" s="172"/>
    </row>
    <row r="2071" spans="1:11" ht="14.1" customHeight="1" x14ac:dyDescent="0.25">
      <c r="A2071" s="9"/>
      <c r="B2071" s="10"/>
      <c r="C2071" s="28"/>
      <c r="D2071" s="12"/>
      <c r="E2071" s="12"/>
      <c r="F2071" s="12"/>
      <c r="G2071" s="13"/>
      <c r="H2071" s="10"/>
      <c r="I2071" s="14" t="str">
        <f t="shared" si="32"/>
        <v/>
      </c>
      <c r="J2071" s="113"/>
      <c r="K2071" s="172"/>
    </row>
    <row r="2072" spans="1:11" ht="14.1" customHeight="1" x14ac:dyDescent="0.25">
      <c r="A2072" s="9"/>
      <c r="B2072" s="10"/>
      <c r="C2072" s="28"/>
      <c r="D2072" s="12"/>
      <c r="E2072" s="12"/>
      <c r="F2072" s="12"/>
      <c r="G2072" s="13"/>
      <c r="H2072" s="10"/>
      <c r="I2072" s="14" t="str">
        <f t="shared" si="32"/>
        <v/>
      </c>
      <c r="J2072" s="113"/>
      <c r="K2072" s="172"/>
    </row>
    <row r="2073" spans="1:11" ht="14.1" customHeight="1" x14ac:dyDescent="0.25">
      <c r="A2073" s="9"/>
      <c r="B2073" s="10"/>
      <c r="C2073" s="28"/>
      <c r="D2073" s="12"/>
      <c r="E2073" s="12"/>
      <c r="F2073" s="12"/>
      <c r="G2073" s="13"/>
      <c r="H2073" s="10"/>
      <c r="I2073" s="14" t="str">
        <f t="shared" si="32"/>
        <v/>
      </c>
      <c r="J2073" s="113"/>
      <c r="K2073" s="172"/>
    </row>
    <row r="2074" spans="1:11" ht="14.1" customHeight="1" x14ac:dyDescent="0.25">
      <c r="A2074" s="9"/>
      <c r="B2074" s="10"/>
      <c r="C2074" s="28"/>
      <c r="D2074" s="12"/>
      <c r="E2074" s="12"/>
      <c r="F2074" s="12"/>
      <c r="G2074" s="13"/>
      <c r="H2074" s="10"/>
      <c r="I2074" s="14" t="str">
        <f t="shared" si="32"/>
        <v/>
      </c>
      <c r="J2074" s="113"/>
      <c r="K2074" s="172"/>
    </row>
    <row r="2075" spans="1:11" ht="14.1" customHeight="1" x14ac:dyDescent="0.25">
      <c r="A2075" s="9"/>
      <c r="B2075" s="10"/>
      <c r="C2075" s="28"/>
      <c r="D2075" s="12"/>
      <c r="E2075" s="12"/>
      <c r="F2075" s="12"/>
      <c r="G2075" s="13"/>
      <c r="H2075" s="10"/>
      <c r="I2075" s="14" t="str">
        <f t="shared" si="32"/>
        <v/>
      </c>
      <c r="J2075" s="113"/>
      <c r="K2075" s="172"/>
    </row>
    <row r="2076" spans="1:11" ht="14.1" customHeight="1" x14ac:dyDescent="0.25">
      <c r="A2076" s="9"/>
      <c r="B2076" s="10"/>
      <c r="C2076" s="28"/>
      <c r="D2076" s="12"/>
      <c r="E2076" s="12"/>
      <c r="F2076" s="12"/>
      <c r="G2076" s="13"/>
      <c r="H2076" s="10"/>
      <c r="I2076" s="14" t="str">
        <f t="shared" si="32"/>
        <v/>
      </c>
      <c r="J2076" s="113"/>
      <c r="K2076" s="172"/>
    </row>
    <row r="2077" spans="1:11" ht="14.1" customHeight="1" x14ac:dyDescent="0.25">
      <c r="A2077" s="9"/>
      <c r="B2077" s="10"/>
      <c r="C2077" s="28"/>
      <c r="D2077" s="12"/>
      <c r="E2077" s="12"/>
      <c r="F2077" s="12"/>
      <c r="G2077" s="13"/>
      <c r="H2077" s="10"/>
      <c r="I2077" s="14" t="str">
        <f t="shared" si="32"/>
        <v/>
      </c>
      <c r="J2077" s="113"/>
      <c r="K2077" s="172"/>
    </row>
    <row r="2078" spans="1:11" ht="14.1" customHeight="1" x14ac:dyDescent="0.25">
      <c r="A2078" s="9"/>
      <c r="B2078" s="10"/>
      <c r="C2078" s="28"/>
      <c r="D2078" s="12"/>
      <c r="E2078" s="12"/>
      <c r="F2078" s="12"/>
      <c r="G2078" s="13"/>
      <c r="H2078" s="10"/>
      <c r="I2078" s="14" t="str">
        <f t="shared" si="32"/>
        <v/>
      </c>
      <c r="J2078" s="113"/>
      <c r="K2078" s="172"/>
    </row>
    <row r="2079" spans="1:11" ht="14.1" customHeight="1" x14ac:dyDescent="0.25">
      <c r="A2079" s="9"/>
      <c r="B2079" s="10"/>
      <c r="C2079" s="28"/>
      <c r="D2079" s="12"/>
      <c r="E2079" s="12"/>
      <c r="F2079" s="12"/>
      <c r="G2079" s="13"/>
      <c r="H2079" s="10"/>
      <c r="I2079" s="14" t="str">
        <f t="shared" si="32"/>
        <v/>
      </c>
      <c r="J2079" s="113"/>
      <c r="K2079" s="172"/>
    </row>
    <row r="2080" spans="1:11" ht="14.1" customHeight="1" x14ac:dyDescent="0.25">
      <c r="A2080" s="9"/>
      <c r="B2080" s="10"/>
      <c r="C2080" s="28"/>
      <c r="D2080" s="12"/>
      <c r="E2080" s="12"/>
      <c r="F2080" s="12"/>
      <c r="G2080" s="13"/>
      <c r="H2080" s="10"/>
      <c r="I2080" s="14" t="str">
        <f t="shared" si="32"/>
        <v/>
      </c>
      <c r="J2080" s="113"/>
      <c r="K2080" s="172"/>
    </row>
    <row r="2081" spans="1:11" ht="14.1" customHeight="1" x14ac:dyDescent="0.25">
      <c r="A2081" s="9"/>
      <c r="B2081" s="10"/>
      <c r="C2081" s="28"/>
      <c r="D2081" s="12"/>
      <c r="E2081" s="12"/>
      <c r="F2081" s="12"/>
      <c r="G2081" s="13"/>
      <c r="H2081" s="10"/>
      <c r="I2081" s="14" t="str">
        <f t="shared" si="32"/>
        <v/>
      </c>
      <c r="J2081" s="113"/>
      <c r="K2081" s="172"/>
    </row>
    <row r="2082" spans="1:11" ht="14.1" customHeight="1" x14ac:dyDescent="0.25">
      <c r="A2082" s="9"/>
      <c r="B2082" s="10"/>
      <c r="C2082" s="28"/>
      <c r="D2082" s="12"/>
      <c r="E2082" s="12"/>
      <c r="F2082" s="12"/>
      <c r="G2082" s="13"/>
      <c r="H2082" s="10"/>
      <c r="I2082" s="14" t="str">
        <f t="shared" si="32"/>
        <v/>
      </c>
      <c r="J2082" s="113"/>
      <c r="K2082" s="172"/>
    </row>
    <row r="2083" spans="1:11" ht="14.1" customHeight="1" x14ac:dyDescent="0.25">
      <c r="A2083" s="9"/>
      <c r="B2083" s="10"/>
      <c r="C2083" s="28"/>
      <c r="D2083" s="12"/>
      <c r="E2083" s="12"/>
      <c r="F2083" s="12"/>
      <c r="G2083" s="13"/>
      <c r="H2083" s="10"/>
      <c r="I2083" s="14" t="str">
        <f t="shared" si="32"/>
        <v/>
      </c>
      <c r="J2083" s="113"/>
      <c r="K2083" s="172"/>
    </row>
    <row r="2084" spans="1:11" ht="14.1" customHeight="1" x14ac:dyDescent="0.25">
      <c r="A2084" s="9"/>
      <c r="B2084" s="10"/>
      <c r="C2084" s="28"/>
      <c r="D2084" s="12"/>
      <c r="E2084" s="12"/>
      <c r="F2084" s="12"/>
      <c r="G2084" s="13"/>
      <c r="H2084" s="10"/>
      <c r="I2084" s="14" t="str">
        <f t="shared" si="32"/>
        <v/>
      </c>
      <c r="J2084" s="113"/>
      <c r="K2084" s="172"/>
    </row>
    <row r="2085" spans="1:11" ht="14.1" customHeight="1" x14ac:dyDescent="0.25">
      <c r="A2085" s="9"/>
      <c r="B2085" s="10"/>
      <c r="C2085" s="28"/>
      <c r="D2085" s="12"/>
      <c r="E2085" s="12"/>
      <c r="F2085" s="12"/>
      <c r="G2085" s="13"/>
      <c r="H2085" s="10"/>
      <c r="I2085" s="14" t="str">
        <f t="shared" si="32"/>
        <v/>
      </c>
      <c r="J2085" s="113"/>
      <c r="K2085" s="172"/>
    </row>
    <row r="2086" spans="1:11" ht="14.1" customHeight="1" x14ac:dyDescent="0.25">
      <c r="A2086" s="9"/>
      <c r="B2086" s="10"/>
      <c r="C2086" s="28"/>
      <c r="D2086" s="12"/>
      <c r="E2086" s="12"/>
      <c r="F2086" s="12"/>
      <c r="G2086" s="13"/>
      <c r="H2086" s="10"/>
      <c r="I2086" s="14" t="str">
        <f t="shared" si="32"/>
        <v/>
      </c>
      <c r="J2086" s="113"/>
      <c r="K2086" s="172"/>
    </row>
    <row r="2087" spans="1:11" ht="14.1" customHeight="1" x14ac:dyDescent="0.25">
      <c r="A2087" s="9"/>
      <c r="B2087" s="10"/>
      <c r="C2087" s="28"/>
      <c r="D2087" s="12"/>
      <c r="E2087" s="12"/>
      <c r="F2087" s="12"/>
      <c r="G2087" s="13"/>
      <c r="H2087" s="10"/>
      <c r="I2087" s="14" t="str">
        <f t="shared" si="32"/>
        <v/>
      </c>
      <c r="J2087" s="113"/>
      <c r="K2087" s="172"/>
    </row>
    <row r="2088" spans="1:11" ht="14.1" customHeight="1" x14ac:dyDescent="0.25">
      <c r="A2088" s="9"/>
      <c r="B2088" s="10"/>
      <c r="C2088" s="28"/>
      <c r="D2088" s="12"/>
      <c r="E2088" s="12"/>
      <c r="F2088" s="12"/>
      <c r="G2088" s="13"/>
      <c r="H2088" s="10"/>
      <c r="I2088" s="14" t="str">
        <f t="shared" si="32"/>
        <v/>
      </c>
      <c r="J2088" s="113"/>
      <c r="K2088" s="172"/>
    </row>
    <row r="2089" spans="1:11" ht="14.1" customHeight="1" x14ac:dyDescent="0.25">
      <c r="A2089" s="9"/>
      <c r="B2089" s="10"/>
      <c r="C2089" s="28"/>
      <c r="D2089" s="12"/>
      <c r="E2089" s="12"/>
      <c r="F2089" s="12"/>
      <c r="G2089" s="13"/>
      <c r="H2089" s="10"/>
      <c r="I2089" s="14" t="str">
        <f t="shared" si="32"/>
        <v/>
      </c>
      <c r="J2089" s="113"/>
      <c r="K2089" s="172"/>
    </row>
    <row r="2090" spans="1:11" ht="14.1" customHeight="1" x14ac:dyDescent="0.25">
      <c r="A2090" s="9"/>
      <c r="B2090" s="10"/>
      <c r="C2090" s="28"/>
      <c r="D2090" s="12"/>
      <c r="E2090" s="12"/>
      <c r="F2090" s="12"/>
      <c r="G2090" s="13"/>
      <c r="H2090" s="10"/>
      <c r="I2090" s="14" t="str">
        <f t="shared" si="32"/>
        <v/>
      </c>
      <c r="J2090" s="113"/>
      <c r="K2090" s="172"/>
    </row>
    <row r="2091" spans="1:11" ht="14.1" customHeight="1" x14ac:dyDescent="0.25">
      <c r="A2091" s="9"/>
      <c r="B2091" s="10"/>
      <c r="C2091" s="28"/>
      <c r="D2091" s="12"/>
      <c r="E2091" s="12"/>
      <c r="F2091" s="12"/>
      <c r="G2091" s="13"/>
      <c r="H2091" s="10"/>
      <c r="I2091" s="14" t="str">
        <f t="shared" si="32"/>
        <v/>
      </c>
      <c r="J2091" s="113"/>
      <c r="K2091" s="172"/>
    </row>
    <row r="2092" spans="1:11" ht="14.1" customHeight="1" x14ac:dyDescent="0.25">
      <c r="A2092" s="9"/>
      <c r="B2092" s="10"/>
      <c r="C2092" s="28"/>
      <c r="D2092" s="12"/>
      <c r="E2092" s="12"/>
      <c r="F2092" s="12"/>
      <c r="G2092" s="13"/>
      <c r="H2092" s="10"/>
      <c r="I2092" s="14" t="str">
        <f t="shared" si="32"/>
        <v/>
      </c>
      <c r="J2092" s="113"/>
      <c r="K2092" s="172"/>
    </row>
    <row r="2093" spans="1:11" ht="14.1" customHeight="1" x14ac:dyDescent="0.25">
      <c r="A2093" s="9"/>
      <c r="B2093" s="10"/>
      <c r="C2093" s="28"/>
      <c r="D2093" s="12"/>
      <c r="E2093" s="12"/>
      <c r="F2093" s="12"/>
      <c r="G2093" s="13"/>
      <c r="H2093" s="10"/>
      <c r="I2093" s="14" t="str">
        <f t="shared" si="32"/>
        <v/>
      </c>
      <c r="J2093" s="113"/>
      <c r="K2093" s="172"/>
    </row>
    <row r="2094" spans="1:11" ht="14.1" customHeight="1" x14ac:dyDescent="0.25">
      <c r="A2094" s="9"/>
      <c r="B2094" s="10"/>
      <c r="C2094" s="28"/>
      <c r="D2094" s="12"/>
      <c r="E2094" s="12"/>
      <c r="F2094" s="12"/>
      <c r="G2094" s="13"/>
      <c r="H2094" s="10"/>
      <c r="I2094" s="14" t="str">
        <f t="shared" si="32"/>
        <v/>
      </c>
      <c r="J2094" s="113"/>
      <c r="K2094" s="172"/>
    </row>
    <row r="2095" spans="1:11" ht="14.1" customHeight="1" x14ac:dyDescent="0.25">
      <c r="A2095" s="9"/>
      <c r="B2095" s="10"/>
      <c r="C2095" s="28"/>
      <c r="D2095" s="12"/>
      <c r="E2095" s="12"/>
      <c r="F2095" s="12"/>
      <c r="G2095" s="13"/>
      <c r="H2095" s="10"/>
      <c r="I2095" s="14" t="str">
        <f t="shared" si="32"/>
        <v/>
      </c>
      <c r="J2095" s="113"/>
      <c r="K2095" s="172"/>
    </row>
    <row r="2096" spans="1:11" ht="14.1" customHeight="1" x14ac:dyDescent="0.25">
      <c r="A2096" s="9"/>
      <c r="B2096" s="10"/>
      <c r="C2096" s="28"/>
      <c r="D2096" s="12"/>
      <c r="E2096" s="12"/>
      <c r="F2096" s="12"/>
      <c r="G2096" s="13"/>
      <c r="H2096" s="10"/>
      <c r="I2096" s="14" t="str">
        <f t="shared" si="32"/>
        <v/>
      </c>
      <c r="J2096" s="113"/>
      <c r="K2096" s="172"/>
    </row>
    <row r="2097" spans="1:11" ht="14.1" customHeight="1" x14ac:dyDescent="0.25">
      <c r="A2097" s="9"/>
      <c r="B2097" s="10"/>
      <c r="C2097" s="28"/>
      <c r="D2097" s="12"/>
      <c r="E2097" s="12"/>
      <c r="F2097" s="12"/>
      <c r="G2097" s="13"/>
      <c r="H2097" s="10"/>
      <c r="I2097" s="14" t="str">
        <f t="shared" si="32"/>
        <v/>
      </c>
      <c r="J2097" s="113"/>
      <c r="K2097" s="172"/>
    </row>
    <row r="2098" spans="1:11" ht="14.1" customHeight="1" x14ac:dyDescent="0.25">
      <c r="A2098" s="9"/>
      <c r="B2098" s="10"/>
      <c r="C2098" s="28"/>
      <c r="D2098" s="12"/>
      <c r="E2098" s="12"/>
      <c r="F2098" s="12"/>
      <c r="G2098" s="13"/>
      <c r="H2098" s="10"/>
      <c r="I2098" s="14" t="str">
        <f t="shared" si="32"/>
        <v/>
      </c>
      <c r="J2098" s="113"/>
      <c r="K2098" s="172"/>
    </row>
    <row r="2099" spans="1:11" ht="14.1" customHeight="1" x14ac:dyDescent="0.25">
      <c r="A2099" s="9"/>
      <c r="B2099" s="10"/>
      <c r="C2099" s="28"/>
      <c r="D2099" s="12"/>
      <c r="E2099" s="12"/>
      <c r="F2099" s="12"/>
      <c r="G2099" s="13"/>
      <c r="H2099" s="10"/>
      <c r="I2099" s="14" t="str">
        <f t="shared" si="32"/>
        <v/>
      </c>
      <c r="J2099" s="113"/>
      <c r="K2099" s="172"/>
    </row>
    <row r="2100" spans="1:11" ht="14.1" customHeight="1" x14ac:dyDescent="0.25">
      <c r="A2100" s="9"/>
      <c r="B2100" s="10"/>
      <c r="C2100" s="28"/>
      <c r="D2100" s="12"/>
      <c r="E2100" s="12"/>
      <c r="F2100" s="12"/>
      <c r="G2100" s="13"/>
      <c r="H2100" s="10"/>
      <c r="I2100" s="14" t="str">
        <f t="shared" si="32"/>
        <v/>
      </c>
      <c r="J2100" s="113"/>
      <c r="K2100" s="172"/>
    </row>
    <row r="2101" spans="1:11" ht="14.1" customHeight="1" x14ac:dyDescent="0.25">
      <c r="A2101" s="9"/>
      <c r="B2101" s="10"/>
      <c r="C2101" s="28"/>
      <c r="D2101" s="12"/>
      <c r="E2101" s="12"/>
      <c r="F2101" s="12"/>
      <c r="G2101" s="13"/>
      <c r="H2101" s="10"/>
      <c r="I2101" s="14" t="str">
        <f t="shared" si="32"/>
        <v/>
      </c>
      <c r="J2101" s="113"/>
      <c r="K2101" s="172"/>
    </row>
    <row r="2102" spans="1:11" ht="14.1" customHeight="1" x14ac:dyDescent="0.25">
      <c r="A2102" s="9"/>
      <c r="B2102" s="10"/>
      <c r="C2102" s="28"/>
      <c r="D2102" s="12"/>
      <c r="E2102" s="12"/>
      <c r="F2102" s="12"/>
      <c r="G2102" s="13"/>
      <c r="H2102" s="10"/>
      <c r="I2102" s="14" t="str">
        <f t="shared" si="32"/>
        <v/>
      </c>
      <c r="J2102" s="113"/>
      <c r="K2102" s="172"/>
    </row>
    <row r="2103" spans="1:11" ht="14.1" customHeight="1" x14ac:dyDescent="0.25">
      <c r="A2103" s="9"/>
      <c r="B2103" s="10"/>
      <c r="C2103" s="28"/>
      <c r="D2103" s="12"/>
      <c r="E2103" s="12"/>
      <c r="F2103" s="12"/>
      <c r="G2103" s="13"/>
      <c r="H2103" s="10"/>
      <c r="I2103" s="14" t="str">
        <f t="shared" si="32"/>
        <v/>
      </c>
      <c r="J2103" s="113"/>
      <c r="K2103" s="172"/>
    </row>
    <row r="2104" spans="1:11" ht="14.1" customHeight="1" x14ac:dyDescent="0.25">
      <c r="A2104" s="9"/>
      <c r="B2104" s="10"/>
      <c r="C2104" s="28"/>
      <c r="D2104" s="12"/>
      <c r="E2104" s="12"/>
      <c r="F2104" s="12"/>
      <c r="G2104" s="13"/>
      <c r="H2104" s="10"/>
      <c r="I2104" s="14" t="str">
        <f t="shared" si="32"/>
        <v/>
      </c>
      <c r="J2104" s="113"/>
      <c r="K2104" s="172"/>
    </row>
    <row r="2105" spans="1:11" ht="14.1" customHeight="1" x14ac:dyDescent="0.25">
      <c r="A2105" s="9"/>
      <c r="B2105" s="10"/>
      <c r="C2105" s="28"/>
      <c r="D2105" s="12"/>
      <c r="E2105" s="12"/>
      <c r="F2105" s="12"/>
      <c r="G2105" s="13"/>
      <c r="H2105" s="10"/>
      <c r="I2105" s="14" t="str">
        <f t="shared" si="32"/>
        <v/>
      </c>
      <c r="J2105" s="113"/>
      <c r="K2105" s="172"/>
    </row>
    <row r="2106" spans="1:11" ht="14.1" customHeight="1" x14ac:dyDescent="0.25">
      <c r="A2106" s="9"/>
      <c r="B2106" s="10"/>
      <c r="C2106" s="28"/>
      <c r="D2106" s="12"/>
      <c r="E2106" s="12"/>
      <c r="F2106" s="12"/>
      <c r="G2106" s="13"/>
      <c r="H2106" s="10"/>
      <c r="I2106" s="14" t="str">
        <f t="shared" si="32"/>
        <v/>
      </c>
      <c r="J2106" s="113"/>
      <c r="K2106" s="172"/>
    </row>
    <row r="2107" spans="1:11" ht="14.1" customHeight="1" x14ac:dyDescent="0.25">
      <c r="A2107" s="9"/>
      <c r="B2107" s="10"/>
      <c r="C2107" s="28"/>
      <c r="D2107" s="12"/>
      <c r="E2107" s="12"/>
      <c r="F2107" s="12"/>
      <c r="G2107" s="13"/>
      <c r="H2107" s="10"/>
      <c r="I2107" s="14" t="str">
        <f t="shared" si="32"/>
        <v/>
      </c>
      <c r="J2107" s="113"/>
      <c r="K2107" s="172"/>
    </row>
    <row r="2108" spans="1:11" ht="14.1" customHeight="1" x14ac:dyDescent="0.25">
      <c r="A2108" s="9"/>
      <c r="B2108" s="10"/>
      <c r="C2108" s="28"/>
      <c r="D2108" s="12"/>
      <c r="E2108" s="12"/>
      <c r="F2108" s="12"/>
      <c r="G2108" s="13"/>
      <c r="H2108" s="10"/>
      <c r="I2108" s="14" t="str">
        <f t="shared" si="32"/>
        <v/>
      </c>
      <c r="J2108" s="113"/>
      <c r="K2108" s="172"/>
    </row>
    <row r="2109" spans="1:11" ht="14.1" customHeight="1" x14ac:dyDescent="0.25">
      <c r="A2109" s="9"/>
      <c r="B2109" s="10"/>
      <c r="C2109" s="28"/>
      <c r="D2109" s="12"/>
      <c r="E2109" s="12"/>
      <c r="F2109" s="12"/>
      <c r="G2109" s="13"/>
      <c r="H2109" s="10"/>
      <c r="I2109" s="14" t="str">
        <f t="shared" si="32"/>
        <v/>
      </c>
      <c r="J2109" s="113"/>
      <c r="K2109" s="172"/>
    </row>
    <row r="2110" spans="1:11" ht="14.1" customHeight="1" x14ac:dyDescent="0.25">
      <c r="A2110" s="9"/>
      <c r="B2110" s="10"/>
      <c r="C2110" s="28"/>
      <c r="D2110" s="12"/>
      <c r="E2110" s="12"/>
      <c r="F2110" s="12"/>
      <c r="G2110" s="13"/>
      <c r="H2110" s="10"/>
      <c r="I2110" s="14" t="str">
        <f t="shared" si="32"/>
        <v/>
      </c>
      <c r="J2110" s="113"/>
      <c r="K2110" s="172"/>
    </row>
    <row r="2111" spans="1:11" ht="14.1" customHeight="1" x14ac:dyDescent="0.25">
      <c r="A2111" s="9"/>
      <c r="B2111" s="10"/>
      <c r="C2111" s="28"/>
      <c r="D2111" s="12"/>
      <c r="E2111" s="12"/>
      <c r="F2111" s="12"/>
      <c r="G2111" s="13"/>
      <c r="H2111" s="10"/>
      <c r="I2111" s="14" t="str">
        <f t="shared" si="32"/>
        <v/>
      </c>
      <c r="J2111" s="113"/>
      <c r="K2111" s="172"/>
    </row>
    <row r="2112" spans="1:11" ht="14.1" customHeight="1" x14ac:dyDescent="0.25">
      <c r="A2112" s="9"/>
      <c r="B2112" s="10"/>
      <c r="C2112" s="28"/>
      <c r="D2112" s="12"/>
      <c r="E2112" s="12"/>
      <c r="F2112" s="12"/>
      <c r="G2112" s="13"/>
      <c r="H2112" s="10"/>
      <c r="I2112" s="14" t="str">
        <f t="shared" si="32"/>
        <v/>
      </c>
      <c r="J2112" s="113"/>
      <c r="K2112" s="172"/>
    </row>
    <row r="2113" spans="1:11" ht="14.1" customHeight="1" x14ac:dyDescent="0.25">
      <c r="A2113" s="9"/>
      <c r="B2113" s="10"/>
      <c r="C2113" s="28"/>
      <c r="D2113" s="12"/>
      <c r="E2113" s="12"/>
      <c r="F2113" s="12"/>
      <c r="G2113" s="13"/>
      <c r="H2113" s="10"/>
      <c r="I2113" s="14" t="str">
        <f t="shared" si="32"/>
        <v/>
      </c>
      <c r="J2113" s="113"/>
      <c r="K2113" s="172"/>
    </row>
    <row r="2114" spans="1:11" ht="14.1" customHeight="1" x14ac:dyDescent="0.25">
      <c r="A2114" s="9"/>
      <c r="B2114" s="10"/>
      <c r="C2114" s="28"/>
      <c r="D2114" s="12"/>
      <c r="E2114" s="12"/>
      <c r="F2114" s="12"/>
      <c r="G2114" s="13"/>
      <c r="H2114" s="10"/>
      <c r="I2114" s="14" t="str">
        <f t="shared" si="32"/>
        <v/>
      </c>
      <c r="J2114" s="113"/>
      <c r="K2114" s="172"/>
    </row>
    <row r="2115" spans="1:11" ht="14.1" customHeight="1" x14ac:dyDescent="0.25">
      <c r="A2115" s="9"/>
      <c r="B2115" s="10"/>
      <c r="C2115" s="28"/>
      <c r="D2115" s="12"/>
      <c r="E2115" s="12"/>
      <c r="F2115" s="12"/>
      <c r="G2115" s="13"/>
      <c r="H2115" s="10"/>
      <c r="I2115" s="14" t="str">
        <f t="shared" si="32"/>
        <v/>
      </c>
      <c r="J2115" s="113"/>
      <c r="K2115" s="172"/>
    </row>
    <row r="2116" spans="1:11" ht="14.1" customHeight="1" x14ac:dyDescent="0.25">
      <c r="A2116" s="9"/>
      <c r="B2116" s="10"/>
      <c r="C2116" s="28"/>
      <c r="D2116" s="12"/>
      <c r="E2116" s="12"/>
      <c r="F2116" s="12"/>
      <c r="G2116" s="13"/>
      <c r="H2116" s="10"/>
      <c r="I2116" s="14" t="str">
        <f t="shared" si="32"/>
        <v/>
      </c>
      <c r="J2116" s="113"/>
      <c r="K2116" s="172"/>
    </row>
    <row r="2117" spans="1:11" ht="14.1" customHeight="1" x14ac:dyDescent="0.25">
      <c r="A2117" s="9"/>
      <c r="B2117" s="10"/>
      <c r="C2117" s="28"/>
      <c r="D2117" s="12"/>
      <c r="E2117" s="12"/>
      <c r="F2117" s="12"/>
      <c r="G2117" s="13"/>
      <c r="H2117" s="10"/>
      <c r="I2117" s="14" t="str">
        <f t="shared" ref="I2117:I2180" si="33">IF(G2117="","",I2116+G2117)</f>
        <v/>
      </c>
      <c r="J2117" s="113"/>
      <c r="K2117" s="172"/>
    </row>
    <row r="2118" spans="1:11" ht="14.1" customHeight="1" x14ac:dyDescent="0.25">
      <c r="A2118" s="9"/>
      <c r="B2118" s="10"/>
      <c r="C2118" s="28"/>
      <c r="D2118" s="12"/>
      <c r="E2118" s="12"/>
      <c r="F2118" s="12"/>
      <c r="G2118" s="13"/>
      <c r="H2118" s="10"/>
      <c r="I2118" s="14" t="str">
        <f t="shared" si="33"/>
        <v/>
      </c>
      <c r="J2118" s="113"/>
      <c r="K2118" s="172"/>
    </row>
    <row r="2119" spans="1:11" ht="14.1" customHeight="1" x14ac:dyDescent="0.25">
      <c r="A2119" s="9"/>
      <c r="B2119" s="10"/>
      <c r="C2119" s="28"/>
      <c r="D2119" s="12"/>
      <c r="E2119" s="12"/>
      <c r="F2119" s="12"/>
      <c r="G2119" s="13"/>
      <c r="H2119" s="10"/>
      <c r="I2119" s="14" t="str">
        <f t="shared" si="33"/>
        <v/>
      </c>
      <c r="J2119" s="113"/>
      <c r="K2119" s="172"/>
    </row>
    <row r="2120" spans="1:11" ht="14.1" customHeight="1" x14ac:dyDescent="0.25">
      <c r="A2120" s="9"/>
      <c r="B2120" s="10"/>
      <c r="C2120" s="28"/>
      <c r="D2120" s="12"/>
      <c r="E2120" s="12"/>
      <c r="F2120" s="12"/>
      <c r="G2120" s="13"/>
      <c r="H2120" s="10"/>
      <c r="I2120" s="14" t="str">
        <f t="shared" si="33"/>
        <v/>
      </c>
      <c r="J2120" s="113"/>
      <c r="K2120" s="172"/>
    </row>
    <row r="2121" spans="1:11" ht="14.1" customHeight="1" x14ac:dyDescent="0.25">
      <c r="A2121" s="9"/>
      <c r="B2121" s="10"/>
      <c r="C2121" s="28"/>
      <c r="D2121" s="12"/>
      <c r="E2121" s="12"/>
      <c r="F2121" s="12"/>
      <c r="G2121" s="13"/>
      <c r="H2121" s="10"/>
      <c r="I2121" s="14" t="str">
        <f t="shared" si="33"/>
        <v/>
      </c>
      <c r="J2121" s="113"/>
      <c r="K2121" s="172"/>
    </row>
    <row r="2122" spans="1:11" ht="14.1" customHeight="1" x14ac:dyDescent="0.25">
      <c r="A2122" s="9"/>
      <c r="B2122" s="10"/>
      <c r="C2122" s="28"/>
      <c r="D2122" s="12"/>
      <c r="E2122" s="12"/>
      <c r="F2122" s="12"/>
      <c r="G2122" s="13"/>
      <c r="H2122" s="10"/>
      <c r="I2122" s="14" t="str">
        <f t="shared" si="33"/>
        <v/>
      </c>
      <c r="J2122" s="113"/>
      <c r="K2122" s="172"/>
    </row>
    <row r="2123" spans="1:11" ht="14.1" customHeight="1" x14ac:dyDescent="0.25">
      <c r="A2123" s="9"/>
      <c r="B2123" s="10"/>
      <c r="C2123" s="28"/>
      <c r="D2123" s="12"/>
      <c r="E2123" s="12"/>
      <c r="F2123" s="12"/>
      <c r="G2123" s="13"/>
      <c r="H2123" s="10"/>
      <c r="I2123" s="14" t="str">
        <f t="shared" si="33"/>
        <v/>
      </c>
      <c r="J2123" s="113"/>
      <c r="K2123" s="172"/>
    </row>
    <row r="2124" spans="1:11" ht="14.1" customHeight="1" x14ac:dyDescent="0.25">
      <c r="A2124" s="9"/>
      <c r="B2124" s="10"/>
      <c r="C2124" s="28"/>
      <c r="D2124" s="12"/>
      <c r="E2124" s="12"/>
      <c r="F2124" s="12"/>
      <c r="G2124" s="13"/>
      <c r="H2124" s="10"/>
      <c r="I2124" s="14" t="str">
        <f t="shared" si="33"/>
        <v/>
      </c>
      <c r="J2124" s="113"/>
      <c r="K2124" s="172"/>
    </row>
    <row r="2125" spans="1:11" ht="14.1" customHeight="1" x14ac:dyDescent="0.25">
      <c r="A2125" s="9"/>
      <c r="B2125" s="10"/>
      <c r="C2125" s="28"/>
      <c r="D2125" s="12"/>
      <c r="E2125" s="12"/>
      <c r="F2125" s="12"/>
      <c r="G2125" s="13"/>
      <c r="H2125" s="10"/>
      <c r="I2125" s="14" t="str">
        <f t="shared" si="33"/>
        <v/>
      </c>
      <c r="J2125" s="113"/>
      <c r="K2125" s="172"/>
    </row>
    <row r="2126" spans="1:11" ht="14.1" customHeight="1" x14ac:dyDescent="0.25">
      <c r="A2126" s="9"/>
      <c r="B2126" s="10"/>
      <c r="C2126" s="28"/>
      <c r="D2126" s="12"/>
      <c r="E2126" s="12"/>
      <c r="F2126" s="12"/>
      <c r="G2126" s="13"/>
      <c r="H2126" s="10"/>
      <c r="I2126" s="14" t="str">
        <f t="shared" si="33"/>
        <v/>
      </c>
      <c r="J2126" s="113"/>
      <c r="K2126" s="172"/>
    </row>
    <row r="2127" spans="1:11" ht="14.1" customHeight="1" x14ac:dyDescent="0.25">
      <c r="A2127" s="9"/>
      <c r="B2127" s="10"/>
      <c r="C2127" s="28"/>
      <c r="D2127" s="12"/>
      <c r="E2127" s="12"/>
      <c r="F2127" s="12"/>
      <c r="G2127" s="13"/>
      <c r="H2127" s="10"/>
      <c r="I2127" s="14" t="str">
        <f t="shared" si="33"/>
        <v/>
      </c>
      <c r="J2127" s="113"/>
      <c r="K2127" s="172"/>
    </row>
    <row r="2128" spans="1:11" ht="14.1" customHeight="1" x14ac:dyDescent="0.25">
      <c r="A2128" s="9"/>
      <c r="B2128" s="10"/>
      <c r="C2128" s="28"/>
      <c r="D2128" s="12"/>
      <c r="E2128" s="12"/>
      <c r="F2128" s="12"/>
      <c r="G2128" s="13"/>
      <c r="H2128" s="10"/>
      <c r="I2128" s="14" t="str">
        <f t="shared" si="33"/>
        <v/>
      </c>
      <c r="J2128" s="113"/>
      <c r="K2128" s="172"/>
    </row>
    <row r="2129" spans="1:11" ht="14.1" customHeight="1" x14ac:dyDescent="0.25">
      <c r="A2129" s="9"/>
      <c r="B2129" s="10"/>
      <c r="C2129" s="28"/>
      <c r="D2129" s="12"/>
      <c r="E2129" s="12"/>
      <c r="F2129" s="12"/>
      <c r="G2129" s="13"/>
      <c r="H2129" s="10"/>
      <c r="I2129" s="14" t="str">
        <f t="shared" si="33"/>
        <v/>
      </c>
      <c r="J2129" s="113"/>
      <c r="K2129" s="172"/>
    </row>
    <row r="2130" spans="1:11" ht="14.1" customHeight="1" x14ac:dyDescent="0.25">
      <c r="A2130" s="9"/>
      <c r="B2130" s="10"/>
      <c r="C2130" s="28"/>
      <c r="D2130" s="12"/>
      <c r="E2130" s="12"/>
      <c r="F2130" s="12"/>
      <c r="G2130" s="13"/>
      <c r="H2130" s="10"/>
      <c r="I2130" s="14" t="str">
        <f t="shared" si="33"/>
        <v/>
      </c>
      <c r="J2130" s="113"/>
      <c r="K2130" s="172"/>
    </row>
    <row r="2131" spans="1:11" ht="14.1" customHeight="1" x14ac:dyDescent="0.25">
      <c r="A2131" s="9"/>
      <c r="B2131" s="10"/>
      <c r="C2131" s="28"/>
      <c r="D2131" s="12"/>
      <c r="E2131" s="12"/>
      <c r="F2131" s="12"/>
      <c r="G2131" s="13"/>
      <c r="H2131" s="10"/>
      <c r="I2131" s="14" t="str">
        <f t="shared" si="33"/>
        <v/>
      </c>
      <c r="J2131" s="113"/>
      <c r="K2131" s="172"/>
    </row>
    <row r="2132" spans="1:11" ht="14.1" customHeight="1" x14ac:dyDescent="0.25">
      <c r="A2132" s="9"/>
      <c r="B2132" s="10"/>
      <c r="C2132" s="28"/>
      <c r="D2132" s="12"/>
      <c r="E2132" s="12"/>
      <c r="F2132" s="12"/>
      <c r="G2132" s="13"/>
      <c r="H2132" s="10"/>
      <c r="I2132" s="14" t="str">
        <f t="shared" si="33"/>
        <v/>
      </c>
      <c r="J2132" s="113"/>
      <c r="K2132" s="172"/>
    </row>
    <row r="2133" spans="1:11" ht="14.1" customHeight="1" x14ac:dyDescent="0.25">
      <c r="A2133" s="9"/>
      <c r="B2133" s="10"/>
      <c r="C2133" s="28"/>
      <c r="D2133" s="12"/>
      <c r="E2133" s="12"/>
      <c r="F2133" s="12"/>
      <c r="G2133" s="13"/>
      <c r="H2133" s="10"/>
      <c r="I2133" s="14" t="str">
        <f t="shared" si="33"/>
        <v/>
      </c>
      <c r="J2133" s="113"/>
      <c r="K2133" s="172"/>
    </row>
    <row r="2134" spans="1:11" ht="14.1" customHeight="1" x14ac:dyDescent="0.25">
      <c r="A2134" s="9"/>
      <c r="B2134" s="10"/>
      <c r="C2134" s="28"/>
      <c r="D2134" s="12"/>
      <c r="E2134" s="12"/>
      <c r="F2134" s="12"/>
      <c r="G2134" s="13"/>
      <c r="H2134" s="10"/>
      <c r="I2134" s="14" t="str">
        <f t="shared" si="33"/>
        <v/>
      </c>
      <c r="J2134" s="113"/>
      <c r="K2134" s="172"/>
    </row>
    <row r="2135" spans="1:11" ht="14.1" customHeight="1" x14ac:dyDescent="0.25">
      <c r="A2135" s="9"/>
      <c r="B2135" s="10"/>
      <c r="C2135" s="28"/>
      <c r="D2135" s="12"/>
      <c r="E2135" s="12"/>
      <c r="F2135" s="12"/>
      <c r="G2135" s="13"/>
      <c r="H2135" s="10"/>
      <c r="I2135" s="14" t="str">
        <f t="shared" si="33"/>
        <v/>
      </c>
      <c r="J2135" s="113"/>
      <c r="K2135" s="172"/>
    </row>
    <row r="2136" spans="1:11" ht="14.1" customHeight="1" x14ac:dyDescent="0.25">
      <c r="A2136" s="9"/>
      <c r="B2136" s="10"/>
      <c r="C2136" s="28"/>
      <c r="D2136" s="12"/>
      <c r="E2136" s="12"/>
      <c r="F2136" s="12"/>
      <c r="G2136" s="13"/>
      <c r="H2136" s="10"/>
      <c r="I2136" s="14" t="str">
        <f t="shared" si="33"/>
        <v/>
      </c>
      <c r="J2136" s="113"/>
      <c r="K2136" s="172"/>
    </row>
    <row r="2137" spans="1:11" ht="14.1" customHeight="1" x14ac:dyDescent="0.25">
      <c r="A2137" s="9"/>
      <c r="B2137" s="10"/>
      <c r="C2137" s="28"/>
      <c r="D2137" s="12"/>
      <c r="E2137" s="12"/>
      <c r="F2137" s="12"/>
      <c r="G2137" s="13"/>
      <c r="H2137" s="10"/>
      <c r="I2137" s="14" t="str">
        <f t="shared" si="33"/>
        <v/>
      </c>
      <c r="J2137" s="113"/>
      <c r="K2137" s="172"/>
    </row>
    <row r="2138" spans="1:11" ht="14.1" customHeight="1" x14ac:dyDescent="0.25">
      <c r="A2138" s="9"/>
      <c r="B2138" s="10"/>
      <c r="C2138" s="28"/>
      <c r="D2138" s="12"/>
      <c r="E2138" s="12"/>
      <c r="F2138" s="12"/>
      <c r="G2138" s="13"/>
      <c r="H2138" s="10"/>
      <c r="I2138" s="14" t="str">
        <f t="shared" si="33"/>
        <v/>
      </c>
      <c r="J2138" s="113"/>
      <c r="K2138" s="172"/>
    </row>
    <row r="2139" spans="1:11" ht="14.1" customHeight="1" x14ac:dyDescent="0.25">
      <c r="A2139" s="9"/>
      <c r="B2139" s="10"/>
      <c r="C2139" s="28"/>
      <c r="D2139" s="12"/>
      <c r="E2139" s="12"/>
      <c r="F2139" s="12"/>
      <c r="G2139" s="13"/>
      <c r="H2139" s="10"/>
      <c r="I2139" s="14" t="str">
        <f t="shared" si="33"/>
        <v/>
      </c>
      <c r="J2139" s="113"/>
      <c r="K2139" s="172"/>
    </row>
    <row r="2140" spans="1:11" ht="14.1" customHeight="1" x14ac:dyDescent="0.25">
      <c r="A2140" s="9"/>
      <c r="B2140" s="10"/>
      <c r="C2140" s="28"/>
      <c r="D2140" s="12"/>
      <c r="E2140" s="12"/>
      <c r="F2140" s="12"/>
      <c r="G2140" s="13"/>
      <c r="H2140" s="10"/>
      <c r="I2140" s="14" t="str">
        <f t="shared" si="33"/>
        <v/>
      </c>
      <c r="J2140" s="113"/>
      <c r="K2140" s="172"/>
    </row>
    <row r="2141" spans="1:11" ht="14.1" customHeight="1" x14ac:dyDescent="0.25">
      <c r="A2141" s="9"/>
      <c r="B2141" s="10"/>
      <c r="C2141" s="28"/>
      <c r="D2141" s="12"/>
      <c r="E2141" s="12"/>
      <c r="F2141" s="12"/>
      <c r="G2141" s="13"/>
      <c r="H2141" s="10"/>
      <c r="I2141" s="14" t="str">
        <f t="shared" si="33"/>
        <v/>
      </c>
      <c r="J2141" s="113"/>
      <c r="K2141" s="172"/>
    </row>
    <row r="2142" spans="1:11" ht="14.1" customHeight="1" x14ac:dyDescent="0.25">
      <c r="A2142" s="9"/>
      <c r="B2142" s="10"/>
      <c r="C2142" s="28"/>
      <c r="D2142" s="12"/>
      <c r="E2142" s="12"/>
      <c r="F2142" s="12"/>
      <c r="G2142" s="13"/>
      <c r="H2142" s="10"/>
      <c r="I2142" s="14" t="str">
        <f t="shared" si="33"/>
        <v/>
      </c>
      <c r="J2142" s="113"/>
      <c r="K2142" s="172"/>
    </row>
    <row r="2143" spans="1:11" ht="14.1" customHeight="1" x14ac:dyDescent="0.25">
      <c r="A2143" s="9"/>
      <c r="B2143" s="10"/>
      <c r="C2143" s="28"/>
      <c r="D2143" s="12"/>
      <c r="E2143" s="12"/>
      <c r="F2143" s="12"/>
      <c r="G2143" s="13"/>
      <c r="H2143" s="10"/>
      <c r="I2143" s="14" t="str">
        <f t="shared" si="33"/>
        <v/>
      </c>
      <c r="J2143" s="113"/>
      <c r="K2143" s="172"/>
    </row>
    <row r="2144" spans="1:11" ht="14.1" customHeight="1" x14ac:dyDescent="0.25">
      <c r="A2144" s="9"/>
      <c r="B2144" s="10"/>
      <c r="C2144" s="28"/>
      <c r="D2144" s="12"/>
      <c r="E2144" s="12"/>
      <c r="F2144" s="12"/>
      <c r="G2144" s="13"/>
      <c r="H2144" s="10"/>
      <c r="I2144" s="14" t="str">
        <f t="shared" si="33"/>
        <v/>
      </c>
      <c r="J2144" s="113"/>
      <c r="K2144" s="172"/>
    </row>
    <row r="2145" spans="1:11" ht="14.1" customHeight="1" x14ac:dyDescent="0.25">
      <c r="A2145" s="9"/>
      <c r="B2145" s="10"/>
      <c r="C2145" s="28"/>
      <c r="D2145" s="12"/>
      <c r="E2145" s="12"/>
      <c r="F2145" s="12"/>
      <c r="G2145" s="13"/>
      <c r="H2145" s="10"/>
      <c r="I2145" s="14" t="str">
        <f t="shared" si="33"/>
        <v/>
      </c>
      <c r="J2145" s="113"/>
      <c r="K2145" s="172"/>
    </row>
    <row r="2146" spans="1:11" ht="14.1" customHeight="1" x14ac:dyDescent="0.25">
      <c r="A2146" s="9"/>
      <c r="B2146" s="10"/>
      <c r="C2146" s="28"/>
      <c r="D2146" s="12"/>
      <c r="E2146" s="12"/>
      <c r="F2146" s="12"/>
      <c r="G2146" s="13"/>
      <c r="H2146" s="10"/>
      <c r="I2146" s="14" t="str">
        <f t="shared" si="33"/>
        <v/>
      </c>
      <c r="J2146" s="113"/>
      <c r="K2146" s="172"/>
    </row>
    <row r="2147" spans="1:11" ht="14.1" customHeight="1" x14ac:dyDescent="0.25">
      <c r="A2147" s="9"/>
      <c r="B2147" s="10"/>
      <c r="C2147" s="28"/>
      <c r="D2147" s="12"/>
      <c r="E2147" s="12"/>
      <c r="F2147" s="12"/>
      <c r="G2147" s="13"/>
      <c r="H2147" s="10"/>
      <c r="I2147" s="14" t="str">
        <f t="shared" si="33"/>
        <v/>
      </c>
      <c r="J2147" s="113"/>
      <c r="K2147" s="172"/>
    </row>
    <row r="2148" spans="1:11" ht="14.1" customHeight="1" x14ac:dyDescent="0.25">
      <c r="A2148" s="9"/>
      <c r="B2148" s="10"/>
      <c r="C2148" s="28"/>
      <c r="D2148" s="12"/>
      <c r="E2148" s="12"/>
      <c r="F2148" s="12"/>
      <c r="G2148" s="13"/>
      <c r="H2148" s="10"/>
      <c r="I2148" s="14" t="str">
        <f t="shared" si="33"/>
        <v/>
      </c>
      <c r="J2148" s="113"/>
      <c r="K2148" s="172"/>
    </row>
    <row r="2149" spans="1:11" ht="14.1" customHeight="1" x14ac:dyDescent="0.25">
      <c r="A2149" s="9"/>
      <c r="B2149" s="10"/>
      <c r="C2149" s="28"/>
      <c r="D2149" s="12"/>
      <c r="E2149" s="12"/>
      <c r="F2149" s="12"/>
      <c r="G2149" s="13"/>
      <c r="H2149" s="10"/>
      <c r="I2149" s="14" t="str">
        <f t="shared" si="33"/>
        <v/>
      </c>
      <c r="J2149" s="113"/>
      <c r="K2149" s="172"/>
    </row>
    <row r="2150" spans="1:11" ht="14.1" customHeight="1" x14ac:dyDescent="0.25">
      <c r="A2150" s="9"/>
      <c r="B2150" s="10"/>
      <c r="C2150" s="28"/>
      <c r="D2150" s="12"/>
      <c r="E2150" s="12"/>
      <c r="F2150" s="12"/>
      <c r="G2150" s="13"/>
      <c r="H2150" s="10"/>
      <c r="I2150" s="14" t="str">
        <f t="shared" si="33"/>
        <v/>
      </c>
      <c r="J2150" s="113"/>
      <c r="K2150" s="172"/>
    </row>
    <row r="2151" spans="1:11" ht="14.1" customHeight="1" x14ac:dyDescent="0.25">
      <c r="A2151" s="9"/>
      <c r="B2151" s="10"/>
      <c r="C2151" s="28"/>
      <c r="D2151" s="12"/>
      <c r="E2151" s="12"/>
      <c r="F2151" s="12"/>
      <c r="G2151" s="13"/>
      <c r="H2151" s="10"/>
      <c r="I2151" s="14" t="str">
        <f t="shared" si="33"/>
        <v/>
      </c>
      <c r="J2151" s="113"/>
      <c r="K2151" s="172"/>
    </row>
    <row r="2152" spans="1:11" ht="14.1" customHeight="1" x14ac:dyDescent="0.25">
      <c r="A2152" s="9"/>
      <c r="B2152" s="10"/>
      <c r="C2152" s="28"/>
      <c r="D2152" s="12"/>
      <c r="E2152" s="12"/>
      <c r="F2152" s="12"/>
      <c r="G2152" s="13"/>
      <c r="H2152" s="10"/>
      <c r="I2152" s="14" t="str">
        <f t="shared" si="33"/>
        <v/>
      </c>
      <c r="J2152" s="113"/>
      <c r="K2152" s="172"/>
    </row>
    <row r="2153" spans="1:11" ht="14.1" customHeight="1" x14ac:dyDescent="0.25">
      <c r="A2153" s="9"/>
      <c r="B2153" s="10"/>
      <c r="C2153" s="28"/>
      <c r="D2153" s="12"/>
      <c r="E2153" s="12"/>
      <c r="F2153" s="12"/>
      <c r="G2153" s="13"/>
      <c r="H2153" s="10"/>
      <c r="I2153" s="14" t="str">
        <f t="shared" si="33"/>
        <v/>
      </c>
      <c r="J2153" s="113"/>
      <c r="K2153" s="172"/>
    </row>
    <row r="2154" spans="1:11" ht="14.1" customHeight="1" x14ac:dyDescent="0.25">
      <c r="A2154" s="9"/>
      <c r="B2154" s="10"/>
      <c r="C2154" s="28"/>
      <c r="D2154" s="12"/>
      <c r="E2154" s="12"/>
      <c r="F2154" s="12"/>
      <c r="G2154" s="13"/>
      <c r="H2154" s="10"/>
      <c r="I2154" s="14" t="str">
        <f t="shared" si="33"/>
        <v/>
      </c>
      <c r="J2154" s="113"/>
      <c r="K2154" s="172"/>
    </row>
    <row r="2155" spans="1:11" ht="14.1" customHeight="1" x14ac:dyDescent="0.25">
      <c r="A2155" s="9"/>
      <c r="B2155" s="10"/>
      <c r="C2155" s="28"/>
      <c r="D2155" s="12"/>
      <c r="E2155" s="12"/>
      <c r="F2155" s="12"/>
      <c r="G2155" s="13"/>
      <c r="H2155" s="10"/>
      <c r="I2155" s="14" t="str">
        <f t="shared" si="33"/>
        <v/>
      </c>
      <c r="J2155" s="113"/>
      <c r="K2155" s="172"/>
    </row>
    <row r="2156" spans="1:11" ht="14.1" customHeight="1" x14ac:dyDescent="0.25">
      <c r="A2156" s="9"/>
      <c r="B2156" s="10"/>
      <c r="C2156" s="28"/>
      <c r="D2156" s="12"/>
      <c r="E2156" s="12"/>
      <c r="F2156" s="12"/>
      <c r="G2156" s="13"/>
      <c r="H2156" s="10"/>
      <c r="I2156" s="14" t="str">
        <f t="shared" si="33"/>
        <v/>
      </c>
      <c r="J2156" s="113"/>
      <c r="K2156" s="172"/>
    </row>
    <row r="2157" spans="1:11" ht="14.1" customHeight="1" x14ac:dyDescent="0.25">
      <c r="A2157" s="9"/>
      <c r="B2157" s="10"/>
      <c r="C2157" s="28"/>
      <c r="D2157" s="12"/>
      <c r="E2157" s="12"/>
      <c r="F2157" s="12"/>
      <c r="G2157" s="13"/>
      <c r="H2157" s="10"/>
      <c r="I2157" s="14" t="str">
        <f t="shared" si="33"/>
        <v/>
      </c>
      <c r="J2157" s="113"/>
      <c r="K2157" s="172"/>
    </row>
    <row r="2158" spans="1:11" ht="14.1" customHeight="1" x14ac:dyDescent="0.25">
      <c r="A2158" s="9"/>
      <c r="B2158" s="10"/>
      <c r="C2158" s="28"/>
      <c r="D2158" s="12"/>
      <c r="E2158" s="12"/>
      <c r="F2158" s="12"/>
      <c r="G2158" s="13"/>
      <c r="H2158" s="10"/>
      <c r="I2158" s="14" t="str">
        <f t="shared" si="33"/>
        <v/>
      </c>
      <c r="J2158" s="113"/>
      <c r="K2158" s="172"/>
    </row>
    <row r="2159" spans="1:11" ht="14.1" customHeight="1" x14ac:dyDescent="0.25">
      <c r="A2159" s="9"/>
      <c r="B2159" s="10"/>
      <c r="C2159" s="28"/>
      <c r="D2159" s="12"/>
      <c r="E2159" s="12"/>
      <c r="F2159" s="12"/>
      <c r="G2159" s="13"/>
      <c r="H2159" s="10"/>
      <c r="I2159" s="14" t="str">
        <f t="shared" si="33"/>
        <v/>
      </c>
      <c r="J2159" s="113"/>
      <c r="K2159" s="172"/>
    </row>
    <row r="2160" spans="1:11" ht="14.1" customHeight="1" x14ac:dyDescent="0.25">
      <c r="A2160" s="9"/>
      <c r="B2160" s="10"/>
      <c r="C2160" s="28"/>
      <c r="D2160" s="12"/>
      <c r="E2160" s="12"/>
      <c r="F2160" s="12"/>
      <c r="G2160" s="13"/>
      <c r="H2160" s="10"/>
      <c r="I2160" s="14" t="str">
        <f t="shared" si="33"/>
        <v/>
      </c>
      <c r="J2160" s="113"/>
      <c r="K2160" s="172"/>
    </row>
    <row r="2161" spans="1:11" ht="14.1" customHeight="1" x14ac:dyDescent="0.25">
      <c r="A2161" s="9"/>
      <c r="B2161" s="10"/>
      <c r="C2161" s="28"/>
      <c r="D2161" s="12"/>
      <c r="E2161" s="12"/>
      <c r="F2161" s="12"/>
      <c r="G2161" s="13"/>
      <c r="H2161" s="10"/>
      <c r="I2161" s="14" t="str">
        <f t="shared" si="33"/>
        <v/>
      </c>
      <c r="J2161" s="113"/>
      <c r="K2161" s="172"/>
    </row>
    <row r="2162" spans="1:11" ht="14.1" customHeight="1" x14ac:dyDescent="0.25">
      <c r="A2162" s="9"/>
      <c r="B2162" s="10"/>
      <c r="C2162" s="28"/>
      <c r="D2162" s="12"/>
      <c r="E2162" s="12"/>
      <c r="F2162" s="12"/>
      <c r="G2162" s="13"/>
      <c r="H2162" s="10"/>
      <c r="I2162" s="14" t="str">
        <f t="shared" si="33"/>
        <v/>
      </c>
      <c r="J2162" s="113"/>
      <c r="K2162" s="172"/>
    </row>
    <row r="2163" spans="1:11" ht="14.1" customHeight="1" x14ac:dyDescent="0.25">
      <c r="A2163" s="9"/>
      <c r="B2163" s="10"/>
      <c r="C2163" s="28"/>
      <c r="D2163" s="12"/>
      <c r="E2163" s="12"/>
      <c r="F2163" s="12"/>
      <c r="G2163" s="13"/>
      <c r="H2163" s="10"/>
      <c r="I2163" s="14" t="str">
        <f t="shared" si="33"/>
        <v/>
      </c>
      <c r="J2163" s="113"/>
      <c r="K2163" s="172"/>
    </row>
    <row r="2164" spans="1:11" ht="14.1" customHeight="1" x14ac:dyDescent="0.25">
      <c r="A2164" s="9"/>
      <c r="B2164" s="10"/>
      <c r="C2164" s="28"/>
      <c r="D2164" s="12"/>
      <c r="E2164" s="12"/>
      <c r="F2164" s="12"/>
      <c r="G2164" s="13"/>
      <c r="H2164" s="10"/>
      <c r="I2164" s="14" t="str">
        <f t="shared" si="33"/>
        <v/>
      </c>
      <c r="J2164" s="113"/>
      <c r="K2164" s="172"/>
    </row>
    <row r="2165" spans="1:11" ht="14.1" customHeight="1" x14ac:dyDescent="0.25">
      <c r="A2165" s="9"/>
      <c r="B2165" s="10"/>
      <c r="C2165" s="28"/>
      <c r="D2165" s="12"/>
      <c r="E2165" s="12"/>
      <c r="F2165" s="12"/>
      <c r="G2165" s="13"/>
      <c r="H2165" s="10"/>
      <c r="I2165" s="14" t="str">
        <f t="shared" si="33"/>
        <v/>
      </c>
      <c r="J2165" s="113"/>
      <c r="K2165" s="172"/>
    </row>
    <row r="2166" spans="1:11" ht="14.1" customHeight="1" x14ac:dyDescent="0.25">
      <c r="A2166" s="9"/>
      <c r="B2166" s="10"/>
      <c r="C2166" s="28"/>
      <c r="D2166" s="12"/>
      <c r="E2166" s="12"/>
      <c r="F2166" s="12"/>
      <c r="G2166" s="13"/>
      <c r="H2166" s="10"/>
      <c r="I2166" s="14" t="str">
        <f t="shared" si="33"/>
        <v/>
      </c>
      <c r="J2166" s="113"/>
      <c r="K2166" s="172"/>
    </row>
    <row r="2167" spans="1:11" ht="14.1" customHeight="1" x14ac:dyDescent="0.25">
      <c r="A2167" s="9"/>
      <c r="B2167" s="10"/>
      <c r="C2167" s="28"/>
      <c r="D2167" s="12"/>
      <c r="E2167" s="12"/>
      <c r="F2167" s="12"/>
      <c r="G2167" s="13"/>
      <c r="H2167" s="10"/>
      <c r="I2167" s="14" t="str">
        <f t="shared" si="33"/>
        <v/>
      </c>
      <c r="J2167" s="113"/>
      <c r="K2167" s="172"/>
    </row>
    <row r="2168" spans="1:11" ht="14.1" customHeight="1" x14ac:dyDescent="0.25">
      <c r="A2168" s="9"/>
      <c r="B2168" s="10"/>
      <c r="C2168" s="28"/>
      <c r="D2168" s="12"/>
      <c r="E2168" s="12"/>
      <c r="F2168" s="12"/>
      <c r="G2168" s="13"/>
      <c r="H2168" s="10"/>
      <c r="I2168" s="14" t="str">
        <f t="shared" si="33"/>
        <v/>
      </c>
      <c r="J2168" s="113"/>
      <c r="K2168" s="172"/>
    </row>
    <row r="2169" spans="1:11" ht="14.1" customHeight="1" x14ac:dyDescent="0.25">
      <c r="A2169" s="9"/>
      <c r="B2169" s="10"/>
      <c r="C2169" s="28"/>
      <c r="D2169" s="12"/>
      <c r="E2169" s="12"/>
      <c r="F2169" s="12"/>
      <c r="G2169" s="13"/>
      <c r="H2169" s="10"/>
      <c r="I2169" s="14" t="str">
        <f t="shared" si="33"/>
        <v/>
      </c>
      <c r="J2169" s="113"/>
      <c r="K2169" s="172"/>
    </row>
    <row r="2170" spans="1:11" ht="14.1" customHeight="1" x14ac:dyDescent="0.25">
      <c r="A2170" s="9"/>
      <c r="B2170" s="10"/>
      <c r="C2170" s="28"/>
      <c r="D2170" s="12"/>
      <c r="E2170" s="12"/>
      <c r="F2170" s="12"/>
      <c r="G2170" s="13"/>
      <c r="H2170" s="10"/>
      <c r="I2170" s="14" t="str">
        <f t="shared" si="33"/>
        <v/>
      </c>
      <c r="J2170" s="113"/>
      <c r="K2170" s="172"/>
    </row>
    <row r="2171" spans="1:11" ht="14.1" customHeight="1" x14ac:dyDescent="0.25">
      <c r="A2171" s="9"/>
      <c r="B2171" s="10"/>
      <c r="C2171" s="28"/>
      <c r="D2171" s="12"/>
      <c r="E2171" s="12"/>
      <c r="F2171" s="12"/>
      <c r="G2171" s="13"/>
      <c r="H2171" s="10"/>
      <c r="I2171" s="14" t="str">
        <f t="shared" si="33"/>
        <v/>
      </c>
      <c r="J2171" s="113"/>
      <c r="K2171" s="172"/>
    </row>
    <row r="2172" spans="1:11" ht="14.1" customHeight="1" x14ac:dyDescent="0.25">
      <c r="A2172" s="9"/>
      <c r="B2172" s="10"/>
      <c r="C2172" s="28"/>
      <c r="D2172" s="12"/>
      <c r="E2172" s="12"/>
      <c r="F2172" s="12"/>
      <c r="G2172" s="13"/>
      <c r="H2172" s="10"/>
      <c r="I2172" s="14" t="str">
        <f t="shared" si="33"/>
        <v/>
      </c>
      <c r="J2172" s="113"/>
      <c r="K2172" s="172"/>
    </row>
    <row r="2173" spans="1:11" ht="14.1" customHeight="1" x14ac:dyDescent="0.25">
      <c r="A2173" s="9"/>
      <c r="B2173" s="10"/>
      <c r="C2173" s="28"/>
      <c r="D2173" s="12"/>
      <c r="E2173" s="12"/>
      <c r="F2173" s="12"/>
      <c r="G2173" s="13"/>
      <c r="H2173" s="10"/>
      <c r="I2173" s="14" t="str">
        <f t="shared" si="33"/>
        <v/>
      </c>
      <c r="J2173" s="113"/>
      <c r="K2173" s="172"/>
    </row>
    <row r="2174" spans="1:11" ht="14.1" customHeight="1" x14ac:dyDescent="0.25">
      <c r="A2174" s="9"/>
      <c r="B2174" s="10"/>
      <c r="C2174" s="28"/>
      <c r="D2174" s="12"/>
      <c r="E2174" s="12"/>
      <c r="F2174" s="12"/>
      <c r="G2174" s="13"/>
      <c r="H2174" s="10"/>
      <c r="I2174" s="14" t="str">
        <f t="shared" si="33"/>
        <v/>
      </c>
      <c r="J2174" s="113"/>
      <c r="K2174" s="172"/>
    </row>
    <row r="2175" spans="1:11" ht="14.1" customHeight="1" x14ac:dyDescent="0.25">
      <c r="A2175" s="9"/>
      <c r="B2175" s="10"/>
      <c r="C2175" s="28"/>
      <c r="D2175" s="12"/>
      <c r="E2175" s="12"/>
      <c r="F2175" s="12"/>
      <c r="G2175" s="13"/>
      <c r="H2175" s="10"/>
      <c r="I2175" s="14" t="str">
        <f t="shared" si="33"/>
        <v/>
      </c>
      <c r="J2175" s="113"/>
      <c r="K2175" s="172"/>
    </row>
    <row r="2176" spans="1:11" ht="14.1" customHeight="1" x14ac:dyDescent="0.25">
      <c r="A2176" s="9"/>
      <c r="B2176" s="10"/>
      <c r="C2176" s="28"/>
      <c r="D2176" s="12"/>
      <c r="E2176" s="12"/>
      <c r="F2176" s="12"/>
      <c r="G2176" s="13"/>
      <c r="H2176" s="10"/>
      <c r="I2176" s="14" t="str">
        <f t="shared" si="33"/>
        <v/>
      </c>
      <c r="J2176" s="113"/>
      <c r="K2176" s="172"/>
    </row>
    <row r="2177" spans="1:11" ht="14.1" customHeight="1" x14ac:dyDescent="0.25">
      <c r="A2177" s="9"/>
      <c r="B2177" s="10"/>
      <c r="C2177" s="28"/>
      <c r="D2177" s="12"/>
      <c r="E2177" s="12"/>
      <c r="F2177" s="12"/>
      <c r="G2177" s="13"/>
      <c r="H2177" s="10"/>
      <c r="I2177" s="14" t="str">
        <f t="shared" si="33"/>
        <v/>
      </c>
      <c r="J2177" s="113"/>
      <c r="K2177" s="172"/>
    </row>
    <row r="2178" spans="1:11" ht="14.1" customHeight="1" x14ac:dyDescent="0.25">
      <c r="A2178" s="9"/>
      <c r="B2178" s="10"/>
      <c r="C2178" s="28"/>
      <c r="D2178" s="12"/>
      <c r="E2178" s="12"/>
      <c r="F2178" s="12"/>
      <c r="G2178" s="13"/>
      <c r="H2178" s="10"/>
      <c r="I2178" s="14" t="str">
        <f t="shared" si="33"/>
        <v/>
      </c>
      <c r="J2178" s="113"/>
      <c r="K2178" s="172"/>
    </row>
    <row r="2179" spans="1:11" ht="14.1" customHeight="1" x14ac:dyDescent="0.25">
      <c r="A2179" s="9"/>
      <c r="B2179" s="10"/>
      <c r="C2179" s="28"/>
      <c r="D2179" s="12"/>
      <c r="E2179" s="12"/>
      <c r="F2179" s="12"/>
      <c r="G2179" s="13"/>
      <c r="H2179" s="10"/>
      <c r="I2179" s="14" t="str">
        <f t="shared" si="33"/>
        <v/>
      </c>
      <c r="J2179" s="113"/>
      <c r="K2179" s="172"/>
    </row>
    <row r="2180" spans="1:11" ht="14.1" customHeight="1" x14ac:dyDescent="0.25">
      <c r="A2180" s="9"/>
      <c r="B2180" s="10"/>
      <c r="C2180" s="28"/>
      <c r="D2180" s="12"/>
      <c r="E2180" s="12"/>
      <c r="F2180" s="12"/>
      <c r="G2180" s="13"/>
      <c r="H2180" s="10"/>
      <c r="I2180" s="14" t="str">
        <f t="shared" si="33"/>
        <v/>
      </c>
      <c r="J2180" s="113"/>
      <c r="K2180" s="172"/>
    </row>
    <row r="2181" spans="1:11" ht="14.1" customHeight="1" x14ac:dyDescent="0.25">
      <c r="A2181" s="9"/>
      <c r="B2181" s="10"/>
      <c r="C2181" s="28"/>
      <c r="D2181" s="12"/>
      <c r="E2181" s="12"/>
      <c r="F2181" s="12"/>
      <c r="G2181" s="13"/>
      <c r="H2181" s="10"/>
      <c r="I2181" s="14" t="str">
        <f t="shared" ref="I2181:I2244" si="34">IF(G2181="","",I2180+G2181)</f>
        <v/>
      </c>
      <c r="J2181" s="113"/>
      <c r="K2181" s="172"/>
    </row>
    <row r="2182" spans="1:11" ht="14.1" customHeight="1" x14ac:dyDescent="0.25">
      <c r="A2182" s="9"/>
      <c r="B2182" s="10"/>
      <c r="C2182" s="28"/>
      <c r="D2182" s="12"/>
      <c r="E2182" s="12"/>
      <c r="F2182" s="12"/>
      <c r="G2182" s="13"/>
      <c r="H2182" s="10"/>
      <c r="I2182" s="14" t="str">
        <f t="shared" si="34"/>
        <v/>
      </c>
      <c r="J2182" s="113"/>
      <c r="K2182" s="172"/>
    </row>
    <row r="2183" spans="1:11" ht="14.1" customHeight="1" x14ac:dyDescent="0.25">
      <c r="A2183" s="9"/>
      <c r="B2183" s="10"/>
      <c r="C2183" s="28"/>
      <c r="D2183" s="12"/>
      <c r="E2183" s="12"/>
      <c r="F2183" s="12"/>
      <c r="G2183" s="13"/>
      <c r="H2183" s="10"/>
      <c r="I2183" s="14" t="str">
        <f t="shared" si="34"/>
        <v/>
      </c>
      <c r="J2183" s="113"/>
      <c r="K2183" s="172"/>
    </row>
    <row r="2184" spans="1:11" ht="14.1" customHeight="1" x14ac:dyDescent="0.25">
      <c r="A2184" s="9"/>
      <c r="B2184" s="10"/>
      <c r="C2184" s="28"/>
      <c r="D2184" s="12"/>
      <c r="E2184" s="12"/>
      <c r="F2184" s="12"/>
      <c r="G2184" s="13"/>
      <c r="H2184" s="10"/>
      <c r="I2184" s="14" t="str">
        <f t="shared" si="34"/>
        <v/>
      </c>
      <c r="J2184" s="113"/>
      <c r="K2184" s="172"/>
    </row>
    <row r="2185" spans="1:11" ht="14.1" customHeight="1" x14ac:dyDescent="0.25">
      <c r="A2185" s="9"/>
      <c r="B2185" s="10"/>
      <c r="C2185" s="28"/>
      <c r="D2185" s="12"/>
      <c r="E2185" s="12"/>
      <c r="F2185" s="12"/>
      <c r="G2185" s="13"/>
      <c r="H2185" s="10"/>
      <c r="I2185" s="14" t="str">
        <f t="shared" si="34"/>
        <v/>
      </c>
      <c r="J2185" s="113"/>
      <c r="K2185" s="172"/>
    </row>
    <row r="2186" spans="1:11" ht="14.1" customHeight="1" x14ac:dyDescent="0.25">
      <c r="A2186" s="9"/>
      <c r="B2186" s="10"/>
      <c r="C2186" s="28"/>
      <c r="D2186" s="12"/>
      <c r="E2186" s="12"/>
      <c r="F2186" s="12"/>
      <c r="G2186" s="13"/>
      <c r="H2186" s="10"/>
      <c r="I2186" s="14" t="str">
        <f t="shared" si="34"/>
        <v/>
      </c>
      <c r="J2186" s="113"/>
      <c r="K2186" s="172"/>
    </row>
    <row r="2187" spans="1:11" ht="14.1" customHeight="1" x14ac:dyDescent="0.25">
      <c r="A2187" s="9"/>
      <c r="B2187" s="10"/>
      <c r="C2187" s="28"/>
      <c r="D2187" s="12"/>
      <c r="E2187" s="12"/>
      <c r="F2187" s="12"/>
      <c r="G2187" s="13"/>
      <c r="H2187" s="10"/>
      <c r="I2187" s="14" t="str">
        <f t="shared" si="34"/>
        <v/>
      </c>
      <c r="J2187" s="113"/>
      <c r="K2187" s="172"/>
    </row>
    <row r="2188" spans="1:11" ht="14.1" customHeight="1" x14ac:dyDescent="0.25">
      <c r="A2188" s="9"/>
      <c r="B2188" s="10"/>
      <c r="C2188" s="28"/>
      <c r="D2188" s="12"/>
      <c r="E2188" s="12"/>
      <c r="F2188" s="12"/>
      <c r="G2188" s="13"/>
      <c r="H2188" s="10"/>
      <c r="I2188" s="14" t="str">
        <f t="shared" si="34"/>
        <v/>
      </c>
      <c r="J2188" s="113"/>
      <c r="K2188" s="172"/>
    </row>
    <row r="2189" spans="1:11" ht="14.1" customHeight="1" x14ac:dyDescent="0.25">
      <c r="A2189" s="9"/>
      <c r="B2189" s="10"/>
      <c r="C2189" s="28"/>
      <c r="D2189" s="12"/>
      <c r="E2189" s="12"/>
      <c r="F2189" s="12"/>
      <c r="G2189" s="13"/>
      <c r="H2189" s="10"/>
      <c r="I2189" s="14" t="str">
        <f t="shared" si="34"/>
        <v/>
      </c>
      <c r="J2189" s="113"/>
      <c r="K2189" s="172"/>
    </row>
    <row r="2190" spans="1:11" ht="14.1" customHeight="1" x14ac:dyDescent="0.25">
      <c r="A2190" s="9"/>
      <c r="B2190" s="10"/>
      <c r="C2190" s="28"/>
      <c r="D2190" s="12"/>
      <c r="E2190" s="12"/>
      <c r="F2190" s="12"/>
      <c r="G2190" s="13"/>
      <c r="H2190" s="10"/>
      <c r="I2190" s="14" t="str">
        <f t="shared" si="34"/>
        <v/>
      </c>
      <c r="J2190" s="113"/>
      <c r="K2190" s="172"/>
    </row>
    <row r="2191" spans="1:11" ht="14.1" customHeight="1" x14ac:dyDescent="0.25">
      <c r="A2191" s="9"/>
      <c r="B2191" s="10"/>
      <c r="C2191" s="28"/>
      <c r="D2191" s="12"/>
      <c r="E2191" s="12"/>
      <c r="F2191" s="12"/>
      <c r="G2191" s="13"/>
      <c r="H2191" s="10"/>
      <c r="I2191" s="14" t="str">
        <f t="shared" si="34"/>
        <v/>
      </c>
      <c r="J2191" s="113"/>
      <c r="K2191" s="172"/>
    </row>
    <row r="2192" spans="1:11" ht="14.1" customHeight="1" x14ac:dyDescent="0.25">
      <c r="A2192" s="9"/>
      <c r="B2192" s="10"/>
      <c r="C2192" s="28"/>
      <c r="D2192" s="12"/>
      <c r="E2192" s="12"/>
      <c r="F2192" s="12"/>
      <c r="G2192" s="13"/>
      <c r="H2192" s="10"/>
      <c r="I2192" s="14" t="str">
        <f t="shared" si="34"/>
        <v/>
      </c>
      <c r="J2192" s="113"/>
      <c r="K2192" s="172"/>
    </row>
    <row r="2193" spans="1:11" ht="14.1" customHeight="1" x14ac:dyDescent="0.25">
      <c r="A2193" s="9"/>
      <c r="B2193" s="10"/>
      <c r="C2193" s="28"/>
      <c r="D2193" s="12"/>
      <c r="E2193" s="12"/>
      <c r="F2193" s="12"/>
      <c r="G2193" s="13"/>
      <c r="H2193" s="10"/>
      <c r="I2193" s="14" t="str">
        <f t="shared" si="34"/>
        <v/>
      </c>
      <c r="J2193" s="113"/>
      <c r="K2193" s="172"/>
    </row>
    <row r="2194" spans="1:11" ht="14.1" customHeight="1" x14ac:dyDescent="0.25">
      <c r="A2194" s="9"/>
      <c r="B2194" s="10"/>
      <c r="C2194" s="28"/>
      <c r="D2194" s="12"/>
      <c r="E2194" s="12"/>
      <c r="F2194" s="12"/>
      <c r="G2194" s="13"/>
      <c r="H2194" s="10"/>
      <c r="I2194" s="14" t="str">
        <f t="shared" si="34"/>
        <v/>
      </c>
      <c r="J2194" s="113"/>
      <c r="K2194" s="172"/>
    </row>
    <row r="2195" spans="1:11" ht="14.1" customHeight="1" x14ac:dyDescent="0.25">
      <c r="A2195" s="9"/>
      <c r="B2195" s="10"/>
      <c r="C2195" s="28"/>
      <c r="D2195" s="12"/>
      <c r="E2195" s="12"/>
      <c r="F2195" s="12"/>
      <c r="G2195" s="13"/>
      <c r="H2195" s="10"/>
      <c r="I2195" s="14" t="str">
        <f t="shared" si="34"/>
        <v/>
      </c>
      <c r="J2195" s="113"/>
      <c r="K2195" s="172"/>
    </row>
    <row r="2196" spans="1:11" ht="14.1" customHeight="1" x14ac:dyDescent="0.25">
      <c r="A2196" s="9"/>
      <c r="B2196" s="10"/>
      <c r="C2196" s="28"/>
      <c r="D2196" s="12"/>
      <c r="E2196" s="12"/>
      <c r="F2196" s="12"/>
      <c r="G2196" s="13"/>
      <c r="H2196" s="10"/>
      <c r="I2196" s="14" t="str">
        <f t="shared" si="34"/>
        <v/>
      </c>
      <c r="J2196" s="113"/>
      <c r="K2196" s="172"/>
    </row>
    <row r="2197" spans="1:11" ht="14.1" customHeight="1" x14ac:dyDescent="0.25">
      <c r="A2197" s="9"/>
      <c r="B2197" s="10"/>
      <c r="C2197" s="28"/>
      <c r="D2197" s="12"/>
      <c r="E2197" s="12"/>
      <c r="F2197" s="12"/>
      <c r="G2197" s="13"/>
      <c r="H2197" s="10"/>
      <c r="I2197" s="14" t="str">
        <f t="shared" si="34"/>
        <v/>
      </c>
      <c r="J2197" s="113"/>
      <c r="K2197" s="172"/>
    </row>
    <row r="2198" spans="1:11" ht="14.1" customHeight="1" x14ac:dyDescent="0.25">
      <c r="A2198" s="9"/>
      <c r="B2198" s="10"/>
      <c r="C2198" s="28"/>
      <c r="D2198" s="12"/>
      <c r="E2198" s="12"/>
      <c r="F2198" s="12"/>
      <c r="G2198" s="13"/>
      <c r="H2198" s="10"/>
      <c r="I2198" s="14" t="str">
        <f t="shared" si="34"/>
        <v/>
      </c>
      <c r="J2198" s="113"/>
      <c r="K2198" s="172"/>
    </row>
    <row r="2199" spans="1:11" ht="14.1" customHeight="1" x14ac:dyDescent="0.25">
      <c r="A2199" s="9"/>
      <c r="B2199" s="10"/>
      <c r="C2199" s="28"/>
      <c r="D2199" s="12"/>
      <c r="E2199" s="12"/>
      <c r="F2199" s="12"/>
      <c r="G2199" s="13"/>
      <c r="H2199" s="10"/>
      <c r="I2199" s="14" t="str">
        <f t="shared" si="34"/>
        <v/>
      </c>
      <c r="J2199" s="113"/>
      <c r="K2199" s="172"/>
    </row>
    <row r="2200" spans="1:11" ht="14.1" customHeight="1" x14ac:dyDescent="0.25">
      <c r="A2200" s="9"/>
      <c r="B2200" s="10"/>
      <c r="C2200" s="28"/>
      <c r="D2200" s="12"/>
      <c r="E2200" s="12"/>
      <c r="F2200" s="12"/>
      <c r="G2200" s="13"/>
      <c r="H2200" s="10"/>
      <c r="I2200" s="14" t="str">
        <f t="shared" si="34"/>
        <v/>
      </c>
      <c r="J2200" s="113"/>
      <c r="K2200" s="172"/>
    </row>
    <row r="2201" spans="1:11" ht="14.1" customHeight="1" x14ac:dyDescent="0.25">
      <c r="A2201" s="9"/>
      <c r="B2201" s="10"/>
      <c r="C2201" s="28"/>
      <c r="D2201" s="12"/>
      <c r="E2201" s="12"/>
      <c r="F2201" s="12"/>
      <c r="G2201" s="13"/>
      <c r="H2201" s="10"/>
      <c r="I2201" s="14" t="str">
        <f t="shared" si="34"/>
        <v/>
      </c>
      <c r="J2201" s="113"/>
      <c r="K2201" s="172"/>
    </row>
    <row r="2202" spans="1:11" ht="14.1" customHeight="1" x14ac:dyDescent="0.25">
      <c r="A2202" s="9"/>
      <c r="B2202" s="10"/>
      <c r="C2202" s="28"/>
      <c r="D2202" s="12"/>
      <c r="E2202" s="12"/>
      <c r="F2202" s="12"/>
      <c r="G2202" s="13"/>
      <c r="H2202" s="10"/>
      <c r="I2202" s="14" t="str">
        <f t="shared" si="34"/>
        <v/>
      </c>
      <c r="J2202" s="113"/>
      <c r="K2202" s="172"/>
    </row>
    <row r="2203" spans="1:11" ht="14.1" customHeight="1" x14ac:dyDescent="0.25">
      <c r="A2203" s="9"/>
      <c r="B2203" s="10"/>
      <c r="C2203" s="28"/>
      <c r="D2203" s="12"/>
      <c r="E2203" s="12"/>
      <c r="F2203" s="12"/>
      <c r="G2203" s="13"/>
      <c r="H2203" s="10"/>
      <c r="I2203" s="14" t="str">
        <f t="shared" si="34"/>
        <v/>
      </c>
      <c r="J2203" s="113"/>
      <c r="K2203" s="172"/>
    </row>
    <row r="2204" spans="1:11" ht="14.1" customHeight="1" x14ac:dyDescent="0.25">
      <c r="A2204" s="9"/>
      <c r="B2204" s="10"/>
      <c r="C2204" s="28"/>
      <c r="D2204" s="12"/>
      <c r="E2204" s="12"/>
      <c r="F2204" s="12"/>
      <c r="G2204" s="13"/>
      <c r="H2204" s="10"/>
      <c r="I2204" s="14" t="str">
        <f t="shared" si="34"/>
        <v/>
      </c>
      <c r="J2204" s="113"/>
      <c r="K2204" s="172"/>
    </row>
    <row r="2205" spans="1:11" ht="14.1" customHeight="1" x14ac:dyDescent="0.25">
      <c r="A2205" s="9"/>
      <c r="B2205" s="10"/>
      <c r="C2205" s="28"/>
      <c r="D2205" s="12"/>
      <c r="E2205" s="12"/>
      <c r="F2205" s="12"/>
      <c r="G2205" s="13"/>
      <c r="H2205" s="10"/>
      <c r="I2205" s="14" t="str">
        <f t="shared" si="34"/>
        <v/>
      </c>
      <c r="J2205" s="113"/>
      <c r="K2205" s="172"/>
    </row>
    <row r="2206" spans="1:11" ht="14.1" customHeight="1" x14ac:dyDescent="0.25">
      <c r="A2206" s="9"/>
      <c r="B2206" s="10"/>
      <c r="C2206" s="28"/>
      <c r="D2206" s="12"/>
      <c r="E2206" s="12"/>
      <c r="F2206" s="12"/>
      <c r="G2206" s="13"/>
      <c r="H2206" s="10"/>
      <c r="I2206" s="14" t="str">
        <f t="shared" si="34"/>
        <v/>
      </c>
      <c r="J2206" s="113"/>
      <c r="K2206" s="172"/>
    </row>
    <row r="2207" spans="1:11" ht="14.1" customHeight="1" x14ac:dyDescent="0.25">
      <c r="A2207" s="9"/>
      <c r="B2207" s="10"/>
      <c r="C2207" s="28"/>
      <c r="D2207" s="12"/>
      <c r="E2207" s="12"/>
      <c r="F2207" s="12"/>
      <c r="G2207" s="13"/>
      <c r="H2207" s="10"/>
      <c r="I2207" s="14" t="str">
        <f t="shared" si="34"/>
        <v/>
      </c>
      <c r="J2207" s="113"/>
      <c r="K2207" s="172"/>
    </row>
    <row r="2208" spans="1:11" ht="14.1" customHeight="1" x14ac:dyDescent="0.25">
      <c r="A2208" s="9"/>
      <c r="B2208" s="10"/>
      <c r="C2208" s="28"/>
      <c r="D2208" s="12"/>
      <c r="E2208" s="12"/>
      <c r="F2208" s="12"/>
      <c r="G2208" s="13"/>
      <c r="H2208" s="10"/>
      <c r="I2208" s="14" t="str">
        <f t="shared" si="34"/>
        <v/>
      </c>
      <c r="J2208" s="113"/>
      <c r="K2208" s="172"/>
    </row>
    <row r="2209" spans="1:11" ht="14.1" customHeight="1" x14ac:dyDescent="0.25">
      <c r="A2209" s="9"/>
      <c r="B2209" s="10"/>
      <c r="C2209" s="28"/>
      <c r="D2209" s="12"/>
      <c r="E2209" s="12"/>
      <c r="F2209" s="12"/>
      <c r="G2209" s="13"/>
      <c r="H2209" s="10"/>
      <c r="I2209" s="14" t="str">
        <f t="shared" si="34"/>
        <v/>
      </c>
      <c r="J2209" s="113"/>
      <c r="K2209" s="172"/>
    </row>
    <row r="2210" spans="1:11" ht="14.1" customHeight="1" x14ac:dyDescent="0.25">
      <c r="A2210" s="9"/>
      <c r="B2210" s="10"/>
      <c r="C2210" s="28"/>
      <c r="D2210" s="12"/>
      <c r="E2210" s="12"/>
      <c r="F2210" s="12"/>
      <c r="G2210" s="13"/>
      <c r="H2210" s="10"/>
      <c r="I2210" s="14" t="str">
        <f t="shared" si="34"/>
        <v/>
      </c>
      <c r="J2210" s="113"/>
      <c r="K2210" s="172"/>
    </row>
    <row r="2211" spans="1:11" ht="14.1" customHeight="1" x14ac:dyDescent="0.25">
      <c r="A2211" s="9"/>
      <c r="B2211" s="10"/>
      <c r="C2211" s="28"/>
      <c r="D2211" s="12"/>
      <c r="E2211" s="12"/>
      <c r="F2211" s="12"/>
      <c r="G2211" s="13"/>
      <c r="H2211" s="10"/>
      <c r="I2211" s="14" t="str">
        <f t="shared" si="34"/>
        <v/>
      </c>
      <c r="J2211" s="113"/>
      <c r="K2211" s="172"/>
    </row>
    <row r="2212" spans="1:11" ht="14.1" customHeight="1" x14ac:dyDescent="0.25">
      <c r="A2212" s="9"/>
      <c r="B2212" s="10"/>
      <c r="C2212" s="28"/>
      <c r="D2212" s="12"/>
      <c r="E2212" s="12"/>
      <c r="F2212" s="12"/>
      <c r="G2212" s="13"/>
      <c r="H2212" s="10"/>
      <c r="I2212" s="14" t="str">
        <f t="shared" si="34"/>
        <v/>
      </c>
      <c r="J2212" s="113"/>
      <c r="K2212" s="172"/>
    </row>
    <row r="2213" spans="1:11" ht="14.1" customHeight="1" x14ac:dyDescent="0.25">
      <c r="A2213" s="9"/>
      <c r="B2213" s="10"/>
      <c r="C2213" s="28"/>
      <c r="D2213" s="12"/>
      <c r="E2213" s="12"/>
      <c r="F2213" s="12"/>
      <c r="G2213" s="13"/>
      <c r="H2213" s="10"/>
      <c r="I2213" s="14" t="str">
        <f t="shared" si="34"/>
        <v/>
      </c>
      <c r="J2213" s="113"/>
      <c r="K2213" s="172"/>
    </row>
    <row r="2214" spans="1:11" ht="14.1" customHeight="1" x14ac:dyDescent="0.25">
      <c r="A2214" s="9"/>
      <c r="B2214" s="10"/>
      <c r="C2214" s="28"/>
      <c r="D2214" s="12"/>
      <c r="E2214" s="12"/>
      <c r="F2214" s="12"/>
      <c r="G2214" s="13"/>
      <c r="H2214" s="10"/>
      <c r="I2214" s="14" t="str">
        <f t="shared" si="34"/>
        <v/>
      </c>
      <c r="J2214" s="113"/>
      <c r="K2214" s="172"/>
    </row>
    <row r="2215" spans="1:11" ht="14.1" customHeight="1" x14ac:dyDescent="0.25">
      <c r="A2215" s="9"/>
      <c r="B2215" s="10"/>
      <c r="C2215" s="28"/>
      <c r="D2215" s="12"/>
      <c r="E2215" s="12"/>
      <c r="F2215" s="12"/>
      <c r="G2215" s="13"/>
      <c r="H2215" s="10"/>
      <c r="I2215" s="14" t="str">
        <f t="shared" si="34"/>
        <v/>
      </c>
      <c r="J2215" s="113"/>
      <c r="K2215" s="172"/>
    </row>
    <row r="2216" spans="1:11" ht="14.1" customHeight="1" x14ac:dyDescent="0.25">
      <c r="A2216" s="9"/>
      <c r="B2216" s="10"/>
      <c r="C2216" s="28"/>
      <c r="D2216" s="12"/>
      <c r="E2216" s="12"/>
      <c r="F2216" s="12"/>
      <c r="G2216" s="13"/>
      <c r="H2216" s="10"/>
      <c r="I2216" s="14" t="str">
        <f t="shared" si="34"/>
        <v/>
      </c>
      <c r="J2216" s="113"/>
      <c r="K2216" s="172"/>
    </row>
    <row r="2217" spans="1:11" ht="14.1" customHeight="1" x14ac:dyDescent="0.25">
      <c r="A2217" s="9"/>
      <c r="B2217" s="10"/>
      <c r="C2217" s="28"/>
      <c r="D2217" s="12"/>
      <c r="E2217" s="12"/>
      <c r="F2217" s="12"/>
      <c r="G2217" s="13"/>
      <c r="H2217" s="10"/>
      <c r="I2217" s="14" t="str">
        <f t="shared" si="34"/>
        <v/>
      </c>
      <c r="J2217" s="113"/>
      <c r="K2217" s="172"/>
    </row>
    <row r="2218" spans="1:11" ht="14.1" customHeight="1" x14ac:dyDescent="0.25">
      <c r="A2218" s="9"/>
      <c r="B2218" s="10"/>
      <c r="C2218" s="28"/>
      <c r="D2218" s="12"/>
      <c r="E2218" s="12"/>
      <c r="F2218" s="12"/>
      <c r="G2218" s="13"/>
      <c r="H2218" s="10"/>
      <c r="I2218" s="14" t="str">
        <f t="shared" si="34"/>
        <v/>
      </c>
      <c r="J2218" s="113"/>
      <c r="K2218" s="172"/>
    </row>
    <row r="2219" spans="1:11" ht="14.1" customHeight="1" x14ac:dyDescent="0.25">
      <c r="A2219" s="9"/>
      <c r="B2219" s="10"/>
      <c r="C2219" s="28"/>
      <c r="D2219" s="12"/>
      <c r="E2219" s="12"/>
      <c r="F2219" s="12"/>
      <c r="G2219" s="13"/>
      <c r="H2219" s="10"/>
      <c r="I2219" s="14" t="str">
        <f t="shared" si="34"/>
        <v/>
      </c>
      <c r="J2219" s="113"/>
      <c r="K2219" s="172"/>
    </row>
    <row r="2220" spans="1:11" ht="14.1" customHeight="1" x14ac:dyDescent="0.25">
      <c r="A2220" s="9"/>
      <c r="B2220" s="10"/>
      <c r="C2220" s="28"/>
      <c r="D2220" s="12"/>
      <c r="E2220" s="12"/>
      <c r="F2220" s="12"/>
      <c r="G2220" s="13"/>
      <c r="H2220" s="10"/>
      <c r="I2220" s="14" t="str">
        <f t="shared" si="34"/>
        <v/>
      </c>
      <c r="J2220" s="113"/>
      <c r="K2220" s="172"/>
    </row>
    <row r="2221" spans="1:11" ht="14.1" customHeight="1" x14ac:dyDescent="0.25">
      <c r="A2221" s="9"/>
      <c r="B2221" s="10"/>
      <c r="C2221" s="28"/>
      <c r="D2221" s="12"/>
      <c r="E2221" s="12"/>
      <c r="F2221" s="12"/>
      <c r="G2221" s="13"/>
      <c r="H2221" s="10"/>
      <c r="I2221" s="14" t="str">
        <f t="shared" si="34"/>
        <v/>
      </c>
      <c r="J2221" s="113"/>
      <c r="K2221" s="172"/>
    </row>
    <row r="2222" spans="1:11" ht="14.1" customHeight="1" x14ac:dyDescent="0.25">
      <c r="A2222" s="9"/>
      <c r="B2222" s="10"/>
      <c r="C2222" s="28"/>
      <c r="D2222" s="12"/>
      <c r="E2222" s="12"/>
      <c r="F2222" s="12"/>
      <c r="G2222" s="13"/>
      <c r="H2222" s="10"/>
      <c r="I2222" s="14" t="str">
        <f t="shared" si="34"/>
        <v/>
      </c>
      <c r="J2222" s="113"/>
      <c r="K2222" s="172"/>
    </row>
    <row r="2223" spans="1:11" ht="14.1" customHeight="1" x14ac:dyDescent="0.25">
      <c r="A2223" s="9"/>
      <c r="B2223" s="10"/>
      <c r="C2223" s="28"/>
      <c r="D2223" s="12"/>
      <c r="E2223" s="12"/>
      <c r="F2223" s="12"/>
      <c r="G2223" s="13"/>
      <c r="H2223" s="10"/>
      <c r="I2223" s="14" t="str">
        <f t="shared" si="34"/>
        <v/>
      </c>
      <c r="J2223" s="113"/>
      <c r="K2223" s="172"/>
    </row>
    <row r="2224" spans="1:11" ht="14.1" customHeight="1" x14ac:dyDescent="0.25">
      <c r="A2224" s="9"/>
      <c r="B2224" s="10"/>
      <c r="C2224" s="28"/>
      <c r="D2224" s="12"/>
      <c r="E2224" s="12"/>
      <c r="F2224" s="12"/>
      <c r="G2224" s="13"/>
      <c r="H2224" s="10"/>
      <c r="I2224" s="14" t="str">
        <f t="shared" si="34"/>
        <v/>
      </c>
      <c r="J2224" s="113"/>
      <c r="K2224" s="172"/>
    </row>
    <row r="2225" spans="1:11" ht="14.1" customHeight="1" x14ac:dyDescent="0.25">
      <c r="A2225" s="9"/>
      <c r="B2225" s="10"/>
      <c r="C2225" s="28"/>
      <c r="D2225" s="12"/>
      <c r="E2225" s="12"/>
      <c r="F2225" s="12"/>
      <c r="G2225" s="13"/>
      <c r="H2225" s="10"/>
      <c r="I2225" s="14" t="str">
        <f t="shared" si="34"/>
        <v/>
      </c>
      <c r="J2225" s="113"/>
      <c r="K2225" s="172"/>
    </row>
    <row r="2226" spans="1:11" ht="14.1" customHeight="1" x14ac:dyDescent="0.25">
      <c r="A2226" s="9"/>
      <c r="B2226" s="10"/>
      <c r="C2226" s="28"/>
      <c r="D2226" s="12"/>
      <c r="E2226" s="12"/>
      <c r="F2226" s="12"/>
      <c r="G2226" s="13"/>
      <c r="H2226" s="10"/>
      <c r="I2226" s="14" t="str">
        <f t="shared" si="34"/>
        <v/>
      </c>
      <c r="J2226" s="113"/>
      <c r="K2226" s="172"/>
    </row>
    <row r="2227" spans="1:11" ht="14.1" customHeight="1" x14ac:dyDescent="0.25">
      <c r="A2227" s="9"/>
      <c r="B2227" s="10"/>
      <c r="C2227" s="28"/>
      <c r="D2227" s="12"/>
      <c r="E2227" s="12"/>
      <c r="F2227" s="12"/>
      <c r="G2227" s="13"/>
      <c r="H2227" s="10"/>
      <c r="I2227" s="14" t="str">
        <f t="shared" si="34"/>
        <v/>
      </c>
      <c r="J2227" s="113"/>
      <c r="K2227" s="172"/>
    </row>
    <row r="2228" spans="1:11" ht="14.1" customHeight="1" x14ac:dyDescent="0.25">
      <c r="A2228" s="9"/>
      <c r="B2228" s="10"/>
      <c r="C2228" s="28"/>
      <c r="D2228" s="12"/>
      <c r="E2228" s="12"/>
      <c r="F2228" s="12"/>
      <c r="G2228" s="13"/>
      <c r="H2228" s="10"/>
      <c r="I2228" s="14" t="str">
        <f t="shared" si="34"/>
        <v/>
      </c>
      <c r="J2228" s="113"/>
      <c r="K2228" s="172"/>
    </row>
    <row r="2229" spans="1:11" ht="14.1" customHeight="1" x14ac:dyDescent="0.25">
      <c r="A2229" s="9"/>
      <c r="B2229" s="10"/>
      <c r="C2229" s="28"/>
      <c r="D2229" s="12"/>
      <c r="E2229" s="12"/>
      <c r="F2229" s="12"/>
      <c r="G2229" s="13"/>
      <c r="H2229" s="10"/>
      <c r="I2229" s="14" t="str">
        <f t="shared" si="34"/>
        <v/>
      </c>
      <c r="J2229" s="113"/>
      <c r="K2229" s="172"/>
    </row>
    <row r="2230" spans="1:11" ht="14.1" customHeight="1" x14ac:dyDescent="0.25">
      <c r="A2230" s="9"/>
      <c r="B2230" s="10"/>
      <c r="C2230" s="28"/>
      <c r="D2230" s="12"/>
      <c r="E2230" s="12"/>
      <c r="F2230" s="12"/>
      <c r="G2230" s="13"/>
      <c r="H2230" s="10"/>
      <c r="I2230" s="14" t="str">
        <f t="shared" si="34"/>
        <v/>
      </c>
      <c r="J2230" s="113"/>
      <c r="K2230" s="172"/>
    </row>
    <row r="2231" spans="1:11" ht="14.1" customHeight="1" x14ac:dyDescent="0.25">
      <c r="A2231" s="9"/>
      <c r="B2231" s="10"/>
      <c r="C2231" s="28"/>
      <c r="D2231" s="12"/>
      <c r="E2231" s="12"/>
      <c r="F2231" s="12"/>
      <c r="G2231" s="13"/>
      <c r="H2231" s="10"/>
      <c r="I2231" s="14" t="str">
        <f t="shared" si="34"/>
        <v/>
      </c>
      <c r="J2231" s="113"/>
      <c r="K2231" s="172"/>
    </row>
    <row r="2232" spans="1:11" ht="14.1" customHeight="1" x14ac:dyDescent="0.25">
      <c r="A2232" s="9"/>
      <c r="B2232" s="10"/>
      <c r="C2232" s="28"/>
      <c r="D2232" s="12"/>
      <c r="E2232" s="12"/>
      <c r="F2232" s="12"/>
      <c r="G2232" s="13"/>
      <c r="H2232" s="10"/>
      <c r="I2232" s="14" t="str">
        <f t="shared" si="34"/>
        <v/>
      </c>
      <c r="J2232" s="113"/>
      <c r="K2232" s="172"/>
    </row>
    <row r="2233" spans="1:11" ht="14.1" customHeight="1" x14ac:dyDescent="0.25">
      <c r="A2233" s="9"/>
      <c r="B2233" s="10"/>
      <c r="C2233" s="28"/>
      <c r="D2233" s="12"/>
      <c r="E2233" s="12"/>
      <c r="F2233" s="12"/>
      <c r="G2233" s="13"/>
      <c r="H2233" s="10"/>
      <c r="I2233" s="14" t="str">
        <f t="shared" si="34"/>
        <v/>
      </c>
      <c r="J2233" s="113"/>
      <c r="K2233" s="172"/>
    </row>
    <row r="2234" spans="1:11" ht="14.1" customHeight="1" x14ac:dyDescent="0.25">
      <c r="A2234" s="9"/>
      <c r="B2234" s="10"/>
      <c r="C2234" s="28"/>
      <c r="D2234" s="12"/>
      <c r="E2234" s="12"/>
      <c r="F2234" s="12"/>
      <c r="G2234" s="13"/>
      <c r="H2234" s="10"/>
      <c r="I2234" s="14" t="str">
        <f t="shared" si="34"/>
        <v/>
      </c>
      <c r="J2234" s="113"/>
      <c r="K2234" s="172"/>
    </row>
    <row r="2235" spans="1:11" ht="14.1" customHeight="1" x14ac:dyDescent="0.25">
      <c r="A2235" s="9"/>
      <c r="B2235" s="10"/>
      <c r="C2235" s="28"/>
      <c r="D2235" s="12"/>
      <c r="E2235" s="12"/>
      <c r="F2235" s="12"/>
      <c r="G2235" s="13"/>
      <c r="H2235" s="10"/>
      <c r="I2235" s="14" t="str">
        <f t="shared" si="34"/>
        <v/>
      </c>
      <c r="J2235" s="113"/>
      <c r="K2235" s="172"/>
    </row>
    <row r="2236" spans="1:11" ht="14.1" customHeight="1" x14ac:dyDescent="0.25">
      <c r="A2236" s="9"/>
      <c r="B2236" s="10"/>
      <c r="C2236" s="28"/>
      <c r="D2236" s="12"/>
      <c r="E2236" s="12"/>
      <c r="F2236" s="12"/>
      <c r="G2236" s="13"/>
      <c r="H2236" s="10"/>
      <c r="I2236" s="14" t="str">
        <f t="shared" si="34"/>
        <v/>
      </c>
      <c r="J2236" s="113"/>
      <c r="K2236" s="172"/>
    </row>
    <row r="2237" spans="1:11" ht="14.1" customHeight="1" x14ac:dyDescent="0.25">
      <c r="A2237" s="9"/>
      <c r="B2237" s="10"/>
      <c r="C2237" s="28"/>
      <c r="D2237" s="12"/>
      <c r="E2237" s="12"/>
      <c r="F2237" s="12"/>
      <c r="G2237" s="13"/>
      <c r="H2237" s="10"/>
      <c r="I2237" s="14" t="str">
        <f t="shared" si="34"/>
        <v/>
      </c>
      <c r="J2237" s="113"/>
      <c r="K2237" s="172"/>
    </row>
    <row r="2238" spans="1:11" ht="14.1" customHeight="1" x14ac:dyDescent="0.25">
      <c r="A2238" s="9"/>
      <c r="B2238" s="10"/>
      <c r="C2238" s="28"/>
      <c r="D2238" s="12"/>
      <c r="E2238" s="12"/>
      <c r="F2238" s="12"/>
      <c r="G2238" s="13"/>
      <c r="H2238" s="10"/>
      <c r="I2238" s="14" t="str">
        <f t="shared" si="34"/>
        <v/>
      </c>
      <c r="J2238" s="113"/>
      <c r="K2238" s="172"/>
    </row>
    <row r="2239" spans="1:11" ht="14.1" customHeight="1" x14ac:dyDescent="0.25">
      <c r="A2239" s="9"/>
      <c r="B2239" s="10"/>
      <c r="C2239" s="28"/>
      <c r="D2239" s="12"/>
      <c r="E2239" s="12"/>
      <c r="F2239" s="12"/>
      <c r="G2239" s="13"/>
      <c r="H2239" s="10"/>
      <c r="I2239" s="14" t="str">
        <f t="shared" si="34"/>
        <v/>
      </c>
      <c r="J2239" s="113"/>
      <c r="K2239" s="172"/>
    </row>
    <row r="2240" spans="1:11" ht="14.1" customHeight="1" x14ac:dyDescent="0.25">
      <c r="A2240" s="9"/>
      <c r="B2240" s="10"/>
      <c r="C2240" s="28"/>
      <c r="D2240" s="12"/>
      <c r="E2240" s="12"/>
      <c r="F2240" s="12"/>
      <c r="G2240" s="13"/>
      <c r="H2240" s="10"/>
      <c r="I2240" s="14" t="str">
        <f t="shared" si="34"/>
        <v/>
      </c>
      <c r="J2240" s="113"/>
      <c r="K2240" s="172"/>
    </row>
    <row r="2241" spans="1:11" ht="14.1" customHeight="1" x14ac:dyDescent="0.25">
      <c r="A2241" s="9"/>
      <c r="B2241" s="10"/>
      <c r="C2241" s="28"/>
      <c r="D2241" s="12"/>
      <c r="E2241" s="12"/>
      <c r="F2241" s="12"/>
      <c r="G2241" s="13"/>
      <c r="H2241" s="10"/>
      <c r="I2241" s="14" t="str">
        <f t="shared" si="34"/>
        <v/>
      </c>
      <c r="J2241" s="113"/>
      <c r="K2241" s="172"/>
    </row>
    <row r="2242" spans="1:11" ht="14.1" customHeight="1" x14ac:dyDescent="0.25">
      <c r="A2242" s="9"/>
      <c r="B2242" s="10"/>
      <c r="C2242" s="28"/>
      <c r="D2242" s="12"/>
      <c r="E2242" s="12"/>
      <c r="F2242" s="12"/>
      <c r="G2242" s="13"/>
      <c r="H2242" s="10"/>
      <c r="I2242" s="14" t="str">
        <f t="shared" si="34"/>
        <v/>
      </c>
      <c r="J2242" s="113"/>
      <c r="K2242" s="172"/>
    </row>
    <row r="2243" spans="1:11" ht="14.1" customHeight="1" x14ac:dyDescent="0.25">
      <c r="A2243" s="9"/>
      <c r="B2243" s="10"/>
      <c r="C2243" s="28"/>
      <c r="D2243" s="12"/>
      <c r="E2243" s="12"/>
      <c r="F2243" s="12"/>
      <c r="G2243" s="13"/>
      <c r="H2243" s="10"/>
      <c r="I2243" s="14" t="str">
        <f t="shared" si="34"/>
        <v/>
      </c>
      <c r="J2243" s="113"/>
      <c r="K2243" s="172"/>
    </row>
    <row r="2244" spans="1:11" ht="14.1" customHeight="1" x14ac:dyDescent="0.25">
      <c r="A2244" s="9"/>
      <c r="B2244" s="10"/>
      <c r="C2244" s="28"/>
      <c r="D2244" s="12"/>
      <c r="E2244" s="12"/>
      <c r="F2244" s="12"/>
      <c r="G2244" s="13"/>
      <c r="H2244" s="10"/>
      <c r="I2244" s="14" t="str">
        <f t="shared" si="34"/>
        <v/>
      </c>
      <c r="J2244" s="113"/>
      <c r="K2244" s="172"/>
    </row>
    <row r="2245" spans="1:11" ht="14.1" customHeight="1" x14ac:dyDescent="0.25">
      <c r="A2245" s="9"/>
      <c r="B2245" s="10"/>
      <c r="C2245" s="28"/>
      <c r="D2245" s="12"/>
      <c r="E2245" s="12"/>
      <c r="F2245" s="12"/>
      <c r="G2245" s="13"/>
      <c r="H2245" s="10"/>
      <c r="I2245" s="14" t="str">
        <f t="shared" ref="I2245:I2308" si="35">IF(G2245="","",I2244+G2245)</f>
        <v/>
      </c>
      <c r="J2245" s="113"/>
      <c r="K2245" s="172"/>
    </row>
    <row r="2246" spans="1:11" ht="14.1" customHeight="1" x14ac:dyDescent="0.25">
      <c r="A2246" s="9"/>
      <c r="B2246" s="10"/>
      <c r="C2246" s="28"/>
      <c r="D2246" s="12"/>
      <c r="E2246" s="12"/>
      <c r="F2246" s="12"/>
      <c r="G2246" s="13"/>
      <c r="H2246" s="10"/>
      <c r="I2246" s="14" t="str">
        <f t="shared" si="35"/>
        <v/>
      </c>
      <c r="J2246" s="113"/>
      <c r="K2246" s="172"/>
    </row>
    <row r="2247" spans="1:11" ht="14.1" customHeight="1" x14ac:dyDescent="0.25">
      <c r="A2247" s="9"/>
      <c r="B2247" s="10"/>
      <c r="C2247" s="28"/>
      <c r="D2247" s="12"/>
      <c r="E2247" s="12"/>
      <c r="F2247" s="12"/>
      <c r="G2247" s="13"/>
      <c r="H2247" s="10"/>
      <c r="I2247" s="14" t="str">
        <f t="shared" si="35"/>
        <v/>
      </c>
      <c r="J2247" s="113"/>
      <c r="K2247" s="172"/>
    </row>
    <row r="2248" spans="1:11" ht="14.1" customHeight="1" x14ac:dyDescent="0.25">
      <c r="A2248" s="9"/>
      <c r="B2248" s="10"/>
      <c r="C2248" s="28"/>
      <c r="D2248" s="12"/>
      <c r="E2248" s="12"/>
      <c r="F2248" s="12"/>
      <c r="G2248" s="13"/>
      <c r="H2248" s="10"/>
      <c r="I2248" s="14" t="str">
        <f t="shared" si="35"/>
        <v/>
      </c>
      <c r="J2248" s="113"/>
      <c r="K2248" s="172"/>
    </row>
    <row r="2249" spans="1:11" ht="14.1" customHeight="1" x14ac:dyDescent="0.25">
      <c r="A2249" s="9"/>
      <c r="B2249" s="10"/>
      <c r="C2249" s="28"/>
      <c r="D2249" s="12"/>
      <c r="E2249" s="12"/>
      <c r="F2249" s="12"/>
      <c r="G2249" s="13"/>
      <c r="H2249" s="10"/>
      <c r="I2249" s="14" t="str">
        <f t="shared" si="35"/>
        <v/>
      </c>
      <c r="J2249" s="113"/>
      <c r="K2249" s="172"/>
    </row>
    <row r="2250" spans="1:11" ht="14.1" customHeight="1" x14ac:dyDescent="0.25">
      <c r="A2250" s="9"/>
      <c r="B2250" s="10"/>
      <c r="C2250" s="28"/>
      <c r="D2250" s="12"/>
      <c r="E2250" s="12"/>
      <c r="F2250" s="12"/>
      <c r="G2250" s="13"/>
      <c r="H2250" s="10"/>
      <c r="I2250" s="14" t="str">
        <f t="shared" si="35"/>
        <v/>
      </c>
      <c r="J2250" s="113"/>
      <c r="K2250" s="172"/>
    </row>
    <row r="2251" spans="1:11" ht="14.1" customHeight="1" x14ac:dyDescent="0.25">
      <c r="A2251" s="9"/>
      <c r="B2251" s="10"/>
      <c r="C2251" s="28"/>
      <c r="D2251" s="12"/>
      <c r="E2251" s="12"/>
      <c r="F2251" s="12"/>
      <c r="G2251" s="13"/>
      <c r="H2251" s="10"/>
      <c r="I2251" s="14" t="str">
        <f t="shared" si="35"/>
        <v/>
      </c>
      <c r="J2251" s="113"/>
      <c r="K2251" s="172"/>
    </row>
    <row r="2252" spans="1:11" ht="14.1" customHeight="1" x14ac:dyDescent="0.25">
      <c r="A2252" s="9"/>
      <c r="B2252" s="10"/>
      <c r="C2252" s="28"/>
      <c r="D2252" s="12"/>
      <c r="E2252" s="12"/>
      <c r="F2252" s="12"/>
      <c r="G2252" s="13"/>
      <c r="H2252" s="10"/>
      <c r="I2252" s="14" t="str">
        <f t="shared" si="35"/>
        <v/>
      </c>
      <c r="J2252" s="113"/>
      <c r="K2252" s="172"/>
    </row>
    <row r="2253" spans="1:11" ht="14.1" customHeight="1" x14ac:dyDescent="0.25">
      <c r="A2253" s="9"/>
      <c r="B2253" s="10"/>
      <c r="C2253" s="28"/>
      <c r="D2253" s="12"/>
      <c r="E2253" s="12"/>
      <c r="F2253" s="12"/>
      <c r="G2253" s="13"/>
      <c r="H2253" s="10"/>
      <c r="I2253" s="14" t="str">
        <f t="shared" si="35"/>
        <v/>
      </c>
      <c r="J2253" s="113"/>
      <c r="K2253" s="172"/>
    </row>
    <row r="2254" spans="1:11" ht="14.1" customHeight="1" x14ac:dyDescent="0.25">
      <c r="A2254" s="9"/>
      <c r="B2254" s="10"/>
      <c r="C2254" s="28"/>
      <c r="D2254" s="12"/>
      <c r="E2254" s="12"/>
      <c r="F2254" s="12"/>
      <c r="G2254" s="13"/>
      <c r="H2254" s="10"/>
      <c r="I2254" s="14" t="str">
        <f t="shared" si="35"/>
        <v/>
      </c>
      <c r="J2254" s="113"/>
      <c r="K2254" s="172"/>
    </row>
    <row r="2255" spans="1:11" ht="14.1" customHeight="1" x14ac:dyDescent="0.25">
      <c r="A2255" s="9"/>
      <c r="B2255" s="10"/>
      <c r="C2255" s="28"/>
      <c r="D2255" s="12"/>
      <c r="E2255" s="12"/>
      <c r="F2255" s="12"/>
      <c r="G2255" s="13"/>
      <c r="H2255" s="10"/>
      <c r="I2255" s="14" t="str">
        <f t="shared" si="35"/>
        <v/>
      </c>
      <c r="J2255" s="113"/>
      <c r="K2255" s="172"/>
    </row>
    <row r="2256" spans="1:11" ht="14.1" customHeight="1" x14ac:dyDescent="0.25">
      <c r="A2256" s="9"/>
      <c r="B2256" s="10"/>
      <c r="C2256" s="28"/>
      <c r="D2256" s="12"/>
      <c r="E2256" s="12"/>
      <c r="F2256" s="12"/>
      <c r="G2256" s="13"/>
      <c r="H2256" s="10"/>
      <c r="I2256" s="14" t="str">
        <f t="shared" si="35"/>
        <v/>
      </c>
      <c r="J2256" s="113"/>
      <c r="K2256" s="172"/>
    </row>
    <row r="2257" spans="1:11" ht="14.1" customHeight="1" x14ac:dyDescent="0.25">
      <c r="A2257" s="9"/>
      <c r="B2257" s="10"/>
      <c r="C2257" s="28"/>
      <c r="D2257" s="12"/>
      <c r="E2257" s="12"/>
      <c r="F2257" s="12"/>
      <c r="G2257" s="13"/>
      <c r="H2257" s="10"/>
      <c r="I2257" s="14" t="str">
        <f t="shared" si="35"/>
        <v/>
      </c>
      <c r="J2257" s="113"/>
      <c r="K2257" s="172"/>
    </row>
    <row r="2258" spans="1:11" ht="14.1" customHeight="1" x14ac:dyDescent="0.25">
      <c r="A2258" s="9"/>
      <c r="B2258" s="10"/>
      <c r="C2258" s="28"/>
      <c r="D2258" s="12"/>
      <c r="E2258" s="12"/>
      <c r="F2258" s="12"/>
      <c r="G2258" s="13"/>
      <c r="H2258" s="10"/>
      <c r="I2258" s="14" t="str">
        <f t="shared" si="35"/>
        <v/>
      </c>
      <c r="J2258" s="113"/>
      <c r="K2258" s="172"/>
    </row>
    <row r="2259" spans="1:11" ht="14.1" customHeight="1" x14ac:dyDescent="0.25">
      <c r="A2259" s="9"/>
      <c r="B2259" s="10"/>
      <c r="C2259" s="28"/>
      <c r="D2259" s="12"/>
      <c r="E2259" s="12"/>
      <c r="F2259" s="12"/>
      <c r="G2259" s="13"/>
      <c r="H2259" s="10"/>
      <c r="I2259" s="14" t="str">
        <f t="shared" si="35"/>
        <v/>
      </c>
      <c r="J2259" s="113"/>
      <c r="K2259" s="172"/>
    </row>
    <row r="2260" spans="1:11" ht="14.1" customHeight="1" x14ac:dyDescent="0.25">
      <c r="A2260" s="9"/>
      <c r="B2260" s="10"/>
      <c r="C2260" s="28"/>
      <c r="D2260" s="12"/>
      <c r="E2260" s="12"/>
      <c r="F2260" s="12"/>
      <c r="G2260" s="13"/>
      <c r="H2260" s="10"/>
      <c r="I2260" s="14" t="str">
        <f t="shared" si="35"/>
        <v/>
      </c>
      <c r="J2260" s="113"/>
      <c r="K2260" s="172"/>
    </row>
    <row r="2261" spans="1:11" ht="14.1" customHeight="1" x14ac:dyDescent="0.25">
      <c r="A2261" s="9"/>
      <c r="B2261" s="10"/>
      <c r="C2261" s="28"/>
      <c r="D2261" s="12"/>
      <c r="E2261" s="12"/>
      <c r="F2261" s="12"/>
      <c r="G2261" s="13"/>
      <c r="H2261" s="10"/>
      <c r="I2261" s="14" t="str">
        <f t="shared" si="35"/>
        <v/>
      </c>
      <c r="J2261" s="113"/>
      <c r="K2261" s="172"/>
    </row>
    <row r="2262" spans="1:11" ht="14.1" customHeight="1" x14ac:dyDescent="0.25">
      <c r="A2262" s="9"/>
      <c r="B2262" s="10"/>
      <c r="C2262" s="28"/>
      <c r="D2262" s="12"/>
      <c r="E2262" s="12"/>
      <c r="F2262" s="12"/>
      <c r="G2262" s="13"/>
      <c r="H2262" s="10"/>
      <c r="I2262" s="14" t="str">
        <f t="shared" si="35"/>
        <v/>
      </c>
      <c r="J2262" s="113"/>
      <c r="K2262" s="172"/>
    </row>
    <row r="2263" spans="1:11" ht="14.1" customHeight="1" x14ac:dyDescent="0.25">
      <c r="A2263" s="9"/>
      <c r="B2263" s="10"/>
      <c r="C2263" s="28"/>
      <c r="D2263" s="12"/>
      <c r="E2263" s="12"/>
      <c r="F2263" s="12"/>
      <c r="G2263" s="13"/>
      <c r="H2263" s="10"/>
      <c r="I2263" s="14" t="str">
        <f t="shared" si="35"/>
        <v/>
      </c>
      <c r="J2263" s="113"/>
      <c r="K2263" s="172"/>
    </row>
    <row r="2264" spans="1:11" ht="14.1" customHeight="1" x14ac:dyDescent="0.25">
      <c r="A2264" s="9"/>
      <c r="B2264" s="10"/>
      <c r="C2264" s="28"/>
      <c r="D2264" s="12"/>
      <c r="E2264" s="12"/>
      <c r="F2264" s="12"/>
      <c r="G2264" s="13"/>
      <c r="H2264" s="10"/>
      <c r="I2264" s="14" t="str">
        <f t="shared" si="35"/>
        <v/>
      </c>
      <c r="J2264" s="113"/>
      <c r="K2264" s="172"/>
    </row>
    <row r="2265" spans="1:11" ht="14.1" customHeight="1" x14ac:dyDescent="0.25">
      <c r="A2265" s="9"/>
      <c r="B2265" s="10"/>
      <c r="C2265" s="28"/>
      <c r="D2265" s="12"/>
      <c r="E2265" s="12"/>
      <c r="F2265" s="12"/>
      <c r="G2265" s="13"/>
      <c r="H2265" s="10"/>
      <c r="I2265" s="14" t="str">
        <f t="shared" si="35"/>
        <v/>
      </c>
      <c r="J2265" s="113"/>
      <c r="K2265" s="172"/>
    </row>
    <row r="2266" spans="1:11" ht="14.1" customHeight="1" x14ac:dyDescent="0.25">
      <c r="A2266" s="9"/>
      <c r="B2266" s="10"/>
      <c r="C2266" s="28"/>
      <c r="D2266" s="12"/>
      <c r="E2266" s="12"/>
      <c r="F2266" s="12"/>
      <c r="G2266" s="13"/>
      <c r="H2266" s="10"/>
      <c r="I2266" s="14" t="str">
        <f t="shared" si="35"/>
        <v/>
      </c>
      <c r="J2266" s="113"/>
      <c r="K2266" s="172"/>
    </row>
    <row r="2267" spans="1:11" ht="14.1" customHeight="1" x14ac:dyDescent="0.25">
      <c r="A2267" s="9"/>
      <c r="B2267" s="10"/>
      <c r="C2267" s="28"/>
      <c r="D2267" s="12"/>
      <c r="E2267" s="12"/>
      <c r="F2267" s="12"/>
      <c r="G2267" s="13"/>
      <c r="H2267" s="10"/>
      <c r="I2267" s="14" t="str">
        <f t="shared" si="35"/>
        <v/>
      </c>
      <c r="J2267" s="113"/>
      <c r="K2267" s="172"/>
    </row>
    <row r="2268" spans="1:11" ht="14.1" customHeight="1" x14ac:dyDescent="0.25">
      <c r="A2268" s="9"/>
      <c r="B2268" s="10"/>
      <c r="C2268" s="28"/>
      <c r="D2268" s="12"/>
      <c r="E2268" s="12"/>
      <c r="F2268" s="12"/>
      <c r="G2268" s="13"/>
      <c r="H2268" s="10"/>
      <c r="I2268" s="14" t="str">
        <f t="shared" si="35"/>
        <v/>
      </c>
      <c r="J2268" s="113"/>
      <c r="K2268" s="172"/>
    </row>
    <row r="2269" spans="1:11" ht="14.1" customHeight="1" x14ac:dyDescent="0.25">
      <c r="A2269" s="9"/>
      <c r="B2269" s="10"/>
      <c r="C2269" s="28"/>
      <c r="D2269" s="12"/>
      <c r="E2269" s="12"/>
      <c r="F2269" s="12"/>
      <c r="G2269" s="13"/>
      <c r="H2269" s="10"/>
      <c r="I2269" s="14" t="str">
        <f t="shared" si="35"/>
        <v/>
      </c>
      <c r="J2269" s="113"/>
      <c r="K2269" s="172"/>
    </row>
    <row r="2270" spans="1:11" ht="14.1" customHeight="1" x14ac:dyDescent="0.25">
      <c r="A2270" s="9"/>
      <c r="B2270" s="10"/>
      <c r="C2270" s="28"/>
      <c r="D2270" s="12"/>
      <c r="E2270" s="12"/>
      <c r="F2270" s="12"/>
      <c r="G2270" s="13"/>
      <c r="H2270" s="10"/>
      <c r="I2270" s="14" t="str">
        <f t="shared" si="35"/>
        <v/>
      </c>
      <c r="J2270" s="113"/>
      <c r="K2270" s="172"/>
    </row>
    <row r="2271" spans="1:11" ht="14.1" customHeight="1" x14ac:dyDescent="0.25">
      <c r="A2271" s="9"/>
      <c r="B2271" s="10"/>
      <c r="C2271" s="28"/>
      <c r="D2271" s="12"/>
      <c r="E2271" s="12"/>
      <c r="F2271" s="12"/>
      <c r="G2271" s="13"/>
      <c r="H2271" s="10"/>
      <c r="I2271" s="14" t="str">
        <f t="shared" si="35"/>
        <v/>
      </c>
      <c r="J2271" s="113"/>
      <c r="K2271" s="172"/>
    </row>
    <row r="2272" spans="1:11" ht="14.1" customHeight="1" x14ac:dyDescent="0.25">
      <c r="A2272" s="9"/>
      <c r="B2272" s="10"/>
      <c r="C2272" s="28"/>
      <c r="D2272" s="12"/>
      <c r="E2272" s="12"/>
      <c r="F2272" s="12"/>
      <c r="G2272" s="13"/>
      <c r="H2272" s="10"/>
      <c r="I2272" s="14" t="str">
        <f t="shared" si="35"/>
        <v/>
      </c>
      <c r="J2272" s="113"/>
      <c r="K2272" s="172"/>
    </row>
    <row r="2273" spans="1:11" ht="14.1" customHeight="1" x14ac:dyDescent="0.25">
      <c r="A2273" s="9"/>
      <c r="B2273" s="10"/>
      <c r="C2273" s="28"/>
      <c r="D2273" s="12"/>
      <c r="E2273" s="12"/>
      <c r="F2273" s="12"/>
      <c r="G2273" s="13"/>
      <c r="H2273" s="10"/>
      <c r="I2273" s="14" t="str">
        <f t="shared" si="35"/>
        <v/>
      </c>
      <c r="J2273" s="113"/>
      <c r="K2273" s="172"/>
    </row>
    <row r="2274" spans="1:11" ht="14.1" customHeight="1" x14ac:dyDescent="0.25">
      <c r="A2274" s="9"/>
      <c r="B2274" s="10"/>
      <c r="C2274" s="28"/>
      <c r="D2274" s="12"/>
      <c r="E2274" s="12"/>
      <c r="F2274" s="12"/>
      <c r="G2274" s="13"/>
      <c r="H2274" s="10"/>
      <c r="I2274" s="14" t="str">
        <f t="shared" si="35"/>
        <v/>
      </c>
      <c r="J2274" s="113"/>
      <c r="K2274" s="172"/>
    </row>
    <row r="2275" spans="1:11" ht="14.1" customHeight="1" x14ac:dyDescent="0.25">
      <c r="A2275" s="9"/>
      <c r="B2275" s="10"/>
      <c r="C2275" s="28"/>
      <c r="D2275" s="12"/>
      <c r="E2275" s="12"/>
      <c r="F2275" s="12"/>
      <c r="G2275" s="13"/>
      <c r="H2275" s="10"/>
      <c r="I2275" s="14" t="str">
        <f t="shared" si="35"/>
        <v/>
      </c>
      <c r="J2275" s="113"/>
      <c r="K2275" s="172"/>
    </row>
    <row r="2276" spans="1:11" ht="14.1" customHeight="1" x14ac:dyDescent="0.25">
      <c r="A2276" s="9"/>
      <c r="B2276" s="10"/>
      <c r="C2276" s="28"/>
      <c r="D2276" s="12"/>
      <c r="E2276" s="12"/>
      <c r="F2276" s="12"/>
      <c r="G2276" s="13"/>
      <c r="H2276" s="10"/>
      <c r="I2276" s="14" t="str">
        <f t="shared" si="35"/>
        <v/>
      </c>
      <c r="J2276" s="113"/>
      <c r="K2276" s="172"/>
    </row>
    <row r="2277" spans="1:11" ht="14.1" customHeight="1" x14ac:dyDescent="0.25">
      <c r="A2277" s="9"/>
      <c r="B2277" s="10"/>
      <c r="C2277" s="28"/>
      <c r="D2277" s="12"/>
      <c r="E2277" s="12"/>
      <c r="F2277" s="12"/>
      <c r="G2277" s="13"/>
      <c r="H2277" s="10"/>
      <c r="I2277" s="14" t="str">
        <f t="shared" si="35"/>
        <v/>
      </c>
      <c r="J2277" s="113"/>
      <c r="K2277" s="172"/>
    </row>
    <row r="2278" spans="1:11" ht="14.1" customHeight="1" x14ac:dyDescent="0.25">
      <c r="A2278" s="9"/>
      <c r="B2278" s="10"/>
      <c r="C2278" s="28"/>
      <c r="D2278" s="12"/>
      <c r="E2278" s="12"/>
      <c r="F2278" s="12"/>
      <c r="G2278" s="13"/>
      <c r="H2278" s="10"/>
      <c r="I2278" s="14" t="str">
        <f t="shared" si="35"/>
        <v/>
      </c>
      <c r="J2278" s="113"/>
      <c r="K2278" s="172"/>
    </row>
    <row r="2279" spans="1:11" ht="14.1" customHeight="1" x14ac:dyDescent="0.25">
      <c r="A2279" s="9"/>
      <c r="B2279" s="10"/>
      <c r="C2279" s="28"/>
      <c r="D2279" s="12"/>
      <c r="E2279" s="12"/>
      <c r="F2279" s="12"/>
      <c r="G2279" s="13"/>
      <c r="H2279" s="10"/>
      <c r="I2279" s="14" t="str">
        <f t="shared" si="35"/>
        <v/>
      </c>
      <c r="J2279" s="113"/>
      <c r="K2279" s="172"/>
    </row>
    <row r="2280" spans="1:11" ht="14.1" customHeight="1" x14ac:dyDescent="0.25">
      <c r="A2280" s="9"/>
      <c r="B2280" s="10"/>
      <c r="C2280" s="28"/>
      <c r="D2280" s="12"/>
      <c r="E2280" s="12"/>
      <c r="F2280" s="12"/>
      <c r="G2280" s="13"/>
      <c r="H2280" s="10"/>
      <c r="I2280" s="14" t="str">
        <f t="shared" si="35"/>
        <v/>
      </c>
      <c r="J2280" s="113"/>
      <c r="K2280" s="172"/>
    </row>
    <row r="2281" spans="1:11" ht="14.1" customHeight="1" x14ac:dyDescent="0.25">
      <c r="A2281" s="9"/>
      <c r="B2281" s="10"/>
      <c r="C2281" s="28"/>
      <c r="D2281" s="12"/>
      <c r="E2281" s="12"/>
      <c r="F2281" s="12"/>
      <c r="G2281" s="13"/>
      <c r="H2281" s="10"/>
      <c r="I2281" s="14" t="str">
        <f t="shared" si="35"/>
        <v/>
      </c>
      <c r="J2281" s="113"/>
      <c r="K2281" s="172"/>
    </row>
    <row r="2282" spans="1:11" ht="14.1" customHeight="1" x14ac:dyDescent="0.25">
      <c r="A2282" s="9"/>
      <c r="B2282" s="10"/>
      <c r="C2282" s="28"/>
      <c r="D2282" s="12"/>
      <c r="E2282" s="12"/>
      <c r="F2282" s="12"/>
      <c r="G2282" s="13"/>
      <c r="H2282" s="10"/>
      <c r="I2282" s="14" t="str">
        <f t="shared" si="35"/>
        <v/>
      </c>
      <c r="J2282" s="113"/>
      <c r="K2282" s="172"/>
    </row>
    <row r="2283" spans="1:11" ht="14.1" customHeight="1" x14ac:dyDescent="0.25">
      <c r="A2283" s="9"/>
      <c r="B2283" s="10"/>
      <c r="C2283" s="28"/>
      <c r="D2283" s="12"/>
      <c r="E2283" s="12"/>
      <c r="F2283" s="12"/>
      <c r="G2283" s="13"/>
      <c r="H2283" s="10"/>
      <c r="I2283" s="14" t="str">
        <f t="shared" si="35"/>
        <v/>
      </c>
      <c r="J2283" s="113"/>
      <c r="K2283" s="172"/>
    </row>
    <row r="2284" spans="1:11" ht="14.1" customHeight="1" x14ac:dyDescent="0.25">
      <c r="A2284" s="9"/>
      <c r="B2284" s="10"/>
      <c r="C2284" s="28"/>
      <c r="D2284" s="12"/>
      <c r="E2284" s="12"/>
      <c r="F2284" s="12"/>
      <c r="G2284" s="13"/>
      <c r="H2284" s="10"/>
      <c r="I2284" s="14" t="str">
        <f t="shared" si="35"/>
        <v/>
      </c>
      <c r="J2284" s="113"/>
      <c r="K2284" s="172"/>
    </row>
    <row r="2285" spans="1:11" ht="14.1" customHeight="1" x14ac:dyDescent="0.25">
      <c r="A2285" s="9"/>
      <c r="B2285" s="10"/>
      <c r="C2285" s="28"/>
      <c r="D2285" s="12"/>
      <c r="E2285" s="12"/>
      <c r="F2285" s="12"/>
      <c r="G2285" s="13"/>
      <c r="H2285" s="10"/>
      <c r="I2285" s="14" t="str">
        <f t="shared" si="35"/>
        <v/>
      </c>
      <c r="J2285" s="113"/>
      <c r="K2285" s="172"/>
    </row>
    <row r="2286" spans="1:11" ht="14.1" customHeight="1" x14ac:dyDescent="0.25">
      <c r="A2286" s="9"/>
      <c r="B2286" s="10"/>
      <c r="C2286" s="28"/>
      <c r="D2286" s="12"/>
      <c r="E2286" s="12"/>
      <c r="F2286" s="12"/>
      <c r="G2286" s="13"/>
      <c r="H2286" s="10"/>
      <c r="I2286" s="14" t="str">
        <f t="shared" si="35"/>
        <v/>
      </c>
      <c r="J2286" s="113"/>
      <c r="K2286" s="172"/>
    </row>
    <row r="2287" spans="1:11" ht="14.1" customHeight="1" x14ac:dyDescent="0.25">
      <c r="A2287" s="9"/>
      <c r="B2287" s="10"/>
      <c r="C2287" s="28"/>
      <c r="D2287" s="12"/>
      <c r="E2287" s="12"/>
      <c r="F2287" s="12"/>
      <c r="G2287" s="13"/>
      <c r="H2287" s="10"/>
      <c r="I2287" s="14" t="str">
        <f t="shared" si="35"/>
        <v/>
      </c>
      <c r="J2287" s="113"/>
      <c r="K2287" s="172"/>
    </row>
    <row r="2288" spans="1:11" ht="14.1" customHeight="1" x14ac:dyDescent="0.25">
      <c r="A2288" s="9"/>
      <c r="B2288" s="10"/>
      <c r="C2288" s="28"/>
      <c r="D2288" s="12"/>
      <c r="E2288" s="12"/>
      <c r="F2288" s="12"/>
      <c r="G2288" s="13"/>
      <c r="H2288" s="10"/>
      <c r="I2288" s="14" t="str">
        <f t="shared" si="35"/>
        <v/>
      </c>
      <c r="J2288" s="113"/>
      <c r="K2288" s="172"/>
    </row>
    <row r="2289" spans="1:11" ht="14.1" customHeight="1" x14ac:dyDescent="0.25">
      <c r="A2289" s="9"/>
      <c r="B2289" s="10"/>
      <c r="C2289" s="28"/>
      <c r="D2289" s="12"/>
      <c r="E2289" s="12"/>
      <c r="F2289" s="12"/>
      <c r="G2289" s="13"/>
      <c r="H2289" s="10"/>
      <c r="I2289" s="14" t="str">
        <f t="shared" si="35"/>
        <v/>
      </c>
      <c r="J2289" s="113"/>
      <c r="K2289" s="172"/>
    </row>
    <row r="2290" spans="1:11" ht="14.1" customHeight="1" x14ac:dyDescent="0.25">
      <c r="A2290" s="9"/>
      <c r="B2290" s="10"/>
      <c r="C2290" s="28"/>
      <c r="D2290" s="12"/>
      <c r="E2290" s="12"/>
      <c r="F2290" s="12"/>
      <c r="G2290" s="13"/>
      <c r="H2290" s="10"/>
      <c r="I2290" s="14" t="str">
        <f t="shared" si="35"/>
        <v/>
      </c>
      <c r="J2290" s="113"/>
      <c r="K2290" s="172"/>
    </row>
    <row r="2291" spans="1:11" ht="14.1" customHeight="1" x14ac:dyDescent="0.25">
      <c r="A2291" s="9"/>
      <c r="B2291" s="10"/>
      <c r="C2291" s="28"/>
      <c r="D2291" s="12"/>
      <c r="E2291" s="12"/>
      <c r="F2291" s="12"/>
      <c r="G2291" s="13"/>
      <c r="H2291" s="10"/>
      <c r="I2291" s="14" t="str">
        <f t="shared" si="35"/>
        <v/>
      </c>
      <c r="J2291" s="113"/>
      <c r="K2291" s="172"/>
    </row>
    <row r="2292" spans="1:11" ht="14.1" customHeight="1" x14ac:dyDescent="0.25">
      <c r="A2292" s="9"/>
      <c r="B2292" s="10"/>
      <c r="C2292" s="28"/>
      <c r="D2292" s="12"/>
      <c r="E2292" s="12"/>
      <c r="F2292" s="12"/>
      <c r="G2292" s="13"/>
      <c r="H2292" s="10"/>
      <c r="I2292" s="14" t="str">
        <f t="shared" si="35"/>
        <v/>
      </c>
      <c r="J2292" s="113"/>
      <c r="K2292" s="172"/>
    </row>
    <row r="2293" spans="1:11" ht="14.1" customHeight="1" x14ac:dyDescent="0.25">
      <c r="A2293" s="9"/>
      <c r="B2293" s="10"/>
      <c r="C2293" s="28"/>
      <c r="D2293" s="12"/>
      <c r="E2293" s="12"/>
      <c r="F2293" s="12"/>
      <c r="G2293" s="13"/>
      <c r="H2293" s="10"/>
      <c r="I2293" s="14" t="str">
        <f t="shared" si="35"/>
        <v/>
      </c>
      <c r="J2293" s="113"/>
      <c r="K2293" s="172"/>
    </row>
    <row r="2294" spans="1:11" ht="14.1" customHeight="1" x14ac:dyDescent="0.25">
      <c r="A2294" s="9"/>
      <c r="B2294" s="10"/>
      <c r="C2294" s="28"/>
      <c r="D2294" s="12"/>
      <c r="E2294" s="12"/>
      <c r="F2294" s="12"/>
      <c r="G2294" s="13"/>
      <c r="H2294" s="10"/>
      <c r="I2294" s="14" t="str">
        <f t="shared" si="35"/>
        <v/>
      </c>
      <c r="J2294" s="113"/>
      <c r="K2294" s="172"/>
    </row>
    <row r="2295" spans="1:11" ht="14.1" customHeight="1" x14ac:dyDescent="0.25">
      <c r="A2295" s="9"/>
      <c r="B2295" s="10"/>
      <c r="C2295" s="28"/>
      <c r="D2295" s="12"/>
      <c r="E2295" s="12"/>
      <c r="F2295" s="12"/>
      <c r="G2295" s="13"/>
      <c r="H2295" s="10"/>
      <c r="I2295" s="14" t="str">
        <f t="shared" si="35"/>
        <v/>
      </c>
      <c r="J2295" s="113"/>
      <c r="K2295" s="172"/>
    </row>
    <row r="2296" spans="1:11" ht="14.1" customHeight="1" x14ac:dyDescent="0.25">
      <c r="A2296" s="9"/>
      <c r="B2296" s="10"/>
      <c r="C2296" s="28"/>
      <c r="D2296" s="12"/>
      <c r="E2296" s="12"/>
      <c r="F2296" s="12"/>
      <c r="G2296" s="13"/>
      <c r="H2296" s="10"/>
      <c r="I2296" s="14" t="str">
        <f t="shared" si="35"/>
        <v/>
      </c>
      <c r="J2296" s="113"/>
      <c r="K2296" s="172"/>
    </row>
    <row r="2297" spans="1:11" ht="14.1" customHeight="1" x14ac:dyDescent="0.25">
      <c r="A2297" s="9"/>
      <c r="B2297" s="10"/>
      <c r="C2297" s="28"/>
      <c r="D2297" s="12"/>
      <c r="E2297" s="12"/>
      <c r="F2297" s="12"/>
      <c r="G2297" s="13"/>
      <c r="H2297" s="10"/>
      <c r="I2297" s="14" t="str">
        <f t="shared" si="35"/>
        <v/>
      </c>
      <c r="J2297" s="113"/>
      <c r="K2297" s="172"/>
    </row>
    <row r="2298" spans="1:11" ht="14.1" customHeight="1" x14ac:dyDescent="0.25">
      <c r="A2298" s="9"/>
      <c r="B2298" s="10"/>
      <c r="C2298" s="28"/>
      <c r="D2298" s="12"/>
      <c r="E2298" s="12"/>
      <c r="F2298" s="12"/>
      <c r="G2298" s="13"/>
      <c r="H2298" s="10"/>
      <c r="I2298" s="14" t="str">
        <f t="shared" si="35"/>
        <v/>
      </c>
      <c r="J2298" s="113"/>
      <c r="K2298" s="172"/>
    </row>
    <row r="2299" spans="1:11" ht="14.1" customHeight="1" x14ac:dyDescent="0.25">
      <c r="A2299" s="9"/>
      <c r="B2299" s="10"/>
      <c r="C2299" s="28"/>
      <c r="D2299" s="12"/>
      <c r="E2299" s="12"/>
      <c r="F2299" s="12"/>
      <c r="G2299" s="13"/>
      <c r="H2299" s="10"/>
      <c r="I2299" s="14" t="str">
        <f t="shared" si="35"/>
        <v/>
      </c>
      <c r="J2299" s="113"/>
      <c r="K2299" s="172"/>
    </row>
    <row r="2300" spans="1:11" ht="14.1" customHeight="1" x14ac:dyDescent="0.25">
      <c r="A2300" s="9"/>
      <c r="B2300" s="10"/>
      <c r="C2300" s="28"/>
      <c r="D2300" s="12"/>
      <c r="E2300" s="12"/>
      <c r="F2300" s="12"/>
      <c r="G2300" s="13"/>
      <c r="H2300" s="10"/>
      <c r="I2300" s="14" t="str">
        <f t="shared" si="35"/>
        <v/>
      </c>
      <c r="J2300" s="113"/>
      <c r="K2300" s="172"/>
    </row>
    <row r="2301" spans="1:11" ht="14.1" customHeight="1" x14ac:dyDescent="0.25">
      <c r="A2301" s="9"/>
      <c r="B2301" s="10"/>
      <c r="C2301" s="28"/>
      <c r="D2301" s="12"/>
      <c r="E2301" s="12"/>
      <c r="F2301" s="12"/>
      <c r="G2301" s="13"/>
      <c r="H2301" s="10"/>
      <c r="I2301" s="14" t="str">
        <f t="shared" si="35"/>
        <v/>
      </c>
      <c r="J2301" s="113"/>
      <c r="K2301" s="172"/>
    </row>
    <row r="2302" spans="1:11" ht="14.1" customHeight="1" x14ac:dyDescent="0.25">
      <c r="A2302" s="9"/>
      <c r="B2302" s="10"/>
      <c r="C2302" s="28"/>
      <c r="D2302" s="12"/>
      <c r="E2302" s="12"/>
      <c r="F2302" s="12"/>
      <c r="G2302" s="13"/>
      <c r="H2302" s="10"/>
      <c r="I2302" s="14" t="str">
        <f t="shared" si="35"/>
        <v/>
      </c>
      <c r="J2302" s="113"/>
      <c r="K2302" s="172"/>
    </row>
    <row r="2303" spans="1:11" ht="14.1" customHeight="1" x14ac:dyDescent="0.25">
      <c r="A2303" s="9"/>
      <c r="B2303" s="10"/>
      <c r="C2303" s="28"/>
      <c r="D2303" s="12"/>
      <c r="E2303" s="12"/>
      <c r="F2303" s="12"/>
      <c r="G2303" s="13"/>
      <c r="H2303" s="10"/>
      <c r="I2303" s="14" t="str">
        <f t="shared" si="35"/>
        <v/>
      </c>
      <c r="J2303" s="113"/>
      <c r="K2303" s="172"/>
    </row>
    <row r="2304" spans="1:11" ht="14.1" customHeight="1" x14ac:dyDescent="0.25">
      <c r="A2304" s="9"/>
      <c r="B2304" s="10"/>
      <c r="C2304" s="28"/>
      <c r="D2304" s="12"/>
      <c r="E2304" s="12"/>
      <c r="F2304" s="12"/>
      <c r="G2304" s="13"/>
      <c r="H2304" s="10"/>
      <c r="I2304" s="14" t="str">
        <f t="shared" si="35"/>
        <v/>
      </c>
      <c r="J2304" s="113"/>
      <c r="K2304" s="172"/>
    </row>
    <row r="2305" spans="1:11" ht="14.1" customHeight="1" x14ac:dyDescent="0.25">
      <c r="A2305" s="9"/>
      <c r="B2305" s="10"/>
      <c r="C2305" s="28"/>
      <c r="D2305" s="12"/>
      <c r="E2305" s="12"/>
      <c r="F2305" s="12"/>
      <c r="G2305" s="13"/>
      <c r="H2305" s="10"/>
      <c r="I2305" s="14" t="str">
        <f t="shared" si="35"/>
        <v/>
      </c>
      <c r="J2305" s="113"/>
      <c r="K2305" s="172"/>
    </row>
    <row r="2306" spans="1:11" ht="14.1" customHeight="1" x14ac:dyDescent="0.25">
      <c r="A2306" s="9"/>
      <c r="B2306" s="10"/>
      <c r="C2306" s="28"/>
      <c r="D2306" s="12"/>
      <c r="E2306" s="12"/>
      <c r="F2306" s="12"/>
      <c r="G2306" s="13"/>
      <c r="H2306" s="10"/>
      <c r="I2306" s="14" t="str">
        <f t="shared" si="35"/>
        <v/>
      </c>
      <c r="J2306" s="113"/>
      <c r="K2306" s="172"/>
    </row>
    <row r="2307" spans="1:11" ht="14.1" customHeight="1" x14ac:dyDescent="0.25">
      <c r="A2307" s="9"/>
      <c r="B2307" s="10"/>
      <c r="C2307" s="28"/>
      <c r="D2307" s="12"/>
      <c r="E2307" s="12"/>
      <c r="F2307" s="12"/>
      <c r="G2307" s="13"/>
      <c r="H2307" s="10"/>
      <c r="I2307" s="14" t="str">
        <f t="shared" si="35"/>
        <v/>
      </c>
      <c r="J2307" s="113"/>
      <c r="K2307" s="172"/>
    </row>
    <row r="2308" spans="1:11" ht="14.1" customHeight="1" x14ac:dyDescent="0.25">
      <c r="A2308" s="9"/>
      <c r="B2308" s="10"/>
      <c r="C2308" s="28"/>
      <c r="D2308" s="12"/>
      <c r="E2308" s="12"/>
      <c r="F2308" s="12"/>
      <c r="G2308" s="13"/>
      <c r="H2308" s="10"/>
      <c r="I2308" s="14" t="str">
        <f t="shared" si="35"/>
        <v/>
      </c>
      <c r="J2308" s="113"/>
      <c r="K2308" s="172"/>
    </row>
    <row r="2309" spans="1:11" ht="14.1" customHeight="1" x14ac:dyDescent="0.25">
      <c r="A2309" s="9"/>
      <c r="B2309" s="10"/>
      <c r="C2309" s="28"/>
      <c r="D2309" s="12"/>
      <c r="E2309" s="12"/>
      <c r="F2309" s="12"/>
      <c r="G2309" s="13"/>
      <c r="H2309" s="10"/>
      <c r="I2309" s="14" t="str">
        <f t="shared" ref="I2309:I2372" si="36">IF(G2309="","",I2308+G2309)</f>
        <v/>
      </c>
      <c r="J2309" s="113"/>
      <c r="K2309" s="172"/>
    </row>
    <row r="2310" spans="1:11" ht="14.1" customHeight="1" x14ac:dyDescent="0.25">
      <c r="A2310" s="9"/>
      <c r="B2310" s="10"/>
      <c r="C2310" s="28"/>
      <c r="D2310" s="12"/>
      <c r="E2310" s="12"/>
      <c r="F2310" s="12"/>
      <c r="G2310" s="13"/>
      <c r="H2310" s="10"/>
      <c r="I2310" s="14" t="str">
        <f t="shared" si="36"/>
        <v/>
      </c>
      <c r="J2310" s="113"/>
      <c r="K2310" s="172"/>
    </row>
    <row r="2311" spans="1:11" ht="14.1" customHeight="1" x14ac:dyDescent="0.25">
      <c r="A2311" s="9"/>
      <c r="B2311" s="10"/>
      <c r="C2311" s="28"/>
      <c r="D2311" s="12"/>
      <c r="E2311" s="12"/>
      <c r="F2311" s="12"/>
      <c r="G2311" s="13"/>
      <c r="H2311" s="10"/>
      <c r="I2311" s="14" t="str">
        <f t="shared" si="36"/>
        <v/>
      </c>
      <c r="J2311" s="113"/>
      <c r="K2311" s="172"/>
    </row>
    <row r="2312" spans="1:11" ht="14.1" customHeight="1" x14ac:dyDescent="0.25">
      <c r="A2312" s="9"/>
      <c r="B2312" s="10"/>
      <c r="C2312" s="28"/>
      <c r="D2312" s="12"/>
      <c r="E2312" s="12"/>
      <c r="F2312" s="12"/>
      <c r="G2312" s="13"/>
      <c r="H2312" s="10"/>
      <c r="I2312" s="14" t="str">
        <f t="shared" si="36"/>
        <v/>
      </c>
      <c r="J2312" s="113"/>
      <c r="K2312" s="172"/>
    </row>
    <row r="2313" spans="1:11" ht="14.1" customHeight="1" x14ac:dyDescent="0.25">
      <c r="A2313" s="9"/>
      <c r="B2313" s="10"/>
      <c r="C2313" s="28"/>
      <c r="D2313" s="12"/>
      <c r="E2313" s="12"/>
      <c r="F2313" s="12"/>
      <c r="G2313" s="13"/>
      <c r="H2313" s="10"/>
      <c r="I2313" s="14" t="str">
        <f t="shared" si="36"/>
        <v/>
      </c>
      <c r="J2313" s="113"/>
      <c r="K2313" s="172"/>
    </row>
    <row r="2314" spans="1:11" ht="14.1" customHeight="1" x14ac:dyDescent="0.25">
      <c r="A2314" s="9"/>
      <c r="B2314" s="10"/>
      <c r="C2314" s="28"/>
      <c r="D2314" s="12"/>
      <c r="E2314" s="12"/>
      <c r="F2314" s="12"/>
      <c r="G2314" s="13"/>
      <c r="H2314" s="10"/>
      <c r="I2314" s="14" t="str">
        <f t="shared" si="36"/>
        <v/>
      </c>
      <c r="J2314" s="113"/>
      <c r="K2314" s="172"/>
    </row>
    <row r="2315" spans="1:11" ht="14.1" customHeight="1" x14ac:dyDescent="0.25">
      <c r="A2315" s="9"/>
      <c r="B2315" s="10"/>
      <c r="C2315" s="28"/>
      <c r="D2315" s="12"/>
      <c r="E2315" s="12"/>
      <c r="F2315" s="12"/>
      <c r="G2315" s="13"/>
      <c r="H2315" s="10"/>
      <c r="I2315" s="14" t="str">
        <f t="shared" si="36"/>
        <v/>
      </c>
      <c r="J2315" s="113"/>
      <c r="K2315" s="172"/>
    </row>
    <row r="2316" spans="1:11" ht="14.1" customHeight="1" x14ac:dyDescent="0.25">
      <c r="A2316" s="9"/>
      <c r="B2316" s="10"/>
      <c r="C2316" s="28"/>
      <c r="D2316" s="12"/>
      <c r="E2316" s="12"/>
      <c r="F2316" s="12"/>
      <c r="G2316" s="13"/>
      <c r="H2316" s="10"/>
      <c r="I2316" s="14" t="str">
        <f t="shared" si="36"/>
        <v/>
      </c>
      <c r="J2316" s="113"/>
      <c r="K2316" s="172"/>
    </row>
    <row r="2317" spans="1:11" ht="14.1" customHeight="1" x14ac:dyDescent="0.25">
      <c r="A2317" s="9"/>
      <c r="B2317" s="10"/>
      <c r="C2317" s="28"/>
      <c r="D2317" s="12"/>
      <c r="E2317" s="12"/>
      <c r="F2317" s="12"/>
      <c r="G2317" s="13"/>
      <c r="H2317" s="10"/>
      <c r="I2317" s="14" t="str">
        <f t="shared" si="36"/>
        <v/>
      </c>
      <c r="J2317" s="113"/>
      <c r="K2317" s="172"/>
    </row>
    <row r="2318" spans="1:11" ht="14.1" customHeight="1" x14ac:dyDescent="0.25">
      <c r="A2318" s="9"/>
      <c r="B2318" s="10"/>
      <c r="C2318" s="28"/>
      <c r="D2318" s="12"/>
      <c r="E2318" s="12"/>
      <c r="F2318" s="12"/>
      <c r="G2318" s="13"/>
      <c r="H2318" s="10"/>
      <c r="I2318" s="14" t="str">
        <f t="shared" si="36"/>
        <v/>
      </c>
      <c r="J2318" s="113"/>
      <c r="K2318" s="172"/>
    </row>
    <row r="2319" spans="1:11" ht="14.1" customHeight="1" x14ac:dyDescent="0.25">
      <c r="A2319" s="9"/>
      <c r="B2319" s="10"/>
      <c r="C2319" s="28"/>
      <c r="D2319" s="12"/>
      <c r="E2319" s="12"/>
      <c r="F2319" s="12"/>
      <c r="G2319" s="13"/>
      <c r="H2319" s="10"/>
      <c r="I2319" s="14" t="str">
        <f t="shared" si="36"/>
        <v/>
      </c>
      <c r="J2319" s="113"/>
      <c r="K2319" s="172"/>
    </row>
    <row r="2320" spans="1:11" ht="14.1" customHeight="1" x14ac:dyDescent="0.25">
      <c r="A2320" s="9"/>
      <c r="B2320" s="10"/>
      <c r="C2320" s="28"/>
      <c r="D2320" s="12"/>
      <c r="E2320" s="12"/>
      <c r="F2320" s="12"/>
      <c r="G2320" s="13"/>
      <c r="H2320" s="10"/>
      <c r="I2320" s="14" t="str">
        <f t="shared" si="36"/>
        <v/>
      </c>
      <c r="J2320" s="113"/>
      <c r="K2320" s="172"/>
    </row>
    <row r="2321" spans="1:11" ht="14.1" customHeight="1" x14ac:dyDescent="0.25">
      <c r="A2321" s="9"/>
      <c r="B2321" s="10"/>
      <c r="C2321" s="28"/>
      <c r="D2321" s="12"/>
      <c r="E2321" s="12"/>
      <c r="F2321" s="12"/>
      <c r="G2321" s="13"/>
      <c r="H2321" s="10"/>
      <c r="I2321" s="14" t="str">
        <f t="shared" si="36"/>
        <v/>
      </c>
      <c r="J2321" s="113"/>
      <c r="K2321" s="172"/>
    </row>
    <row r="2322" spans="1:11" ht="14.1" customHeight="1" x14ac:dyDescent="0.25">
      <c r="A2322" s="9"/>
      <c r="B2322" s="10"/>
      <c r="C2322" s="28"/>
      <c r="D2322" s="12"/>
      <c r="E2322" s="12"/>
      <c r="F2322" s="12"/>
      <c r="G2322" s="13"/>
      <c r="H2322" s="10"/>
      <c r="I2322" s="14" t="str">
        <f t="shared" si="36"/>
        <v/>
      </c>
      <c r="J2322" s="113"/>
      <c r="K2322" s="172"/>
    </row>
    <row r="2323" spans="1:11" ht="14.1" customHeight="1" x14ac:dyDescent="0.25">
      <c r="A2323" s="9"/>
      <c r="B2323" s="10"/>
      <c r="C2323" s="28"/>
      <c r="D2323" s="12"/>
      <c r="E2323" s="12"/>
      <c r="F2323" s="12"/>
      <c r="G2323" s="13"/>
      <c r="H2323" s="10"/>
      <c r="I2323" s="14" t="str">
        <f t="shared" si="36"/>
        <v/>
      </c>
      <c r="J2323" s="113"/>
      <c r="K2323" s="172"/>
    </row>
    <row r="2324" spans="1:11" ht="14.1" customHeight="1" x14ac:dyDescent="0.25">
      <c r="A2324" s="9"/>
      <c r="B2324" s="10"/>
      <c r="C2324" s="28"/>
      <c r="D2324" s="12"/>
      <c r="E2324" s="12"/>
      <c r="F2324" s="12"/>
      <c r="G2324" s="13"/>
      <c r="H2324" s="10"/>
      <c r="I2324" s="14" t="str">
        <f t="shared" si="36"/>
        <v/>
      </c>
      <c r="J2324" s="113"/>
      <c r="K2324" s="172"/>
    </row>
    <row r="2325" spans="1:11" ht="14.1" customHeight="1" x14ac:dyDescent="0.25">
      <c r="A2325" s="9"/>
      <c r="B2325" s="10"/>
      <c r="C2325" s="28"/>
      <c r="D2325" s="12"/>
      <c r="E2325" s="12"/>
      <c r="F2325" s="12"/>
      <c r="G2325" s="13"/>
      <c r="H2325" s="10"/>
      <c r="I2325" s="14" t="str">
        <f t="shared" si="36"/>
        <v/>
      </c>
      <c r="J2325" s="113"/>
      <c r="K2325" s="172"/>
    </row>
    <row r="2326" spans="1:11" ht="14.1" customHeight="1" x14ac:dyDescent="0.25">
      <c r="A2326" s="9"/>
      <c r="B2326" s="10"/>
      <c r="C2326" s="28"/>
      <c r="D2326" s="12"/>
      <c r="E2326" s="12"/>
      <c r="F2326" s="12"/>
      <c r="G2326" s="13"/>
      <c r="H2326" s="10"/>
      <c r="I2326" s="14" t="str">
        <f t="shared" si="36"/>
        <v/>
      </c>
      <c r="J2326" s="113"/>
      <c r="K2326" s="172"/>
    </row>
    <row r="2327" spans="1:11" ht="14.1" customHeight="1" x14ac:dyDescent="0.25">
      <c r="A2327" s="9"/>
      <c r="B2327" s="10"/>
      <c r="C2327" s="28"/>
      <c r="D2327" s="12"/>
      <c r="E2327" s="12"/>
      <c r="F2327" s="12"/>
      <c r="G2327" s="13"/>
      <c r="H2327" s="10"/>
      <c r="I2327" s="14" t="str">
        <f t="shared" si="36"/>
        <v/>
      </c>
      <c r="J2327" s="113"/>
      <c r="K2327" s="172"/>
    </row>
    <row r="2328" spans="1:11" ht="14.1" customHeight="1" x14ac:dyDescent="0.25">
      <c r="A2328" s="9"/>
      <c r="B2328" s="10"/>
      <c r="C2328" s="28"/>
      <c r="D2328" s="12"/>
      <c r="E2328" s="12"/>
      <c r="F2328" s="12"/>
      <c r="G2328" s="13"/>
      <c r="H2328" s="10"/>
      <c r="I2328" s="14" t="str">
        <f t="shared" si="36"/>
        <v/>
      </c>
      <c r="J2328" s="113"/>
      <c r="K2328" s="172"/>
    </row>
    <row r="2329" spans="1:11" ht="14.1" customHeight="1" x14ac:dyDescent="0.25">
      <c r="A2329" s="9"/>
      <c r="B2329" s="10"/>
      <c r="C2329" s="28"/>
      <c r="D2329" s="12"/>
      <c r="E2329" s="12"/>
      <c r="F2329" s="12"/>
      <c r="G2329" s="13"/>
      <c r="H2329" s="10"/>
      <c r="I2329" s="14" t="str">
        <f t="shared" si="36"/>
        <v/>
      </c>
      <c r="J2329" s="113"/>
      <c r="K2329" s="172"/>
    </row>
    <row r="2330" spans="1:11" ht="14.1" customHeight="1" x14ac:dyDescent="0.25">
      <c r="A2330" s="9"/>
      <c r="B2330" s="10"/>
      <c r="C2330" s="28"/>
      <c r="D2330" s="12"/>
      <c r="E2330" s="12"/>
      <c r="F2330" s="12"/>
      <c r="G2330" s="13"/>
      <c r="H2330" s="10"/>
      <c r="I2330" s="14" t="str">
        <f t="shared" si="36"/>
        <v/>
      </c>
      <c r="J2330" s="113"/>
      <c r="K2330" s="172"/>
    </row>
    <row r="2331" spans="1:11" ht="14.1" customHeight="1" x14ac:dyDescent="0.25">
      <c r="A2331" s="9"/>
      <c r="B2331" s="10"/>
      <c r="C2331" s="28"/>
      <c r="D2331" s="12"/>
      <c r="E2331" s="12"/>
      <c r="F2331" s="12"/>
      <c r="G2331" s="13"/>
      <c r="H2331" s="10"/>
      <c r="I2331" s="14" t="str">
        <f t="shared" si="36"/>
        <v/>
      </c>
      <c r="J2331" s="113"/>
      <c r="K2331" s="172"/>
    </row>
    <row r="2332" spans="1:11" ht="14.1" customHeight="1" x14ac:dyDescent="0.25">
      <c r="A2332" s="9"/>
      <c r="B2332" s="10"/>
      <c r="C2332" s="28"/>
      <c r="D2332" s="12"/>
      <c r="E2332" s="12"/>
      <c r="F2332" s="12"/>
      <c r="G2332" s="13"/>
      <c r="H2332" s="10"/>
      <c r="I2332" s="14" t="str">
        <f t="shared" si="36"/>
        <v/>
      </c>
      <c r="J2332" s="113"/>
      <c r="K2332" s="172"/>
    </row>
    <row r="2333" spans="1:11" ht="14.1" customHeight="1" x14ac:dyDescent="0.25">
      <c r="A2333" s="9"/>
      <c r="B2333" s="10"/>
      <c r="C2333" s="28"/>
      <c r="D2333" s="12"/>
      <c r="E2333" s="12"/>
      <c r="F2333" s="12"/>
      <c r="G2333" s="13"/>
      <c r="H2333" s="10"/>
      <c r="I2333" s="14" t="str">
        <f t="shared" si="36"/>
        <v/>
      </c>
      <c r="J2333" s="113"/>
      <c r="K2333" s="172"/>
    </row>
    <row r="2334" spans="1:11" ht="14.1" customHeight="1" x14ac:dyDescent="0.25">
      <c r="A2334" s="9"/>
      <c r="B2334" s="10"/>
      <c r="C2334" s="28"/>
      <c r="D2334" s="12"/>
      <c r="E2334" s="12"/>
      <c r="F2334" s="12"/>
      <c r="G2334" s="13"/>
      <c r="H2334" s="10"/>
      <c r="I2334" s="14" t="str">
        <f t="shared" si="36"/>
        <v/>
      </c>
      <c r="J2334" s="113"/>
      <c r="K2334" s="172"/>
    </row>
    <row r="2335" spans="1:11" ht="14.1" customHeight="1" x14ac:dyDescent="0.25">
      <c r="A2335" s="9"/>
      <c r="B2335" s="10"/>
      <c r="C2335" s="28"/>
      <c r="D2335" s="12"/>
      <c r="E2335" s="12"/>
      <c r="F2335" s="12"/>
      <c r="G2335" s="13"/>
      <c r="H2335" s="10"/>
      <c r="I2335" s="14" t="str">
        <f t="shared" si="36"/>
        <v/>
      </c>
      <c r="J2335" s="113"/>
      <c r="K2335" s="172"/>
    </row>
    <row r="2336" spans="1:11" ht="14.1" customHeight="1" x14ac:dyDescent="0.25">
      <c r="A2336" s="9"/>
      <c r="B2336" s="10"/>
      <c r="C2336" s="28"/>
      <c r="D2336" s="12"/>
      <c r="E2336" s="12"/>
      <c r="F2336" s="12"/>
      <c r="G2336" s="13"/>
      <c r="H2336" s="10"/>
      <c r="I2336" s="14" t="str">
        <f t="shared" si="36"/>
        <v/>
      </c>
      <c r="J2336" s="113"/>
      <c r="K2336" s="172"/>
    </row>
    <row r="2337" spans="1:11" ht="14.1" customHeight="1" x14ac:dyDescent="0.25">
      <c r="A2337" s="9"/>
      <c r="B2337" s="10"/>
      <c r="C2337" s="28"/>
      <c r="D2337" s="12"/>
      <c r="E2337" s="12"/>
      <c r="F2337" s="12"/>
      <c r="G2337" s="13"/>
      <c r="H2337" s="10"/>
      <c r="I2337" s="14" t="str">
        <f t="shared" si="36"/>
        <v/>
      </c>
      <c r="J2337" s="113"/>
      <c r="K2337" s="172"/>
    </row>
    <row r="2338" spans="1:11" ht="14.1" customHeight="1" x14ac:dyDescent="0.25">
      <c r="A2338" s="9"/>
      <c r="B2338" s="10"/>
      <c r="C2338" s="28"/>
      <c r="D2338" s="12"/>
      <c r="E2338" s="12"/>
      <c r="F2338" s="12"/>
      <c r="G2338" s="13"/>
      <c r="H2338" s="10"/>
      <c r="I2338" s="14" t="str">
        <f t="shared" si="36"/>
        <v/>
      </c>
      <c r="J2338" s="113"/>
      <c r="K2338" s="172"/>
    </row>
    <row r="2339" spans="1:11" ht="14.1" customHeight="1" x14ac:dyDescent="0.25">
      <c r="A2339" s="9"/>
      <c r="B2339" s="10"/>
      <c r="C2339" s="28"/>
      <c r="D2339" s="12"/>
      <c r="E2339" s="12"/>
      <c r="F2339" s="12"/>
      <c r="G2339" s="13"/>
      <c r="H2339" s="10"/>
      <c r="I2339" s="14" t="str">
        <f t="shared" si="36"/>
        <v/>
      </c>
      <c r="J2339" s="113"/>
      <c r="K2339" s="172"/>
    </row>
    <row r="2340" spans="1:11" ht="14.1" customHeight="1" x14ac:dyDescent="0.25">
      <c r="A2340" s="9"/>
      <c r="B2340" s="10"/>
      <c r="C2340" s="28"/>
      <c r="D2340" s="12"/>
      <c r="E2340" s="12"/>
      <c r="F2340" s="12"/>
      <c r="G2340" s="13"/>
      <c r="H2340" s="10"/>
      <c r="I2340" s="14" t="str">
        <f t="shared" si="36"/>
        <v/>
      </c>
      <c r="J2340" s="113"/>
      <c r="K2340" s="172"/>
    </row>
    <row r="2341" spans="1:11" ht="14.1" customHeight="1" x14ac:dyDescent="0.25">
      <c r="A2341" s="9"/>
      <c r="B2341" s="10"/>
      <c r="C2341" s="28"/>
      <c r="D2341" s="12"/>
      <c r="E2341" s="12"/>
      <c r="F2341" s="12"/>
      <c r="G2341" s="13"/>
      <c r="H2341" s="10"/>
      <c r="I2341" s="14" t="str">
        <f t="shared" si="36"/>
        <v/>
      </c>
      <c r="J2341" s="113"/>
      <c r="K2341" s="172"/>
    </row>
    <row r="2342" spans="1:11" ht="14.1" customHeight="1" x14ac:dyDescent="0.25">
      <c r="A2342" s="9"/>
      <c r="B2342" s="10"/>
      <c r="C2342" s="28"/>
      <c r="D2342" s="12"/>
      <c r="E2342" s="12"/>
      <c r="F2342" s="12"/>
      <c r="G2342" s="13"/>
      <c r="H2342" s="10"/>
      <c r="I2342" s="14" t="str">
        <f t="shared" si="36"/>
        <v/>
      </c>
      <c r="J2342" s="113"/>
      <c r="K2342" s="172"/>
    </row>
    <row r="2343" spans="1:11" ht="14.1" customHeight="1" x14ac:dyDescent="0.25">
      <c r="A2343" s="9"/>
      <c r="B2343" s="10"/>
      <c r="C2343" s="28"/>
      <c r="D2343" s="12"/>
      <c r="E2343" s="12"/>
      <c r="F2343" s="12"/>
      <c r="G2343" s="13"/>
      <c r="H2343" s="10"/>
      <c r="I2343" s="14" t="str">
        <f t="shared" si="36"/>
        <v/>
      </c>
      <c r="J2343" s="113"/>
      <c r="K2343" s="172"/>
    </row>
    <row r="2344" spans="1:11" ht="14.1" customHeight="1" x14ac:dyDescent="0.25">
      <c r="A2344" s="9"/>
      <c r="B2344" s="10"/>
      <c r="C2344" s="28"/>
      <c r="D2344" s="12"/>
      <c r="E2344" s="12"/>
      <c r="F2344" s="12"/>
      <c r="G2344" s="13"/>
      <c r="H2344" s="10"/>
      <c r="I2344" s="14" t="str">
        <f t="shared" si="36"/>
        <v/>
      </c>
      <c r="J2344" s="113"/>
      <c r="K2344" s="172"/>
    </row>
    <row r="2345" spans="1:11" ht="14.1" customHeight="1" x14ac:dyDescent="0.25">
      <c r="A2345" s="9"/>
      <c r="B2345" s="10"/>
      <c r="C2345" s="28"/>
      <c r="D2345" s="12"/>
      <c r="E2345" s="12"/>
      <c r="F2345" s="12"/>
      <c r="G2345" s="13"/>
      <c r="H2345" s="10"/>
      <c r="I2345" s="14" t="str">
        <f t="shared" si="36"/>
        <v/>
      </c>
      <c r="J2345" s="113"/>
      <c r="K2345" s="172"/>
    </row>
    <row r="2346" spans="1:11" ht="14.1" customHeight="1" x14ac:dyDescent="0.25">
      <c r="A2346" s="9"/>
      <c r="B2346" s="10"/>
      <c r="C2346" s="28"/>
      <c r="D2346" s="12"/>
      <c r="E2346" s="12"/>
      <c r="F2346" s="12"/>
      <c r="G2346" s="13"/>
      <c r="H2346" s="10"/>
      <c r="I2346" s="14" t="str">
        <f t="shared" si="36"/>
        <v/>
      </c>
      <c r="J2346" s="113"/>
      <c r="K2346" s="172"/>
    </row>
    <row r="2347" spans="1:11" ht="14.1" customHeight="1" x14ac:dyDescent="0.25">
      <c r="A2347" s="9"/>
      <c r="B2347" s="10"/>
      <c r="C2347" s="28"/>
      <c r="D2347" s="12"/>
      <c r="E2347" s="12"/>
      <c r="F2347" s="12"/>
      <c r="G2347" s="13"/>
      <c r="H2347" s="10"/>
      <c r="I2347" s="14" t="str">
        <f t="shared" si="36"/>
        <v/>
      </c>
      <c r="J2347" s="113"/>
      <c r="K2347" s="172"/>
    </row>
    <row r="2348" spans="1:11" ht="14.1" customHeight="1" x14ac:dyDescent="0.25">
      <c r="A2348" s="9"/>
      <c r="B2348" s="10"/>
      <c r="C2348" s="28"/>
      <c r="D2348" s="12"/>
      <c r="E2348" s="12"/>
      <c r="F2348" s="12"/>
      <c r="G2348" s="13"/>
      <c r="H2348" s="10"/>
      <c r="I2348" s="14" t="str">
        <f t="shared" si="36"/>
        <v/>
      </c>
      <c r="J2348" s="113"/>
      <c r="K2348" s="172"/>
    </row>
    <row r="2349" spans="1:11" ht="14.1" customHeight="1" x14ac:dyDescent="0.25">
      <c r="A2349" s="9"/>
      <c r="B2349" s="10"/>
      <c r="C2349" s="28"/>
      <c r="D2349" s="12"/>
      <c r="E2349" s="12"/>
      <c r="F2349" s="12"/>
      <c r="G2349" s="13"/>
      <c r="H2349" s="10"/>
      <c r="I2349" s="14" t="str">
        <f t="shared" si="36"/>
        <v/>
      </c>
      <c r="J2349" s="113"/>
      <c r="K2349" s="172"/>
    </row>
    <row r="2350" spans="1:11" ht="14.1" customHeight="1" x14ac:dyDescent="0.25">
      <c r="A2350" s="9"/>
      <c r="B2350" s="10"/>
      <c r="C2350" s="28"/>
      <c r="D2350" s="12"/>
      <c r="E2350" s="12"/>
      <c r="F2350" s="12"/>
      <c r="G2350" s="13"/>
      <c r="H2350" s="10"/>
      <c r="I2350" s="14" t="str">
        <f t="shared" si="36"/>
        <v/>
      </c>
      <c r="J2350" s="113"/>
      <c r="K2350" s="172"/>
    </row>
    <row r="2351" spans="1:11" ht="14.1" customHeight="1" x14ac:dyDescent="0.25">
      <c r="A2351" s="9"/>
      <c r="B2351" s="10"/>
      <c r="C2351" s="28"/>
      <c r="D2351" s="12"/>
      <c r="E2351" s="12"/>
      <c r="F2351" s="12"/>
      <c r="G2351" s="13"/>
      <c r="H2351" s="10"/>
      <c r="I2351" s="14" t="str">
        <f t="shared" si="36"/>
        <v/>
      </c>
      <c r="J2351" s="113"/>
      <c r="K2351" s="172"/>
    </row>
    <row r="2352" spans="1:11" ht="14.1" customHeight="1" x14ac:dyDescent="0.25">
      <c r="A2352" s="9"/>
      <c r="B2352" s="10"/>
      <c r="C2352" s="28"/>
      <c r="D2352" s="12"/>
      <c r="E2352" s="12"/>
      <c r="F2352" s="12"/>
      <c r="G2352" s="13"/>
      <c r="H2352" s="10"/>
      <c r="I2352" s="14" t="str">
        <f t="shared" si="36"/>
        <v/>
      </c>
      <c r="J2352" s="113"/>
      <c r="K2352" s="172"/>
    </row>
    <row r="2353" spans="1:11" ht="14.1" customHeight="1" x14ac:dyDescent="0.25">
      <c r="A2353" s="9"/>
      <c r="B2353" s="10"/>
      <c r="C2353" s="28"/>
      <c r="D2353" s="12"/>
      <c r="E2353" s="12"/>
      <c r="F2353" s="12"/>
      <c r="G2353" s="13"/>
      <c r="H2353" s="10"/>
      <c r="I2353" s="14" t="str">
        <f t="shared" si="36"/>
        <v/>
      </c>
      <c r="J2353" s="113"/>
      <c r="K2353" s="172"/>
    </row>
    <row r="2354" spans="1:11" ht="14.1" customHeight="1" x14ac:dyDescent="0.25">
      <c r="A2354" s="9"/>
      <c r="B2354" s="10"/>
      <c r="C2354" s="28"/>
      <c r="D2354" s="12"/>
      <c r="E2354" s="12"/>
      <c r="F2354" s="12"/>
      <c r="G2354" s="13"/>
      <c r="H2354" s="10"/>
      <c r="I2354" s="14" t="str">
        <f t="shared" si="36"/>
        <v/>
      </c>
      <c r="J2354" s="113"/>
      <c r="K2354" s="172"/>
    </row>
    <row r="2355" spans="1:11" ht="14.1" customHeight="1" x14ac:dyDescent="0.25">
      <c r="A2355" s="9"/>
      <c r="B2355" s="10"/>
      <c r="C2355" s="28"/>
      <c r="D2355" s="12"/>
      <c r="E2355" s="12"/>
      <c r="F2355" s="12"/>
      <c r="G2355" s="13"/>
      <c r="H2355" s="10"/>
      <c r="I2355" s="14" t="str">
        <f t="shared" si="36"/>
        <v/>
      </c>
      <c r="J2355" s="113"/>
      <c r="K2355" s="172"/>
    </row>
    <row r="2356" spans="1:11" ht="14.1" customHeight="1" x14ac:dyDescent="0.25">
      <c r="A2356" s="9"/>
      <c r="B2356" s="10"/>
      <c r="C2356" s="28"/>
      <c r="D2356" s="12"/>
      <c r="E2356" s="12"/>
      <c r="F2356" s="12"/>
      <c r="G2356" s="13"/>
      <c r="H2356" s="10"/>
      <c r="I2356" s="14" t="str">
        <f t="shared" si="36"/>
        <v/>
      </c>
      <c r="J2356" s="113"/>
      <c r="K2356" s="172"/>
    </row>
    <row r="2357" spans="1:11" ht="14.1" customHeight="1" x14ac:dyDescent="0.25">
      <c r="A2357" s="9"/>
      <c r="B2357" s="10"/>
      <c r="C2357" s="28"/>
      <c r="D2357" s="12"/>
      <c r="E2357" s="12"/>
      <c r="F2357" s="12"/>
      <c r="G2357" s="13"/>
      <c r="H2357" s="10"/>
      <c r="I2357" s="14" t="str">
        <f t="shared" si="36"/>
        <v/>
      </c>
      <c r="J2357" s="113"/>
      <c r="K2357" s="172"/>
    </row>
    <row r="2358" spans="1:11" ht="14.1" customHeight="1" x14ac:dyDescent="0.25">
      <c r="A2358" s="9"/>
      <c r="B2358" s="10"/>
      <c r="C2358" s="28"/>
      <c r="D2358" s="12"/>
      <c r="E2358" s="12"/>
      <c r="F2358" s="12"/>
      <c r="G2358" s="13"/>
      <c r="H2358" s="10"/>
      <c r="I2358" s="14" t="str">
        <f t="shared" si="36"/>
        <v/>
      </c>
      <c r="J2358" s="113"/>
      <c r="K2358" s="172"/>
    </row>
    <row r="2359" spans="1:11" ht="14.1" customHeight="1" x14ac:dyDescent="0.25">
      <c r="A2359" s="9"/>
      <c r="B2359" s="10"/>
      <c r="C2359" s="28"/>
      <c r="D2359" s="12"/>
      <c r="E2359" s="12"/>
      <c r="F2359" s="12"/>
      <c r="G2359" s="13"/>
      <c r="H2359" s="10"/>
      <c r="I2359" s="14" t="str">
        <f t="shared" si="36"/>
        <v/>
      </c>
      <c r="J2359" s="113"/>
      <c r="K2359" s="172"/>
    </row>
    <row r="2360" spans="1:11" ht="14.1" customHeight="1" x14ac:dyDescent="0.25">
      <c r="A2360" s="9"/>
      <c r="B2360" s="10"/>
      <c r="C2360" s="28"/>
      <c r="D2360" s="12"/>
      <c r="E2360" s="12"/>
      <c r="F2360" s="12"/>
      <c r="G2360" s="13"/>
      <c r="H2360" s="10"/>
      <c r="I2360" s="14" t="str">
        <f t="shared" si="36"/>
        <v/>
      </c>
      <c r="J2360" s="113"/>
      <c r="K2360" s="172"/>
    </row>
    <row r="2361" spans="1:11" ht="14.1" customHeight="1" x14ac:dyDescent="0.25">
      <c r="A2361" s="9"/>
      <c r="B2361" s="10"/>
      <c r="C2361" s="28"/>
      <c r="D2361" s="12"/>
      <c r="E2361" s="12"/>
      <c r="F2361" s="12"/>
      <c r="G2361" s="13"/>
      <c r="H2361" s="10"/>
      <c r="I2361" s="14" t="str">
        <f t="shared" si="36"/>
        <v/>
      </c>
      <c r="J2361" s="113"/>
      <c r="K2361" s="172"/>
    </row>
    <row r="2362" spans="1:11" ht="14.1" customHeight="1" x14ac:dyDescent="0.25">
      <c r="A2362" s="9"/>
      <c r="B2362" s="10"/>
      <c r="C2362" s="28"/>
      <c r="D2362" s="12"/>
      <c r="E2362" s="12"/>
      <c r="F2362" s="12"/>
      <c r="G2362" s="13"/>
      <c r="H2362" s="10"/>
      <c r="I2362" s="14" t="str">
        <f t="shared" si="36"/>
        <v/>
      </c>
      <c r="J2362" s="113"/>
      <c r="K2362" s="172"/>
    </row>
    <row r="2363" spans="1:11" ht="14.1" customHeight="1" x14ac:dyDescent="0.25">
      <c r="A2363" s="9"/>
      <c r="B2363" s="10"/>
      <c r="C2363" s="28"/>
      <c r="D2363" s="12"/>
      <c r="E2363" s="12"/>
      <c r="F2363" s="12"/>
      <c r="G2363" s="13"/>
      <c r="H2363" s="10"/>
      <c r="I2363" s="14" t="str">
        <f t="shared" si="36"/>
        <v/>
      </c>
      <c r="J2363" s="113"/>
      <c r="K2363" s="172"/>
    </row>
    <row r="2364" spans="1:11" ht="14.1" customHeight="1" x14ac:dyDescent="0.25">
      <c r="A2364" s="9"/>
      <c r="B2364" s="10"/>
      <c r="C2364" s="28"/>
      <c r="D2364" s="12"/>
      <c r="E2364" s="12"/>
      <c r="F2364" s="12"/>
      <c r="G2364" s="13"/>
      <c r="H2364" s="10"/>
      <c r="I2364" s="14" t="str">
        <f t="shared" si="36"/>
        <v/>
      </c>
      <c r="J2364" s="113"/>
      <c r="K2364" s="172"/>
    </row>
    <row r="2365" spans="1:11" ht="14.1" customHeight="1" x14ac:dyDescent="0.25">
      <c r="A2365" s="9"/>
      <c r="B2365" s="10"/>
      <c r="C2365" s="28"/>
      <c r="D2365" s="12"/>
      <c r="E2365" s="12"/>
      <c r="F2365" s="12"/>
      <c r="G2365" s="13"/>
      <c r="H2365" s="10"/>
      <c r="I2365" s="14" t="str">
        <f t="shared" si="36"/>
        <v/>
      </c>
      <c r="J2365" s="113"/>
      <c r="K2365" s="172"/>
    </row>
    <row r="2366" spans="1:11" ht="14.1" customHeight="1" x14ac:dyDescent="0.25">
      <c r="A2366" s="9"/>
      <c r="B2366" s="10"/>
      <c r="C2366" s="28"/>
      <c r="D2366" s="12"/>
      <c r="E2366" s="12"/>
      <c r="F2366" s="12"/>
      <c r="G2366" s="13"/>
      <c r="H2366" s="10"/>
      <c r="I2366" s="14" t="str">
        <f t="shared" si="36"/>
        <v/>
      </c>
      <c r="J2366" s="113"/>
      <c r="K2366" s="172"/>
    </row>
    <row r="2367" spans="1:11" ht="14.1" customHeight="1" x14ac:dyDescent="0.25">
      <c r="A2367" s="9"/>
      <c r="B2367" s="10"/>
      <c r="C2367" s="28"/>
      <c r="D2367" s="12"/>
      <c r="E2367" s="12"/>
      <c r="F2367" s="12"/>
      <c r="G2367" s="13"/>
      <c r="H2367" s="10"/>
      <c r="I2367" s="14" t="str">
        <f t="shared" si="36"/>
        <v/>
      </c>
      <c r="J2367" s="113"/>
      <c r="K2367" s="172"/>
    </row>
    <row r="2368" spans="1:11" ht="14.1" customHeight="1" x14ac:dyDescent="0.25">
      <c r="A2368" s="9"/>
      <c r="B2368" s="10"/>
      <c r="C2368" s="28"/>
      <c r="D2368" s="12"/>
      <c r="E2368" s="12"/>
      <c r="F2368" s="12"/>
      <c r="G2368" s="13"/>
      <c r="H2368" s="10"/>
      <c r="I2368" s="14" t="str">
        <f t="shared" si="36"/>
        <v/>
      </c>
      <c r="J2368" s="113"/>
      <c r="K2368" s="172"/>
    </row>
    <row r="2369" spans="1:11" ht="14.1" customHeight="1" x14ac:dyDescent="0.25">
      <c r="A2369" s="9"/>
      <c r="B2369" s="10"/>
      <c r="C2369" s="28"/>
      <c r="D2369" s="12"/>
      <c r="E2369" s="12"/>
      <c r="F2369" s="12"/>
      <c r="G2369" s="13"/>
      <c r="H2369" s="10"/>
      <c r="I2369" s="14" t="str">
        <f t="shared" si="36"/>
        <v/>
      </c>
      <c r="J2369" s="113"/>
      <c r="K2369" s="172"/>
    </row>
    <row r="2370" spans="1:11" ht="14.1" customHeight="1" x14ac:dyDescent="0.25">
      <c r="A2370" s="9"/>
      <c r="B2370" s="10"/>
      <c r="C2370" s="28"/>
      <c r="D2370" s="12"/>
      <c r="E2370" s="12"/>
      <c r="F2370" s="12"/>
      <c r="G2370" s="13"/>
      <c r="H2370" s="10"/>
      <c r="I2370" s="14" t="str">
        <f t="shared" si="36"/>
        <v/>
      </c>
      <c r="J2370" s="113"/>
      <c r="K2370" s="172"/>
    </row>
    <row r="2371" spans="1:11" ht="14.1" customHeight="1" x14ac:dyDescent="0.25">
      <c r="A2371" s="9"/>
      <c r="B2371" s="10"/>
      <c r="C2371" s="28"/>
      <c r="D2371" s="12"/>
      <c r="E2371" s="12"/>
      <c r="F2371" s="12"/>
      <c r="G2371" s="13"/>
      <c r="H2371" s="10"/>
      <c r="I2371" s="14" t="str">
        <f t="shared" si="36"/>
        <v/>
      </c>
      <c r="J2371" s="113"/>
      <c r="K2371" s="172"/>
    </row>
    <row r="2372" spans="1:11" ht="14.1" customHeight="1" x14ac:dyDescent="0.25">
      <c r="A2372" s="9"/>
      <c r="B2372" s="10"/>
      <c r="C2372" s="28"/>
      <c r="D2372" s="12"/>
      <c r="E2372" s="12"/>
      <c r="F2372" s="12"/>
      <c r="G2372" s="13"/>
      <c r="H2372" s="10"/>
      <c r="I2372" s="14" t="str">
        <f t="shared" si="36"/>
        <v/>
      </c>
      <c r="J2372" s="113"/>
      <c r="K2372" s="172"/>
    </row>
    <row r="2373" spans="1:11" ht="14.1" customHeight="1" x14ac:dyDescent="0.25">
      <c r="A2373" s="9"/>
      <c r="B2373" s="10"/>
      <c r="C2373" s="28"/>
      <c r="D2373" s="12"/>
      <c r="E2373" s="12"/>
      <c r="F2373" s="12"/>
      <c r="G2373" s="13"/>
      <c r="H2373" s="10"/>
      <c r="I2373" s="14" t="str">
        <f t="shared" ref="I2373:I2436" si="37">IF(G2373="","",I2372+G2373)</f>
        <v/>
      </c>
      <c r="J2373" s="113"/>
      <c r="K2373" s="172"/>
    </row>
    <row r="2374" spans="1:11" ht="14.1" customHeight="1" x14ac:dyDescent="0.25">
      <c r="A2374" s="9"/>
      <c r="B2374" s="10"/>
      <c r="C2374" s="28"/>
      <c r="D2374" s="12"/>
      <c r="E2374" s="12"/>
      <c r="F2374" s="12"/>
      <c r="G2374" s="13"/>
      <c r="H2374" s="10"/>
      <c r="I2374" s="14" t="str">
        <f t="shared" si="37"/>
        <v/>
      </c>
      <c r="J2374" s="113"/>
      <c r="K2374" s="172"/>
    </row>
    <row r="2375" spans="1:11" ht="14.1" customHeight="1" x14ac:dyDescent="0.25">
      <c r="A2375" s="9"/>
      <c r="B2375" s="10"/>
      <c r="C2375" s="28"/>
      <c r="D2375" s="12"/>
      <c r="E2375" s="12"/>
      <c r="F2375" s="12"/>
      <c r="G2375" s="13"/>
      <c r="H2375" s="10"/>
      <c r="I2375" s="14" t="str">
        <f t="shared" si="37"/>
        <v/>
      </c>
      <c r="J2375" s="113"/>
      <c r="K2375" s="172"/>
    </row>
    <row r="2376" spans="1:11" ht="14.1" customHeight="1" x14ac:dyDescent="0.25">
      <c r="A2376" s="9"/>
      <c r="B2376" s="10"/>
      <c r="C2376" s="28"/>
      <c r="D2376" s="12"/>
      <c r="E2376" s="12"/>
      <c r="F2376" s="12"/>
      <c r="G2376" s="13"/>
      <c r="H2376" s="10"/>
      <c r="I2376" s="14" t="str">
        <f t="shared" si="37"/>
        <v/>
      </c>
      <c r="J2376" s="113"/>
      <c r="K2376" s="172"/>
    </row>
    <row r="2377" spans="1:11" ht="14.1" customHeight="1" x14ac:dyDescent="0.25">
      <c r="A2377" s="9"/>
      <c r="B2377" s="10"/>
      <c r="C2377" s="28"/>
      <c r="D2377" s="12"/>
      <c r="E2377" s="12"/>
      <c r="F2377" s="12"/>
      <c r="G2377" s="13"/>
      <c r="H2377" s="10"/>
      <c r="I2377" s="14" t="str">
        <f t="shared" si="37"/>
        <v/>
      </c>
      <c r="J2377" s="113"/>
      <c r="K2377" s="172"/>
    </row>
    <row r="2378" spans="1:11" ht="14.1" customHeight="1" x14ac:dyDescent="0.25">
      <c r="A2378" s="9"/>
      <c r="B2378" s="10"/>
      <c r="C2378" s="28"/>
      <c r="D2378" s="12"/>
      <c r="E2378" s="12"/>
      <c r="F2378" s="12"/>
      <c r="G2378" s="13"/>
      <c r="H2378" s="10"/>
      <c r="I2378" s="14" t="str">
        <f t="shared" si="37"/>
        <v/>
      </c>
      <c r="J2378" s="113"/>
      <c r="K2378" s="172"/>
    </row>
    <row r="2379" spans="1:11" ht="14.1" customHeight="1" x14ac:dyDescent="0.25">
      <c r="A2379" s="9"/>
      <c r="B2379" s="10"/>
      <c r="C2379" s="28"/>
      <c r="D2379" s="12"/>
      <c r="E2379" s="12"/>
      <c r="F2379" s="12"/>
      <c r="G2379" s="13"/>
      <c r="H2379" s="10"/>
      <c r="I2379" s="14" t="str">
        <f t="shared" si="37"/>
        <v/>
      </c>
      <c r="J2379" s="113"/>
      <c r="K2379" s="172"/>
    </row>
    <row r="2380" spans="1:11" ht="14.1" customHeight="1" x14ac:dyDescent="0.25">
      <c r="A2380" s="9"/>
      <c r="B2380" s="10"/>
      <c r="C2380" s="28"/>
      <c r="D2380" s="12"/>
      <c r="E2380" s="12"/>
      <c r="F2380" s="12"/>
      <c r="G2380" s="13"/>
      <c r="H2380" s="10"/>
      <c r="I2380" s="14" t="str">
        <f t="shared" si="37"/>
        <v/>
      </c>
      <c r="J2380" s="113"/>
      <c r="K2380" s="172"/>
    </row>
    <row r="2381" spans="1:11" ht="14.1" customHeight="1" x14ac:dyDescent="0.25">
      <c r="A2381" s="9"/>
      <c r="B2381" s="10"/>
      <c r="C2381" s="28"/>
      <c r="D2381" s="12"/>
      <c r="E2381" s="12"/>
      <c r="F2381" s="12"/>
      <c r="G2381" s="13"/>
      <c r="H2381" s="10"/>
      <c r="I2381" s="14" t="str">
        <f t="shared" si="37"/>
        <v/>
      </c>
      <c r="J2381" s="113"/>
      <c r="K2381" s="172"/>
    </row>
    <row r="2382" spans="1:11" ht="14.1" customHeight="1" x14ac:dyDescent="0.25">
      <c r="A2382" s="9"/>
      <c r="B2382" s="10"/>
      <c r="C2382" s="28"/>
      <c r="D2382" s="12"/>
      <c r="E2382" s="12"/>
      <c r="F2382" s="12"/>
      <c r="G2382" s="13"/>
      <c r="H2382" s="10"/>
      <c r="I2382" s="14" t="str">
        <f t="shared" si="37"/>
        <v/>
      </c>
      <c r="J2382" s="113"/>
      <c r="K2382" s="172"/>
    </row>
    <row r="2383" spans="1:11" ht="14.1" customHeight="1" x14ac:dyDescent="0.25">
      <c r="A2383" s="9"/>
      <c r="B2383" s="10"/>
      <c r="C2383" s="28"/>
      <c r="D2383" s="12"/>
      <c r="E2383" s="12"/>
      <c r="F2383" s="12"/>
      <c r="G2383" s="13"/>
      <c r="H2383" s="10"/>
      <c r="I2383" s="14" t="str">
        <f t="shared" si="37"/>
        <v/>
      </c>
      <c r="J2383" s="113"/>
      <c r="K2383" s="172"/>
    </row>
    <row r="2384" spans="1:11" ht="14.1" customHeight="1" x14ac:dyDescent="0.25">
      <c r="A2384" s="9"/>
      <c r="B2384" s="10"/>
      <c r="C2384" s="28"/>
      <c r="D2384" s="12"/>
      <c r="E2384" s="12"/>
      <c r="F2384" s="12"/>
      <c r="G2384" s="13"/>
      <c r="H2384" s="10"/>
      <c r="I2384" s="14" t="str">
        <f t="shared" si="37"/>
        <v/>
      </c>
      <c r="J2384" s="113"/>
      <c r="K2384" s="172"/>
    </row>
    <row r="2385" spans="1:11" ht="14.1" customHeight="1" x14ac:dyDescent="0.25">
      <c r="A2385" s="9"/>
      <c r="B2385" s="10"/>
      <c r="C2385" s="28"/>
      <c r="D2385" s="12"/>
      <c r="E2385" s="12"/>
      <c r="F2385" s="12"/>
      <c r="G2385" s="13"/>
      <c r="H2385" s="10"/>
      <c r="I2385" s="14" t="str">
        <f t="shared" si="37"/>
        <v/>
      </c>
      <c r="J2385" s="113"/>
      <c r="K2385" s="172"/>
    </row>
    <row r="2386" spans="1:11" ht="14.1" customHeight="1" x14ac:dyDescent="0.25">
      <c r="A2386" s="9"/>
      <c r="B2386" s="10"/>
      <c r="C2386" s="28"/>
      <c r="D2386" s="12"/>
      <c r="E2386" s="12"/>
      <c r="F2386" s="12"/>
      <c r="G2386" s="13"/>
      <c r="H2386" s="10"/>
      <c r="I2386" s="14" t="str">
        <f t="shared" si="37"/>
        <v/>
      </c>
      <c r="J2386" s="113"/>
      <c r="K2386" s="172"/>
    </row>
    <row r="2387" spans="1:11" ht="14.1" customHeight="1" x14ac:dyDescent="0.25">
      <c r="A2387" s="9"/>
      <c r="B2387" s="10"/>
      <c r="C2387" s="28"/>
      <c r="D2387" s="12"/>
      <c r="E2387" s="12"/>
      <c r="F2387" s="12"/>
      <c r="G2387" s="13"/>
      <c r="H2387" s="10"/>
      <c r="I2387" s="14" t="str">
        <f t="shared" si="37"/>
        <v/>
      </c>
      <c r="J2387" s="113"/>
      <c r="K2387" s="172"/>
    </row>
    <row r="2388" spans="1:11" ht="14.1" customHeight="1" x14ac:dyDescent="0.25">
      <c r="A2388" s="9"/>
      <c r="B2388" s="10"/>
      <c r="C2388" s="28"/>
      <c r="D2388" s="12"/>
      <c r="E2388" s="12"/>
      <c r="F2388" s="12"/>
      <c r="G2388" s="13"/>
      <c r="H2388" s="10"/>
      <c r="I2388" s="14" t="str">
        <f t="shared" si="37"/>
        <v/>
      </c>
      <c r="J2388" s="113"/>
      <c r="K2388" s="172"/>
    </row>
    <row r="2389" spans="1:11" ht="14.1" customHeight="1" x14ac:dyDescent="0.25">
      <c r="A2389" s="9"/>
      <c r="B2389" s="10"/>
      <c r="C2389" s="28"/>
      <c r="D2389" s="12"/>
      <c r="E2389" s="12"/>
      <c r="F2389" s="12"/>
      <c r="G2389" s="13"/>
      <c r="H2389" s="10"/>
      <c r="I2389" s="14" t="str">
        <f t="shared" si="37"/>
        <v/>
      </c>
      <c r="J2389" s="113"/>
      <c r="K2389" s="172"/>
    </row>
    <row r="2390" spans="1:11" ht="14.1" customHeight="1" x14ac:dyDescent="0.25">
      <c r="A2390" s="9"/>
      <c r="B2390" s="10"/>
      <c r="C2390" s="28"/>
      <c r="D2390" s="12"/>
      <c r="E2390" s="12"/>
      <c r="F2390" s="12"/>
      <c r="G2390" s="13"/>
      <c r="H2390" s="10"/>
      <c r="I2390" s="14" t="str">
        <f t="shared" si="37"/>
        <v/>
      </c>
      <c r="J2390" s="113"/>
      <c r="K2390" s="172"/>
    </row>
    <row r="2391" spans="1:11" ht="14.1" customHeight="1" x14ac:dyDescent="0.25">
      <c r="A2391" s="9"/>
      <c r="B2391" s="10"/>
      <c r="C2391" s="28"/>
      <c r="D2391" s="12"/>
      <c r="E2391" s="12"/>
      <c r="F2391" s="12"/>
      <c r="G2391" s="13"/>
      <c r="H2391" s="10"/>
      <c r="I2391" s="14" t="str">
        <f t="shared" si="37"/>
        <v/>
      </c>
      <c r="J2391" s="113"/>
      <c r="K2391" s="172"/>
    </row>
    <row r="2392" spans="1:11" ht="14.1" customHeight="1" x14ac:dyDescent="0.25">
      <c r="A2392" s="9"/>
      <c r="B2392" s="10"/>
      <c r="C2392" s="28"/>
      <c r="D2392" s="12"/>
      <c r="E2392" s="12"/>
      <c r="F2392" s="12"/>
      <c r="G2392" s="13"/>
      <c r="H2392" s="10"/>
      <c r="I2392" s="14" t="str">
        <f t="shared" si="37"/>
        <v/>
      </c>
      <c r="J2392" s="113"/>
      <c r="K2392" s="172"/>
    </row>
    <row r="2393" spans="1:11" ht="14.1" customHeight="1" x14ac:dyDescent="0.25">
      <c r="A2393" s="9"/>
      <c r="B2393" s="10"/>
      <c r="C2393" s="28"/>
      <c r="D2393" s="12"/>
      <c r="E2393" s="12"/>
      <c r="F2393" s="12"/>
      <c r="G2393" s="13"/>
      <c r="H2393" s="10"/>
      <c r="I2393" s="14" t="str">
        <f t="shared" si="37"/>
        <v/>
      </c>
      <c r="J2393" s="113"/>
      <c r="K2393" s="172"/>
    </row>
    <row r="2394" spans="1:11" ht="14.1" customHeight="1" x14ac:dyDescent="0.25">
      <c r="A2394" s="9"/>
      <c r="B2394" s="10"/>
      <c r="C2394" s="28"/>
      <c r="D2394" s="12"/>
      <c r="E2394" s="12"/>
      <c r="F2394" s="12"/>
      <c r="G2394" s="13"/>
      <c r="H2394" s="10"/>
      <c r="I2394" s="14" t="str">
        <f t="shared" si="37"/>
        <v/>
      </c>
      <c r="J2394" s="113"/>
      <c r="K2394" s="172"/>
    </row>
    <row r="2395" spans="1:11" ht="14.1" customHeight="1" x14ac:dyDescent="0.25">
      <c r="A2395" s="9"/>
      <c r="B2395" s="10"/>
      <c r="C2395" s="28"/>
      <c r="D2395" s="12"/>
      <c r="E2395" s="12"/>
      <c r="F2395" s="12"/>
      <c r="G2395" s="13"/>
      <c r="H2395" s="10"/>
      <c r="I2395" s="14" t="str">
        <f t="shared" si="37"/>
        <v/>
      </c>
      <c r="J2395" s="113"/>
      <c r="K2395" s="172"/>
    </row>
    <row r="2396" spans="1:11" ht="14.1" customHeight="1" x14ac:dyDescent="0.25">
      <c r="A2396" s="9"/>
      <c r="B2396" s="10"/>
      <c r="C2396" s="28"/>
      <c r="D2396" s="12"/>
      <c r="E2396" s="12"/>
      <c r="F2396" s="12"/>
      <c r="G2396" s="13"/>
      <c r="H2396" s="10"/>
      <c r="I2396" s="14" t="str">
        <f t="shared" si="37"/>
        <v/>
      </c>
      <c r="J2396" s="113"/>
      <c r="K2396" s="172"/>
    </row>
    <row r="2397" spans="1:11" ht="14.1" customHeight="1" x14ac:dyDescent="0.25">
      <c r="A2397" s="9"/>
      <c r="B2397" s="10"/>
      <c r="C2397" s="28"/>
      <c r="D2397" s="12"/>
      <c r="E2397" s="12"/>
      <c r="F2397" s="12"/>
      <c r="G2397" s="13"/>
      <c r="H2397" s="10"/>
      <c r="I2397" s="14" t="str">
        <f t="shared" si="37"/>
        <v/>
      </c>
      <c r="J2397" s="113"/>
      <c r="K2397" s="172"/>
    </row>
    <row r="2398" spans="1:11" ht="14.1" customHeight="1" x14ac:dyDescent="0.25">
      <c r="A2398" s="9"/>
      <c r="B2398" s="10"/>
      <c r="C2398" s="28"/>
      <c r="D2398" s="12"/>
      <c r="E2398" s="12"/>
      <c r="F2398" s="12"/>
      <c r="G2398" s="13"/>
      <c r="H2398" s="10"/>
      <c r="I2398" s="14" t="str">
        <f t="shared" si="37"/>
        <v/>
      </c>
      <c r="J2398" s="113"/>
      <c r="K2398" s="172"/>
    </row>
    <row r="2399" spans="1:11" ht="14.1" customHeight="1" x14ac:dyDescent="0.25">
      <c r="A2399" s="9"/>
      <c r="B2399" s="10"/>
      <c r="C2399" s="28"/>
      <c r="D2399" s="12"/>
      <c r="E2399" s="12"/>
      <c r="F2399" s="12"/>
      <c r="G2399" s="13"/>
      <c r="H2399" s="10"/>
      <c r="I2399" s="14" t="str">
        <f t="shared" si="37"/>
        <v/>
      </c>
      <c r="J2399" s="113"/>
      <c r="K2399" s="172"/>
    </row>
    <row r="2400" spans="1:11" ht="14.1" customHeight="1" x14ac:dyDescent="0.25">
      <c r="A2400" s="9"/>
      <c r="B2400" s="10"/>
      <c r="C2400" s="28"/>
      <c r="D2400" s="12"/>
      <c r="E2400" s="12"/>
      <c r="F2400" s="12"/>
      <c r="G2400" s="13"/>
      <c r="H2400" s="10"/>
      <c r="I2400" s="14" t="str">
        <f t="shared" si="37"/>
        <v/>
      </c>
      <c r="J2400" s="113"/>
      <c r="K2400" s="172"/>
    </row>
    <row r="2401" spans="1:11" ht="14.1" customHeight="1" x14ac:dyDescent="0.25">
      <c r="A2401" s="9"/>
      <c r="B2401" s="10"/>
      <c r="C2401" s="28"/>
      <c r="D2401" s="12"/>
      <c r="E2401" s="12"/>
      <c r="F2401" s="12"/>
      <c r="G2401" s="13"/>
      <c r="H2401" s="10"/>
      <c r="I2401" s="14" t="str">
        <f t="shared" si="37"/>
        <v/>
      </c>
      <c r="J2401" s="113"/>
      <c r="K2401" s="172"/>
    </row>
    <row r="2402" spans="1:11" ht="14.1" customHeight="1" x14ac:dyDescent="0.25">
      <c r="A2402" s="9"/>
      <c r="B2402" s="10"/>
      <c r="C2402" s="28"/>
      <c r="D2402" s="12"/>
      <c r="E2402" s="12"/>
      <c r="F2402" s="12"/>
      <c r="G2402" s="13"/>
      <c r="H2402" s="10"/>
      <c r="I2402" s="14" t="str">
        <f t="shared" si="37"/>
        <v/>
      </c>
      <c r="J2402" s="113"/>
      <c r="K2402" s="172"/>
    </row>
    <row r="2403" spans="1:11" ht="14.1" customHeight="1" x14ac:dyDescent="0.25">
      <c r="A2403" s="9"/>
      <c r="B2403" s="10"/>
      <c r="C2403" s="28"/>
      <c r="D2403" s="12"/>
      <c r="E2403" s="12"/>
      <c r="F2403" s="12"/>
      <c r="G2403" s="13"/>
      <c r="H2403" s="10"/>
      <c r="I2403" s="14" t="str">
        <f t="shared" si="37"/>
        <v/>
      </c>
      <c r="J2403" s="113"/>
      <c r="K2403" s="172"/>
    </row>
    <row r="2404" spans="1:11" ht="14.1" customHeight="1" x14ac:dyDescent="0.25">
      <c r="A2404" s="9"/>
      <c r="B2404" s="10"/>
      <c r="C2404" s="28"/>
      <c r="D2404" s="12"/>
      <c r="E2404" s="12"/>
      <c r="F2404" s="12"/>
      <c r="G2404" s="13"/>
      <c r="H2404" s="10"/>
      <c r="I2404" s="14" t="str">
        <f t="shared" si="37"/>
        <v/>
      </c>
      <c r="J2404" s="113"/>
      <c r="K2404" s="172"/>
    </row>
    <row r="2405" spans="1:11" ht="14.1" customHeight="1" x14ac:dyDescent="0.25">
      <c r="A2405" s="9"/>
      <c r="B2405" s="10"/>
      <c r="C2405" s="28"/>
      <c r="D2405" s="12"/>
      <c r="E2405" s="12"/>
      <c r="F2405" s="12"/>
      <c r="G2405" s="13"/>
      <c r="H2405" s="10"/>
      <c r="I2405" s="14" t="str">
        <f t="shared" si="37"/>
        <v/>
      </c>
      <c r="J2405" s="113"/>
      <c r="K2405" s="172"/>
    </row>
    <row r="2406" spans="1:11" ht="14.1" customHeight="1" x14ac:dyDescent="0.25">
      <c r="A2406" s="9"/>
      <c r="B2406" s="10"/>
      <c r="C2406" s="28"/>
      <c r="D2406" s="12"/>
      <c r="E2406" s="12"/>
      <c r="F2406" s="12"/>
      <c r="G2406" s="13"/>
      <c r="H2406" s="10"/>
      <c r="I2406" s="14" t="str">
        <f t="shared" si="37"/>
        <v/>
      </c>
      <c r="J2406" s="113"/>
      <c r="K2406" s="172"/>
    </row>
    <row r="2407" spans="1:11" ht="14.1" customHeight="1" x14ac:dyDescent="0.25">
      <c r="A2407" s="9"/>
      <c r="B2407" s="10"/>
      <c r="C2407" s="28"/>
      <c r="D2407" s="12"/>
      <c r="E2407" s="12"/>
      <c r="F2407" s="12"/>
      <c r="G2407" s="13"/>
      <c r="H2407" s="10"/>
      <c r="I2407" s="14" t="str">
        <f t="shared" si="37"/>
        <v/>
      </c>
      <c r="J2407" s="113"/>
      <c r="K2407" s="172"/>
    </row>
    <row r="2408" spans="1:11" ht="14.1" customHeight="1" x14ac:dyDescent="0.25">
      <c r="A2408" s="9"/>
      <c r="B2408" s="10"/>
      <c r="C2408" s="28"/>
      <c r="D2408" s="12"/>
      <c r="E2408" s="12"/>
      <c r="F2408" s="12"/>
      <c r="G2408" s="13"/>
      <c r="H2408" s="10"/>
      <c r="I2408" s="14" t="str">
        <f t="shared" si="37"/>
        <v/>
      </c>
      <c r="J2408" s="113"/>
      <c r="K2408" s="172"/>
    </row>
    <row r="2409" spans="1:11" ht="14.1" customHeight="1" x14ac:dyDescent="0.25">
      <c r="A2409" s="9"/>
      <c r="B2409" s="10"/>
      <c r="C2409" s="28"/>
      <c r="D2409" s="12"/>
      <c r="E2409" s="12"/>
      <c r="F2409" s="12"/>
      <c r="G2409" s="13"/>
      <c r="H2409" s="10"/>
      <c r="I2409" s="14" t="str">
        <f t="shared" si="37"/>
        <v/>
      </c>
      <c r="J2409" s="113"/>
      <c r="K2409" s="172"/>
    </row>
    <row r="2410" spans="1:11" ht="14.1" customHeight="1" x14ac:dyDescent="0.25">
      <c r="A2410" s="9"/>
      <c r="B2410" s="10"/>
      <c r="C2410" s="28"/>
      <c r="D2410" s="12"/>
      <c r="E2410" s="12"/>
      <c r="F2410" s="12"/>
      <c r="G2410" s="13"/>
      <c r="H2410" s="10"/>
      <c r="I2410" s="14" t="str">
        <f t="shared" si="37"/>
        <v/>
      </c>
      <c r="J2410" s="113"/>
      <c r="K2410" s="172"/>
    </row>
    <row r="2411" spans="1:11" ht="14.1" customHeight="1" x14ac:dyDescent="0.25">
      <c r="A2411" s="9"/>
      <c r="B2411" s="10"/>
      <c r="C2411" s="28"/>
      <c r="D2411" s="12"/>
      <c r="E2411" s="12"/>
      <c r="F2411" s="12"/>
      <c r="G2411" s="13"/>
      <c r="H2411" s="10"/>
      <c r="I2411" s="14" t="str">
        <f t="shared" si="37"/>
        <v/>
      </c>
      <c r="J2411" s="113"/>
      <c r="K2411" s="172"/>
    </row>
    <row r="2412" spans="1:11" ht="14.1" customHeight="1" x14ac:dyDescent="0.25">
      <c r="A2412" s="9"/>
      <c r="B2412" s="10"/>
      <c r="C2412" s="28"/>
      <c r="D2412" s="12"/>
      <c r="E2412" s="12"/>
      <c r="F2412" s="12"/>
      <c r="G2412" s="13"/>
      <c r="H2412" s="10"/>
      <c r="I2412" s="14" t="str">
        <f t="shared" si="37"/>
        <v/>
      </c>
      <c r="J2412" s="113"/>
      <c r="K2412" s="172"/>
    </row>
    <row r="2413" spans="1:11" ht="14.1" customHeight="1" x14ac:dyDescent="0.25">
      <c r="A2413" s="9"/>
      <c r="B2413" s="10"/>
      <c r="C2413" s="28"/>
      <c r="D2413" s="12"/>
      <c r="E2413" s="12"/>
      <c r="F2413" s="12"/>
      <c r="G2413" s="13"/>
      <c r="H2413" s="10"/>
      <c r="I2413" s="14" t="str">
        <f t="shared" si="37"/>
        <v/>
      </c>
      <c r="J2413" s="113"/>
      <c r="K2413" s="172"/>
    </row>
    <row r="2414" spans="1:11" ht="14.1" customHeight="1" x14ac:dyDescent="0.25">
      <c r="A2414" s="9"/>
      <c r="B2414" s="10"/>
      <c r="C2414" s="28"/>
      <c r="D2414" s="12"/>
      <c r="E2414" s="12"/>
      <c r="F2414" s="12"/>
      <c r="G2414" s="13"/>
      <c r="H2414" s="10"/>
      <c r="I2414" s="14" t="str">
        <f t="shared" si="37"/>
        <v/>
      </c>
      <c r="J2414" s="113"/>
      <c r="K2414" s="172"/>
    </row>
    <row r="2415" spans="1:11" ht="14.1" customHeight="1" x14ac:dyDescent="0.25">
      <c r="A2415" s="9"/>
      <c r="B2415" s="10"/>
      <c r="C2415" s="28"/>
      <c r="D2415" s="12"/>
      <c r="E2415" s="12"/>
      <c r="F2415" s="12"/>
      <c r="G2415" s="13"/>
      <c r="H2415" s="10"/>
      <c r="I2415" s="14" t="str">
        <f t="shared" si="37"/>
        <v/>
      </c>
      <c r="J2415" s="113"/>
      <c r="K2415" s="172"/>
    </row>
    <row r="2416" spans="1:11" ht="14.1" customHeight="1" x14ac:dyDescent="0.25">
      <c r="A2416" s="9"/>
      <c r="B2416" s="10"/>
      <c r="C2416" s="28"/>
      <c r="D2416" s="12"/>
      <c r="E2416" s="12"/>
      <c r="F2416" s="12"/>
      <c r="G2416" s="13"/>
      <c r="H2416" s="10"/>
      <c r="I2416" s="14" t="str">
        <f t="shared" si="37"/>
        <v/>
      </c>
      <c r="J2416" s="113"/>
      <c r="K2416" s="172"/>
    </row>
    <row r="2417" spans="1:11" ht="14.1" customHeight="1" x14ac:dyDescent="0.25">
      <c r="A2417" s="9"/>
      <c r="B2417" s="10"/>
      <c r="C2417" s="28"/>
      <c r="D2417" s="12"/>
      <c r="E2417" s="12"/>
      <c r="F2417" s="12"/>
      <c r="G2417" s="13"/>
      <c r="H2417" s="10"/>
      <c r="I2417" s="14" t="str">
        <f t="shared" si="37"/>
        <v/>
      </c>
      <c r="J2417" s="113"/>
      <c r="K2417" s="172"/>
    </row>
    <row r="2418" spans="1:11" ht="14.1" customHeight="1" x14ac:dyDescent="0.25">
      <c r="A2418" s="9"/>
      <c r="B2418" s="10"/>
      <c r="C2418" s="28"/>
      <c r="D2418" s="12"/>
      <c r="E2418" s="12"/>
      <c r="F2418" s="12"/>
      <c r="G2418" s="13"/>
      <c r="H2418" s="10"/>
      <c r="I2418" s="14" t="str">
        <f t="shared" si="37"/>
        <v/>
      </c>
      <c r="J2418" s="113"/>
      <c r="K2418" s="172"/>
    </row>
    <row r="2419" spans="1:11" ht="14.1" customHeight="1" x14ac:dyDescent="0.25">
      <c r="A2419" s="9"/>
      <c r="B2419" s="10"/>
      <c r="C2419" s="28"/>
      <c r="D2419" s="12"/>
      <c r="E2419" s="12"/>
      <c r="F2419" s="12"/>
      <c r="G2419" s="13"/>
      <c r="H2419" s="10"/>
      <c r="I2419" s="14" t="str">
        <f t="shared" si="37"/>
        <v/>
      </c>
      <c r="J2419" s="113"/>
      <c r="K2419" s="172"/>
    </row>
    <row r="2420" spans="1:11" ht="14.1" customHeight="1" x14ac:dyDescent="0.25">
      <c r="A2420" s="9"/>
      <c r="B2420" s="10"/>
      <c r="C2420" s="28"/>
      <c r="D2420" s="12"/>
      <c r="E2420" s="12"/>
      <c r="F2420" s="12"/>
      <c r="G2420" s="13"/>
      <c r="H2420" s="10"/>
      <c r="I2420" s="14" t="str">
        <f t="shared" si="37"/>
        <v/>
      </c>
      <c r="J2420" s="113"/>
      <c r="K2420" s="172"/>
    </row>
    <row r="2421" spans="1:11" ht="14.1" customHeight="1" x14ac:dyDescent="0.25">
      <c r="A2421" s="9"/>
      <c r="B2421" s="10"/>
      <c r="C2421" s="28"/>
      <c r="D2421" s="12"/>
      <c r="E2421" s="12"/>
      <c r="F2421" s="12"/>
      <c r="G2421" s="13"/>
      <c r="H2421" s="10"/>
      <c r="I2421" s="14" t="str">
        <f t="shared" si="37"/>
        <v/>
      </c>
      <c r="J2421" s="113"/>
      <c r="K2421" s="172"/>
    </row>
    <row r="2422" spans="1:11" ht="14.1" customHeight="1" x14ac:dyDescent="0.25">
      <c r="A2422" s="9"/>
      <c r="B2422" s="10"/>
      <c r="C2422" s="28"/>
      <c r="D2422" s="12"/>
      <c r="E2422" s="12"/>
      <c r="F2422" s="12"/>
      <c r="G2422" s="13"/>
      <c r="H2422" s="10"/>
      <c r="I2422" s="14" t="str">
        <f t="shared" si="37"/>
        <v/>
      </c>
      <c r="J2422" s="113"/>
      <c r="K2422" s="172"/>
    </row>
    <row r="2423" spans="1:11" ht="14.1" customHeight="1" x14ac:dyDescent="0.25">
      <c r="A2423" s="9"/>
      <c r="B2423" s="10"/>
      <c r="C2423" s="28"/>
      <c r="D2423" s="12"/>
      <c r="E2423" s="12"/>
      <c r="F2423" s="12"/>
      <c r="G2423" s="13"/>
      <c r="H2423" s="10"/>
      <c r="I2423" s="14" t="str">
        <f t="shared" si="37"/>
        <v/>
      </c>
      <c r="J2423" s="113"/>
      <c r="K2423" s="172"/>
    </row>
    <row r="2424" spans="1:11" ht="14.1" customHeight="1" x14ac:dyDescent="0.25">
      <c r="A2424" s="9"/>
      <c r="B2424" s="10"/>
      <c r="C2424" s="28"/>
      <c r="D2424" s="12"/>
      <c r="E2424" s="12"/>
      <c r="F2424" s="12"/>
      <c r="G2424" s="13"/>
      <c r="H2424" s="10"/>
      <c r="I2424" s="14" t="str">
        <f t="shared" si="37"/>
        <v/>
      </c>
      <c r="J2424" s="113"/>
      <c r="K2424" s="172"/>
    </row>
    <row r="2425" spans="1:11" ht="14.1" customHeight="1" x14ac:dyDescent="0.25">
      <c r="A2425" s="9"/>
      <c r="B2425" s="10"/>
      <c r="C2425" s="28"/>
      <c r="D2425" s="12"/>
      <c r="E2425" s="12"/>
      <c r="F2425" s="12"/>
      <c r="G2425" s="13"/>
      <c r="H2425" s="10"/>
      <c r="I2425" s="14" t="str">
        <f t="shared" si="37"/>
        <v/>
      </c>
      <c r="J2425" s="113"/>
      <c r="K2425" s="172"/>
    </row>
    <row r="2426" spans="1:11" ht="14.1" customHeight="1" x14ac:dyDescent="0.25">
      <c r="A2426" s="9"/>
      <c r="B2426" s="10"/>
      <c r="C2426" s="28"/>
      <c r="D2426" s="12"/>
      <c r="E2426" s="12"/>
      <c r="F2426" s="12"/>
      <c r="G2426" s="13"/>
      <c r="H2426" s="10"/>
      <c r="I2426" s="14" t="str">
        <f t="shared" si="37"/>
        <v/>
      </c>
      <c r="J2426" s="113"/>
      <c r="K2426" s="172"/>
    </row>
    <row r="2427" spans="1:11" ht="14.1" customHeight="1" x14ac:dyDescent="0.25">
      <c r="A2427" s="9"/>
      <c r="B2427" s="10"/>
      <c r="C2427" s="28"/>
      <c r="D2427" s="12"/>
      <c r="E2427" s="12"/>
      <c r="F2427" s="12"/>
      <c r="G2427" s="13"/>
      <c r="H2427" s="10"/>
      <c r="I2427" s="14" t="str">
        <f t="shared" si="37"/>
        <v/>
      </c>
      <c r="J2427" s="113"/>
      <c r="K2427" s="172"/>
    </row>
    <row r="2428" spans="1:11" ht="14.1" customHeight="1" x14ac:dyDescent="0.25">
      <c r="A2428" s="9"/>
      <c r="B2428" s="10"/>
      <c r="C2428" s="28"/>
      <c r="D2428" s="12"/>
      <c r="E2428" s="12"/>
      <c r="F2428" s="12"/>
      <c r="G2428" s="13"/>
      <c r="H2428" s="10"/>
      <c r="I2428" s="14" t="str">
        <f t="shared" si="37"/>
        <v/>
      </c>
      <c r="J2428" s="113"/>
      <c r="K2428" s="172"/>
    </row>
    <row r="2429" spans="1:11" ht="14.1" customHeight="1" x14ac:dyDescent="0.25">
      <c r="A2429" s="9"/>
      <c r="B2429" s="10"/>
      <c r="C2429" s="28"/>
      <c r="D2429" s="12"/>
      <c r="E2429" s="12"/>
      <c r="F2429" s="12"/>
      <c r="G2429" s="13"/>
      <c r="H2429" s="10"/>
      <c r="I2429" s="14" t="str">
        <f t="shared" si="37"/>
        <v/>
      </c>
      <c r="J2429" s="113"/>
      <c r="K2429" s="172"/>
    </row>
    <row r="2430" spans="1:11" ht="14.1" customHeight="1" x14ac:dyDescent="0.25">
      <c r="A2430" s="9"/>
      <c r="B2430" s="10"/>
      <c r="C2430" s="28"/>
      <c r="D2430" s="12"/>
      <c r="E2430" s="12"/>
      <c r="F2430" s="12"/>
      <c r="G2430" s="13"/>
      <c r="H2430" s="10"/>
      <c r="I2430" s="14" t="str">
        <f t="shared" si="37"/>
        <v/>
      </c>
      <c r="J2430" s="113"/>
      <c r="K2430" s="172"/>
    </row>
    <row r="2431" spans="1:11" ht="14.1" customHeight="1" x14ac:dyDescent="0.25">
      <c r="A2431" s="9"/>
      <c r="B2431" s="10"/>
      <c r="C2431" s="28"/>
      <c r="D2431" s="12"/>
      <c r="E2431" s="12"/>
      <c r="F2431" s="12"/>
      <c r="G2431" s="13"/>
      <c r="H2431" s="10"/>
      <c r="I2431" s="14" t="str">
        <f t="shared" si="37"/>
        <v/>
      </c>
      <c r="J2431" s="113"/>
      <c r="K2431" s="172"/>
    </row>
    <row r="2432" spans="1:11" ht="14.1" customHeight="1" x14ac:dyDescent="0.25">
      <c r="A2432" s="9"/>
      <c r="B2432" s="10"/>
      <c r="C2432" s="28"/>
      <c r="D2432" s="12"/>
      <c r="E2432" s="12"/>
      <c r="F2432" s="12"/>
      <c r="G2432" s="13"/>
      <c r="H2432" s="10"/>
      <c r="I2432" s="14" t="str">
        <f t="shared" si="37"/>
        <v/>
      </c>
      <c r="J2432" s="113"/>
      <c r="K2432" s="172"/>
    </row>
    <row r="2433" spans="1:11" ht="14.1" customHeight="1" x14ac:dyDescent="0.25">
      <c r="A2433" s="9"/>
      <c r="B2433" s="10"/>
      <c r="C2433" s="28"/>
      <c r="D2433" s="12"/>
      <c r="E2433" s="12"/>
      <c r="F2433" s="12"/>
      <c r="G2433" s="13"/>
      <c r="H2433" s="10"/>
      <c r="I2433" s="14" t="str">
        <f t="shared" si="37"/>
        <v/>
      </c>
      <c r="J2433" s="113"/>
      <c r="K2433" s="172"/>
    </row>
    <row r="2434" spans="1:11" ht="14.1" customHeight="1" x14ac:dyDescent="0.25">
      <c r="A2434" s="9"/>
      <c r="B2434" s="10"/>
      <c r="C2434" s="28"/>
      <c r="D2434" s="12"/>
      <c r="E2434" s="12"/>
      <c r="F2434" s="12"/>
      <c r="G2434" s="13"/>
      <c r="H2434" s="10"/>
      <c r="I2434" s="14" t="str">
        <f t="shared" si="37"/>
        <v/>
      </c>
      <c r="J2434" s="113"/>
      <c r="K2434" s="172"/>
    </row>
    <row r="2435" spans="1:11" ht="14.1" customHeight="1" x14ac:dyDescent="0.25">
      <c r="A2435" s="9"/>
      <c r="B2435" s="10"/>
      <c r="C2435" s="28"/>
      <c r="D2435" s="12"/>
      <c r="E2435" s="12"/>
      <c r="F2435" s="12"/>
      <c r="G2435" s="13"/>
      <c r="H2435" s="10"/>
      <c r="I2435" s="14" t="str">
        <f t="shared" si="37"/>
        <v/>
      </c>
      <c r="J2435" s="113"/>
      <c r="K2435" s="172"/>
    </row>
    <row r="2436" spans="1:11" ht="14.1" customHeight="1" x14ac:dyDescent="0.25">
      <c r="A2436" s="9"/>
      <c r="B2436" s="10"/>
      <c r="C2436" s="28"/>
      <c r="D2436" s="12"/>
      <c r="E2436" s="12"/>
      <c r="F2436" s="12"/>
      <c r="G2436" s="13"/>
      <c r="H2436" s="10"/>
      <c r="I2436" s="14" t="str">
        <f t="shared" si="37"/>
        <v/>
      </c>
      <c r="J2436" s="113"/>
      <c r="K2436" s="172"/>
    </row>
    <row r="2437" spans="1:11" ht="14.1" customHeight="1" x14ac:dyDescent="0.25">
      <c r="A2437" s="9"/>
      <c r="B2437" s="10"/>
      <c r="C2437" s="28"/>
      <c r="D2437" s="12"/>
      <c r="E2437" s="12"/>
      <c r="F2437" s="12"/>
      <c r="G2437" s="13"/>
      <c r="H2437" s="10"/>
      <c r="I2437" s="14" t="str">
        <f t="shared" ref="I2437:I2500" si="38">IF(G2437="","",I2436+G2437)</f>
        <v/>
      </c>
      <c r="J2437" s="113"/>
      <c r="K2437" s="172"/>
    </row>
    <row r="2438" spans="1:11" ht="14.1" customHeight="1" x14ac:dyDescent="0.25">
      <c r="A2438" s="9"/>
      <c r="B2438" s="10"/>
      <c r="C2438" s="28"/>
      <c r="D2438" s="12"/>
      <c r="E2438" s="12"/>
      <c r="F2438" s="12"/>
      <c r="G2438" s="13"/>
      <c r="H2438" s="10"/>
      <c r="I2438" s="14" t="str">
        <f t="shared" si="38"/>
        <v/>
      </c>
      <c r="J2438" s="113"/>
      <c r="K2438" s="172"/>
    </row>
    <row r="2439" spans="1:11" ht="14.1" customHeight="1" x14ac:dyDescent="0.25">
      <c r="A2439" s="9"/>
      <c r="B2439" s="10"/>
      <c r="C2439" s="28"/>
      <c r="D2439" s="12"/>
      <c r="E2439" s="12"/>
      <c r="F2439" s="12"/>
      <c r="G2439" s="13"/>
      <c r="H2439" s="10"/>
      <c r="I2439" s="14" t="str">
        <f t="shared" si="38"/>
        <v/>
      </c>
      <c r="J2439" s="113"/>
      <c r="K2439" s="172"/>
    </row>
    <row r="2440" spans="1:11" ht="14.1" customHeight="1" x14ac:dyDescent="0.25">
      <c r="A2440" s="9"/>
      <c r="B2440" s="10"/>
      <c r="C2440" s="28"/>
      <c r="D2440" s="12"/>
      <c r="E2440" s="12"/>
      <c r="F2440" s="12"/>
      <c r="G2440" s="13"/>
      <c r="H2440" s="10"/>
      <c r="I2440" s="14" t="str">
        <f t="shared" si="38"/>
        <v/>
      </c>
      <c r="J2440" s="113"/>
      <c r="K2440" s="172"/>
    </row>
    <row r="2441" spans="1:11" ht="14.1" customHeight="1" x14ac:dyDescent="0.25">
      <c r="A2441" s="9"/>
      <c r="B2441" s="10"/>
      <c r="C2441" s="28"/>
      <c r="D2441" s="12"/>
      <c r="E2441" s="12"/>
      <c r="F2441" s="12"/>
      <c r="G2441" s="13"/>
      <c r="H2441" s="10"/>
      <c r="I2441" s="14" t="str">
        <f t="shared" si="38"/>
        <v/>
      </c>
      <c r="J2441" s="113"/>
      <c r="K2441" s="172"/>
    </row>
    <row r="2442" spans="1:11" ht="14.1" customHeight="1" x14ac:dyDescent="0.25">
      <c r="A2442" s="9"/>
      <c r="B2442" s="10"/>
      <c r="C2442" s="28"/>
      <c r="D2442" s="12"/>
      <c r="E2442" s="12"/>
      <c r="F2442" s="12"/>
      <c r="G2442" s="13"/>
      <c r="H2442" s="10"/>
      <c r="I2442" s="14" t="str">
        <f t="shared" si="38"/>
        <v/>
      </c>
      <c r="J2442" s="113"/>
      <c r="K2442" s="172"/>
    </row>
    <row r="2443" spans="1:11" ht="14.1" customHeight="1" x14ac:dyDescent="0.25">
      <c r="A2443" s="9"/>
      <c r="B2443" s="10"/>
      <c r="C2443" s="28"/>
      <c r="D2443" s="12"/>
      <c r="E2443" s="12"/>
      <c r="F2443" s="12"/>
      <c r="G2443" s="13"/>
      <c r="H2443" s="10"/>
      <c r="I2443" s="14" t="str">
        <f t="shared" si="38"/>
        <v/>
      </c>
      <c r="J2443" s="113"/>
      <c r="K2443" s="172"/>
    </row>
    <row r="2444" spans="1:11" ht="14.1" customHeight="1" x14ac:dyDescent="0.25">
      <c r="A2444" s="9"/>
      <c r="B2444" s="10"/>
      <c r="C2444" s="28"/>
      <c r="D2444" s="12"/>
      <c r="E2444" s="12"/>
      <c r="F2444" s="12"/>
      <c r="G2444" s="13"/>
      <c r="H2444" s="10"/>
      <c r="I2444" s="14" t="str">
        <f t="shared" si="38"/>
        <v/>
      </c>
      <c r="J2444" s="113"/>
      <c r="K2444" s="172"/>
    </row>
    <row r="2445" spans="1:11" ht="14.1" customHeight="1" x14ac:dyDescent="0.25">
      <c r="A2445" s="9"/>
      <c r="B2445" s="10"/>
      <c r="C2445" s="28"/>
      <c r="D2445" s="12"/>
      <c r="E2445" s="12"/>
      <c r="F2445" s="12"/>
      <c r="G2445" s="13"/>
      <c r="H2445" s="10"/>
      <c r="I2445" s="14" t="str">
        <f t="shared" si="38"/>
        <v/>
      </c>
      <c r="J2445" s="113"/>
      <c r="K2445" s="172"/>
    </row>
    <row r="2446" spans="1:11" ht="14.1" customHeight="1" x14ac:dyDescent="0.25">
      <c r="A2446" s="9"/>
      <c r="B2446" s="10"/>
      <c r="C2446" s="28"/>
      <c r="D2446" s="12"/>
      <c r="E2446" s="12"/>
      <c r="F2446" s="12"/>
      <c r="G2446" s="13"/>
      <c r="H2446" s="10"/>
      <c r="I2446" s="14" t="str">
        <f t="shared" si="38"/>
        <v/>
      </c>
      <c r="J2446" s="113"/>
      <c r="K2446" s="172"/>
    </row>
    <row r="2447" spans="1:11" ht="14.1" customHeight="1" x14ac:dyDescent="0.25">
      <c r="A2447" s="9"/>
      <c r="B2447" s="10"/>
      <c r="C2447" s="28"/>
      <c r="D2447" s="12"/>
      <c r="E2447" s="12"/>
      <c r="F2447" s="12"/>
      <c r="G2447" s="13"/>
      <c r="H2447" s="10"/>
      <c r="I2447" s="14" t="str">
        <f t="shared" si="38"/>
        <v/>
      </c>
      <c r="J2447" s="113"/>
      <c r="K2447" s="172"/>
    </row>
    <row r="2448" spans="1:11" ht="14.1" customHeight="1" x14ac:dyDescent="0.25">
      <c r="A2448" s="9"/>
      <c r="B2448" s="10"/>
      <c r="C2448" s="28"/>
      <c r="D2448" s="12"/>
      <c r="E2448" s="12"/>
      <c r="F2448" s="12"/>
      <c r="G2448" s="13"/>
      <c r="H2448" s="10"/>
      <c r="I2448" s="14" t="str">
        <f t="shared" si="38"/>
        <v/>
      </c>
      <c r="J2448" s="113"/>
      <c r="K2448" s="172"/>
    </row>
    <row r="2449" spans="1:11" ht="14.1" customHeight="1" x14ac:dyDescent="0.25">
      <c r="A2449" s="9"/>
      <c r="B2449" s="10"/>
      <c r="C2449" s="28"/>
      <c r="D2449" s="12"/>
      <c r="E2449" s="12"/>
      <c r="F2449" s="12"/>
      <c r="G2449" s="13"/>
      <c r="H2449" s="10"/>
      <c r="I2449" s="14" t="str">
        <f t="shared" si="38"/>
        <v/>
      </c>
      <c r="J2449" s="113"/>
      <c r="K2449" s="172"/>
    </row>
    <row r="2450" spans="1:11" ht="14.1" customHeight="1" x14ac:dyDescent="0.25">
      <c r="A2450" s="9"/>
      <c r="B2450" s="10"/>
      <c r="C2450" s="28"/>
      <c r="D2450" s="12"/>
      <c r="E2450" s="12"/>
      <c r="F2450" s="12"/>
      <c r="G2450" s="13"/>
      <c r="H2450" s="10"/>
      <c r="I2450" s="14" t="str">
        <f t="shared" si="38"/>
        <v/>
      </c>
      <c r="J2450" s="113"/>
      <c r="K2450" s="172"/>
    </row>
    <row r="2451" spans="1:11" ht="14.1" customHeight="1" x14ac:dyDescent="0.25">
      <c r="A2451" s="9"/>
      <c r="B2451" s="10"/>
      <c r="C2451" s="28"/>
      <c r="D2451" s="12"/>
      <c r="E2451" s="12"/>
      <c r="F2451" s="12"/>
      <c r="G2451" s="13"/>
      <c r="H2451" s="10"/>
      <c r="I2451" s="14" t="str">
        <f t="shared" si="38"/>
        <v/>
      </c>
      <c r="J2451" s="113"/>
      <c r="K2451" s="172"/>
    </row>
    <row r="2452" spans="1:11" ht="14.1" customHeight="1" x14ac:dyDescent="0.25">
      <c r="A2452" s="9"/>
      <c r="B2452" s="10"/>
      <c r="C2452" s="28"/>
      <c r="D2452" s="12"/>
      <c r="E2452" s="12"/>
      <c r="F2452" s="12"/>
      <c r="G2452" s="13"/>
      <c r="H2452" s="10"/>
      <c r="I2452" s="14" t="str">
        <f t="shared" si="38"/>
        <v/>
      </c>
      <c r="J2452" s="113"/>
      <c r="K2452" s="172"/>
    </row>
    <row r="2453" spans="1:11" ht="14.1" customHeight="1" x14ac:dyDescent="0.25">
      <c r="A2453" s="9"/>
      <c r="B2453" s="10"/>
      <c r="C2453" s="28"/>
      <c r="D2453" s="12"/>
      <c r="E2453" s="12"/>
      <c r="F2453" s="12"/>
      <c r="G2453" s="13"/>
      <c r="H2453" s="10"/>
      <c r="I2453" s="14" t="str">
        <f t="shared" si="38"/>
        <v/>
      </c>
      <c r="J2453" s="113"/>
      <c r="K2453" s="172"/>
    </row>
    <row r="2454" spans="1:11" ht="14.1" customHeight="1" x14ac:dyDescent="0.25">
      <c r="A2454" s="9"/>
      <c r="B2454" s="10"/>
      <c r="C2454" s="28"/>
      <c r="D2454" s="12"/>
      <c r="E2454" s="12"/>
      <c r="F2454" s="12"/>
      <c r="G2454" s="13"/>
      <c r="H2454" s="10"/>
      <c r="I2454" s="14" t="str">
        <f t="shared" si="38"/>
        <v/>
      </c>
      <c r="J2454" s="113"/>
      <c r="K2454" s="172"/>
    </row>
    <row r="2455" spans="1:11" ht="14.1" customHeight="1" x14ac:dyDescent="0.25">
      <c r="A2455" s="9"/>
      <c r="B2455" s="10"/>
      <c r="C2455" s="28"/>
      <c r="D2455" s="12"/>
      <c r="E2455" s="12"/>
      <c r="F2455" s="12"/>
      <c r="G2455" s="13"/>
      <c r="H2455" s="10"/>
      <c r="I2455" s="14" t="str">
        <f t="shared" si="38"/>
        <v/>
      </c>
      <c r="J2455" s="113"/>
      <c r="K2455" s="172"/>
    </row>
    <row r="2456" spans="1:11" ht="14.1" customHeight="1" x14ac:dyDescent="0.25">
      <c r="A2456" s="9"/>
      <c r="B2456" s="10"/>
      <c r="C2456" s="28"/>
      <c r="D2456" s="12"/>
      <c r="E2456" s="12"/>
      <c r="F2456" s="12"/>
      <c r="G2456" s="13"/>
      <c r="H2456" s="10"/>
      <c r="I2456" s="14" t="str">
        <f t="shared" si="38"/>
        <v/>
      </c>
      <c r="J2456" s="113"/>
      <c r="K2456" s="172"/>
    </row>
    <row r="2457" spans="1:11" ht="14.1" customHeight="1" x14ac:dyDescent="0.25">
      <c r="A2457" s="9"/>
      <c r="B2457" s="10"/>
      <c r="C2457" s="28"/>
      <c r="D2457" s="12"/>
      <c r="E2457" s="12"/>
      <c r="F2457" s="12"/>
      <c r="G2457" s="13"/>
      <c r="H2457" s="10"/>
      <c r="I2457" s="14" t="str">
        <f t="shared" si="38"/>
        <v/>
      </c>
      <c r="J2457" s="113"/>
      <c r="K2457" s="172"/>
    </row>
    <row r="2458" spans="1:11" ht="14.1" customHeight="1" x14ac:dyDescent="0.25">
      <c r="A2458" s="9"/>
      <c r="B2458" s="10"/>
      <c r="C2458" s="28"/>
      <c r="D2458" s="12"/>
      <c r="E2458" s="12"/>
      <c r="F2458" s="12"/>
      <c r="G2458" s="13"/>
      <c r="H2458" s="10"/>
      <c r="I2458" s="14" t="str">
        <f t="shared" si="38"/>
        <v/>
      </c>
      <c r="J2458" s="113"/>
      <c r="K2458" s="172"/>
    </row>
    <row r="2459" spans="1:11" ht="14.1" customHeight="1" x14ac:dyDescent="0.25">
      <c r="A2459" s="9"/>
      <c r="B2459" s="10"/>
      <c r="C2459" s="28"/>
      <c r="D2459" s="12"/>
      <c r="E2459" s="12"/>
      <c r="F2459" s="12"/>
      <c r="G2459" s="13"/>
      <c r="H2459" s="10"/>
      <c r="I2459" s="14" t="str">
        <f t="shared" si="38"/>
        <v/>
      </c>
      <c r="J2459" s="113"/>
      <c r="K2459" s="172"/>
    </row>
    <row r="2460" spans="1:11" ht="14.1" customHeight="1" x14ac:dyDescent="0.25">
      <c r="A2460" s="9"/>
      <c r="B2460" s="10"/>
      <c r="C2460" s="28"/>
      <c r="D2460" s="12"/>
      <c r="E2460" s="12"/>
      <c r="F2460" s="12"/>
      <c r="G2460" s="13"/>
      <c r="H2460" s="10"/>
      <c r="I2460" s="14" t="str">
        <f t="shared" si="38"/>
        <v/>
      </c>
      <c r="J2460" s="113"/>
      <c r="K2460" s="172"/>
    </row>
    <row r="2461" spans="1:11" ht="14.1" customHeight="1" x14ac:dyDescent="0.25">
      <c r="A2461" s="9"/>
      <c r="B2461" s="10"/>
      <c r="C2461" s="28"/>
      <c r="D2461" s="12"/>
      <c r="E2461" s="12"/>
      <c r="F2461" s="12"/>
      <c r="G2461" s="13"/>
      <c r="H2461" s="10"/>
      <c r="I2461" s="14" t="str">
        <f t="shared" si="38"/>
        <v/>
      </c>
      <c r="J2461" s="113"/>
      <c r="K2461" s="172"/>
    </row>
    <row r="2462" spans="1:11" ht="14.1" customHeight="1" x14ac:dyDescent="0.25">
      <c r="A2462" s="9"/>
      <c r="B2462" s="10"/>
      <c r="C2462" s="28"/>
      <c r="D2462" s="12"/>
      <c r="E2462" s="12"/>
      <c r="F2462" s="12"/>
      <c r="G2462" s="13"/>
      <c r="H2462" s="10"/>
      <c r="I2462" s="14" t="str">
        <f t="shared" si="38"/>
        <v/>
      </c>
      <c r="J2462" s="113"/>
      <c r="K2462" s="172"/>
    </row>
    <row r="2463" spans="1:11" ht="14.1" customHeight="1" x14ac:dyDescent="0.25">
      <c r="A2463" s="9"/>
      <c r="B2463" s="10"/>
      <c r="C2463" s="28"/>
      <c r="D2463" s="12"/>
      <c r="E2463" s="12"/>
      <c r="F2463" s="12"/>
      <c r="G2463" s="13"/>
      <c r="H2463" s="10"/>
      <c r="I2463" s="14" t="str">
        <f t="shared" si="38"/>
        <v/>
      </c>
      <c r="J2463" s="113"/>
      <c r="K2463" s="172"/>
    </row>
    <row r="2464" spans="1:11" ht="14.1" customHeight="1" x14ac:dyDescent="0.25">
      <c r="A2464" s="9"/>
      <c r="B2464" s="10"/>
      <c r="C2464" s="28"/>
      <c r="D2464" s="12"/>
      <c r="E2464" s="12"/>
      <c r="F2464" s="12"/>
      <c r="G2464" s="13"/>
      <c r="H2464" s="10"/>
      <c r="I2464" s="14" t="str">
        <f t="shared" si="38"/>
        <v/>
      </c>
      <c r="J2464" s="113"/>
      <c r="K2464" s="172"/>
    </row>
    <row r="2465" spans="1:11" ht="14.1" customHeight="1" x14ac:dyDescent="0.25">
      <c r="A2465" s="9"/>
      <c r="B2465" s="10"/>
      <c r="C2465" s="28"/>
      <c r="D2465" s="12"/>
      <c r="E2465" s="12"/>
      <c r="F2465" s="12"/>
      <c r="G2465" s="13"/>
      <c r="H2465" s="10"/>
      <c r="I2465" s="14" t="str">
        <f t="shared" si="38"/>
        <v/>
      </c>
      <c r="J2465" s="113"/>
      <c r="K2465" s="172"/>
    </row>
    <row r="2466" spans="1:11" ht="14.1" customHeight="1" x14ac:dyDescent="0.25">
      <c r="A2466" s="9"/>
      <c r="B2466" s="10"/>
      <c r="C2466" s="28"/>
      <c r="D2466" s="12"/>
      <c r="E2466" s="12"/>
      <c r="F2466" s="12"/>
      <c r="G2466" s="13"/>
      <c r="H2466" s="10"/>
      <c r="I2466" s="14" t="str">
        <f t="shared" si="38"/>
        <v/>
      </c>
      <c r="J2466" s="113"/>
      <c r="K2466" s="172"/>
    </row>
    <row r="2467" spans="1:11" ht="14.1" customHeight="1" x14ac:dyDescent="0.25">
      <c r="A2467" s="9"/>
      <c r="B2467" s="10"/>
      <c r="C2467" s="28"/>
      <c r="D2467" s="12"/>
      <c r="E2467" s="12"/>
      <c r="F2467" s="12"/>
      <c r="G2467" s="13"/>
      <c r="H2467" s="10"/>
      <c r="I2467" s="14" t="str">
        <f t="shared" si="38"/>
        <v/>
      </c>
      <c r="J2467" s="113"/>
      <c r="K2467" s="172"/>
    </row>
    <row r="2468" spans="1:11" ht="14.1" customHeight="1" x14ac:dyDescent="0.25">
      <c r="A2468" s="9"/>
      <c r="B2468" s="10"/>
      <c r="C2468" s="28"/>
      <c r="D2468" s="12"/>
      <c r="E2468" s="12"/>
      <c r="F2468" s="12"/>
      <c r="G2468" s="13"/>
      <c r="H2468" s="10"/>
      <c r="I2468" s="14" t="str">
        <f t="shared" si="38"/>
        <v/>
      </c>
      <c r="J2468" s="113"/>
      <c r="K2468" s="172"/>
    </row>
    <row r="2469" spans="1:11" ht="14.1" customHeight="1" x14ac:dyDescent="0.25">
      <c r="A2469" s="9"/>
      <c r="B2469" s="10"/>
      <c r="C2469" s="28"/>
      <c r="D2469" s="12"/>
      <c r="E2469" s="12"/>
      <c r="F2469" s="12"/>
      <c r="G2469" s="13"/>
      <c r="H2469" s="10"/>
      <c r="I2469" s="14" t="str">
        <f t="shared" si="38"/>
        <v/>
      </c>
      <c r="J2469" s="113"/>
      <c r="K2469" s="172"/>
    </row>
    <row r="2470" spans="1:11" ht="14.1" customHeight="1" x14ac:dyDescent="0.25">
      <c r="A2470" s="9"/>
      <c r="B2470" s="10"/>
      <c r="C2470" s="28"/>
      <c r="D2470" s="12"/>
      <c r="E2470" s="12"/>
      <c r="F2470" s="12"/>
      <c r="G2470" s="13"/>
      <c r="H2470" s="10"/>
      <c r="I2470" s="14" t="str">
        <f t="shared" si="38"/>
        <v/>
      </c>
      <c r="J2470" s="113"/>
      <c r="K2470" s="172"/>
    </row>
    <row r="2471" spans="1:11" ht="14.1" customHeight="1" x14ac:dyDescent="0.25">
      <c r="A2471" s="9"/>
      <c r="B2471" s="10"/>
      <c r="C2471" s="28"/>
      <c r="D2471" s="12"/>
      <c r="E2471" s="12"/>
      <c r="F2471" s="12"/>
      <c r="G2471" s="13"/>
      <c r="H2471" s="10"/>
      <c r="I2471" s="14" t="str">
        <f t="shared" si="38"/>
        <v/>
      </c>
      <c r="J2471" s="113"/>
      <c r="K2471" s="172"/>
    </row>
    <row r="2472" spans="1:11" ht="14.1" customHeight="1" x14ac:dyDescent="0.25">
      <c r="A2472" s="9"/>
      <c r="B2472" s="10"/>
      <c r="C2472" s="28"/>
      <c r="D2472" s="12"/>
      <c r="E2472" s="12"/>
      <c r="F2472" s="12"/>
      <c r="G2472" s="13"/>
      <c r="H2472" s="10"/>
      <c r="I2472" s="14" t="str">
        <f t="shared" si="38"/>
        <v/>
      </c>
      <c r="J2472" s="113"/>
      <c r="K2472" s="172"/>
    </row>
    <row r="2473" spans="1:11" ht="14.1" customHeight="1" x14ac:dyDescent="0.25">
      <c r="A2473" s="9"/>
      <c r="B2473" s="10"/>
      <c r="C2473" s="28"/>
      <c r="D2473" s="12"/>
      <c r="E2473" s="12"/>
      <c r="F2473" s="12"/>
      <c r="G2473" s="13"/>
      <c r="H2473" s="10"/>
      <c r="I2473" s="14" t="str">
        <f t="shared" si="38"/>
        <v/>
      </c>
      <c r="J2473" s="113"/>
      <c r="K2473" s="172"/>
    </row>
    <row r="2474" spans="1:11" ht="14.1" customHeight="1" x14ac:dyDescent="0.25">
      <c r="A2474" s="9"/>
      <c r="B2474" s="10"/>
      <c r="C2474" s="28"/>
      <c r="D2474" s="12"/>
      <c r="E2474" s="12"/>
      <c r="F2474" s="12"/>
      <c r="G2474" s="13"/>
      <c r="H2474" s="10"/>
      <c r="I2474" s="14" t="str">
        <f t="shared" si="38"/>
        <v/>
      </c>
      <c r="J2474" s="113"/>
      <c r="K2474" s="172"/>
    </row>
    <row r="2475" spans="1:11" ht="14.1" customHeight="1" x14ac:dyDescent="0.25">
      <c r="A2475" s="9"/>
      <c r="B2475" s="10"/>
      <c r="C2475" s="28"/>
      <c r="D2475" s="12"/>
      <c r="E2475" s="12"/>
      <c r="F2475" s="12"/>
      <c r="G2475" s="13"/>
      <c r="H2475" s="10"/>
      <c r="I2475" s="14" t="str">
        <f t="shared" si="38"/>
        <v/>
      </c>
      <c r="J2475" s="113"/>
      <c r="K2475" s="172"/>
    </row>
    <row r="2476" spans="1:11" ht="14.1" customHeight="1" x14ac:dyDescent="0.25">
      <c r="A2476" s="9"/>
      <c r="B2476" s="10"/>
      <c r="C2476" s="28"/>
      <c r="D2476" s="12"/>
      <c r="E2476" s="12"/>
      <c r="F2476" s="12"/>
      <c r="G2476" s="13"/>
      <c r="H2476" s="10"/>
      <c r="I2476" s="14" t="str">
        <f t="shared" si="38"/>
        <v/>
      </c>
      <c r="J2476" s="113"/>
      <c r="K2476" s="172"/>
    </row>
    <row r="2477" spans="1:11" ht="14.1" customHeight="1" x14ac:dyDescent="0.25">
      <c r="A2477" s="9"/>
      <c r="B2477" s="10"/>
      <c r="C2477" s="28"/>
      <c r="D2477" s="12"/>
      <c r="E2477" s="12"/>
      <c r="F2477" s="12"/>
      <c r="G2477" s="13"/>
      <c r="H2477" s="10"/>
      <c r="I2477" s="14" t="str">
        <f t="shared" si="38"/>
        <v/>
      </c>
      <c r="J2477" s="113"/>
      <c r="K2477" s="172"/>
    </row>
    <row r="2478" spans="1:11" ht="14.1" customHeight="1" x14ac:dyDescent="0.25">
      <c r="A2478" s="9"/>
      <c r="B2478" s="10"/>
      <c r="C2478" s="28"/>
      <c r="D2478" s="12"/>
      <c r="E2478" s="12"/>
      <c r="F2478" s="12"/>
      <c r="G2478" s="13"/>
      <c r="H2478" s="10"/>
      <c r="I2478" s="14" t="str">
        <f t="shared" si="38"/>
        <v/>
      </c>
      <c r="J2478" s="113"/>
      <c r="K2478" s="172"/>
    </row>
    <row r="2479" spans="1:11" ht="14.1" customHeight="1" x14ac:dyDescent="0.25">
      <c r="A2479" s="9"/>
      <c r="B2479" s="10"/>
      <c r="C2479" s="28"/>
      <c r="D2479" s="12"/>
      <c r="E2479" s="12"/>
      <c r="F2479" s="12"/>
      <c r="G2479" s="13"/>
      <c r="H2479" s="10"/>
      <c r="I2479" s="14" t="str">
        <f t="shared" si="38"/>
        <v/>
      </c>
      <c r="J2479" s="113"/>
      <c r="K2479" s="172"/>
    </row>
    <row r="2480" spans="1:11" ht="14.1" customHeight="1" x14ac:dyDescent="0.25">
      <c r="A2480" s="9"/>
      <c r="B2480" s="10"/>
      <c r="C2480" s="28"/>
      <c r="D2480" s="12"/>
      <c r="E2480" s="12"/>
      <c r="F2480" s="12"/>
      <c r="G2480" s="13"/>
      <c r="H2480" s="10"/>
      <c r="I2480" s="14" t="str">
        <f t="shared" si="38"/>
        <v/>
      </c>
      <c r="J2480" s="113"/>
      <c r="K2480" s="172"/>
    </row>
    <row r="2481" spans="1:11" ht="14.1" customHeight="1" x14ac:dyDescent="0.25">
      <c r="A2481" s="9"/>
      <c r="B2481" s="10"/>
      <c r="C2481" s="28"/>
      <c r="D2481" s="12"/>
      <c r="E2481" s="12"/>
      <c r="F2481" s="12"/>
      <c r="G2481" s="13"/>
      <c r="H2481" s="10"/>
      <c r="I2481" s="14" t="str">
        <f t="shared" si="38"/>
        <v/>
      </c>
      <c r="J2481" s="113"/>
      <c r="K2481" s="172"/>
    </row>
    <row r="2482" spans="1:11" ht="14.1" customHeight="1" x14ac:dyDescent="0.25">
      <c r="A2482" s="9"/>
      <c r="B2482" s="10"/>
      <c r="C2482" s="28"/>
      <c r="D2482" s="12"/>
      <c r="E2482" s="12"/>
      <c r="F2482" s="12"/>
      <c r="G2482" s="13"/>
      <c r="H2482" s="10"/>
      <c r="I2482" s="14" t="str">
        <f t="shared" si="38"/>
        <v/>
      </c>
      <c r="J2482" s="113"/>
      <c r="K2482" s="172"/>
    </row>
    <row r="2483" spans="1:11" ht="14.1" customHeight="1" x14ac:dyDescent="0.25">
      <c r="A2483" s="9"/>
      <c r="B2483" s="10"/>
      <c r="C2483" s="28"/>
      <c r="D2483" s="12"/>
      <c r="E2483" s="12"/>
      <c r="F2483" s="12"/>
      <c r="G2483" s="13"/>
      <c r="H2483" s="10"/>
      <c r="I2483" s="14" t="str">
        <f t="shared" si="38"/>
        <v/>
      </c>
      <c r="J2483" s="113"/>
      <c r="K2483" s="172"/>
    </row>
    <row r="2484" spans="1:11" ht="14.1" customHeight="1" x14ac:dyDescent="0.25">
      <c r="A2484" s="9"/>
      <c r="B2484" s="10"/>
      <c r="C2484" s="28"/>
      <c r="D2484" s="12"/>
      <c r="E2484" s="12"/>
      <c r="F2484" s="12"/>
      <c r="G2484" s="13"/>
      <c r="H2484" s="10"/>
      <c r="I2484" s="14" t="str">
        <f t="shared" si="38"/>
        <v/>
      </c>
      <c r="J2484" s="113"/>
      <c r="K2484" s="172"/>
    </row>
    <row r="2485" spans="1:11" ht="14.1" customHeight="1" x14ac:dyDescent="0.25">
      <c r="A2485" s="9"/>
      <c r="B2485" s="10"/>
      <c r="C2485" s="28"/>
      <c r="D2485" s="12"/>
      <c r="E2485" s="12"/>
      <c r="F2485" s="12"/>
      <c r="G2485" s="13"/>
      <c r="H2485" s="10"/>
      <c r="I2485" s="14" t="str">
        <f t="shared" si="38"/>
        <v/>
      </c>
      <c r="J2485" s="113"/>
      <c r="K2485" s="172"/>
    </row>
    <row r="2486" spans="1:11" ht="14.1" customHeight="1" x14ac:dyDescent="0.25">
      <c r="A2486" s="9"/>
      <c r="B2486" s="10"/>
      <c r="C2486" s="28"/>
      <c r="D2486" s="12"/>
      <c r="E2486" s="12"/>
      <c r="F2486" s="12"/>
      <c r="G2486" s="13"/>
      <c r="H2486" s="10"/>
      <c r="I2486" s="14" t="str">
        <f t="shared" si="38"/>
        <v/>
      </c>
      <c r="J2486" s="113"/>
      <c r="K2486" s="172"/>
    </row>
    <row r="2487" spans="1:11" ht="14.1" customHeight="1" x14ac:dyDescent="0.25">
      <c r="A2487" s="9"/>
      <c r="B2487" s="10"/>
      <c r="C2487" s="28"/>
      <c r="D2487" s="12"/>
      <c r="E2487" s="12"/>
      <c r="F2487" s="12"/>
      <c r="G2487" s="13"/>
      <c r="H2487" s="10"/>
      <c r="I2487" s="14" t="str">
        <f t="shared" si="38"/>
        <v/>
      </c>
      <c r="J2487" s="113"/>
      <c r="K2487" s="172"/>
    </row>
    <row r="2488" spans="1:11" ht="14.1" customHeight="1" x14ac:dyDescent="0.25">
      <c r="A2488" s="9"/>
      <c r="B2488" s="10"/>
      <c r="C2488" s="28"/>
      <c r="D2488" s="12"/>
      <c r="E2488" s="12"/>
      <c r="F2488" s="12"/>
      <c r="G2488" s="13"/>
      <c r="H2488" s="10"/>
      <c r="I2488" s="14" t="str">
        <f t="shared" si="38"/>
        <v/>
      </c>
      <c r="J2488" s="113"/>
      <c r="K2488" s="172"/>
    </row>
    <row r="2489" spans="1:11" ht="14.1" customHeight="1" x14ac:dyDescent="0.25">
      <c r="A2489" s="9"/>
      <c r="B2489" s="10"/>
      <c r="C2489" s="28"/>
      <c r="D2489" s="12"/>
      <c r="E2489" s="12"/>
      <c r="F2489" s="12"/>
      <c r="G2489" s="13"/>
      <c r="H2489" s="10"/>
      <c r="I2489" s="14" t="str">
        <f t="shared" si="38"/>
        <v/>
      </c>
      <c r="J2489" s="113"/>
      <c r="K2489" s="172"/>
    </row>
    <row r="2490" spans="1:11" ht="14.1" customHeight="1" x14ac:dyDescent="0.25">
      <c r="A2490" s="9"/>
      <c r="B2490" s="10"/>
      <c r="C2490" s="28"/>
      <c r="D2490" s="12"/>
      <c r="E2490" s="12"/>
      <c r="F2490" s="12"/>
      <c r="G2490" s="13"/>
      <c r="H2490" s="10"/>
      <c r="I2490" s="14" t="str">
        <f t="shared" si="38"/>
        <v/>
      </c>
      <c r="J2490" s="113"/>
      <c r="K2490" s="172"/>
    </row>
    <row r="2491" spans="1:11" ht="14.1" customHeight="1" x14ac:dyDescent="0.25">
      <c r="A2491" s="9"/>
      <c r="B2491" s="10"/>
      <c r="C2491" s="28"/>
      <c r="D2491" s="12"/>
      <c r="E2491" s="12"/>
      <c r="F2491" s="12"/>
      <c r="G2491" s="13"/>
      <c r="H2491" s="10"/>
      <c r="I2491" s="14" t="str">
        <f t="shared" si="38"/>
        <v/>
      </c>
      <c r="J2491" s="113"/>
      <c r="K2491" s="172"/>
    </row>
    <row r="2492" spans="1:11" ht="14.1" customHeight="1" x14ac:dyDescent="0.25">
      <c r="A2492" s="9"/>
      <c r="B2492" s="10"/>
      <c r="C2492" s="28"/>
      <c r="D2492" s="12"/>
      <c r="E2492" s="12"/>
      <c r="F2492" s="12"/>
      <c r="G2492" s="13"/>
      <c r="H2492" s="10"/>
      <c r="I2492" s="14" t="str">
        <f t="shared" si="38"/>
        <v/>
      </c>
      <c r="J2492" s="113"/>
      <c r="K2492" s="172"/>
    </row>
    <row r="2493" spans="1:11" ht="14.1" customHeight="1" x14ac:dyDescent="0.25">
      <c r="A2493" s="9"/>
      <c r="B2493" s="10"/>
      <c r="C2493" s="28"/>
      <c r="D2493" s="12"/>
      <c r="E2493" s="12"/>
      <c r="F2493" s="12"/>
      <c r="G2493" s="13"/>
      <c r="H2493" s="10"/>
      <c r="I2493" s="14" t="str">
        <f t="shared" si="38"/>
        <v/>
      </c>
      <c r="J2493" s="113"/>
      <c r="K2493" s="172"/>
    </row>
    <row r="2494" spans="1:11" ht="14.1" customHeight="1" x14ac:dyDescent="0.25">
      <c r="A2494" s="9"/>
      <c r="B2494" s="10"/>
      <c r="C2494" s="28"/>
      <c r="D2494" s="12"/>
      <c r="E2494" s="12"/>
      <c r="F2494" s="12"/>
      <c r="G2494" s="13"/>
      <c r="H2494" s="10"/>
      <c r="I2494" s="14" t="str">
        <f t="shared" si="38"/>
        <v/>
      </c>
      <c r="J2494" s="113"/>
      <c r="K2494" s="172"/>
    </row>
    <row r="2495" spans="1:11" ht="14.1" customHeight="1" x14ac:dyDescent="0.25">
      <c r="A2495" s="9"/>
      <c r="B2495" s="10"/>
      <c r="C2495" s="28"/>
      <c r="D2495" s="12"/>
      <c r="E2495" s="12"/>
      <c r="F2495" s="12"/>
      <c r="G2495" s="13"/>
      <c r="H2495" s="10"/>
      <c r="I2495" s="14" t="str">
        <f t="shared" si="38"/>
        <v/>
      </c>
      <c r="J2495" s="113"/>
      <c r="K2495" s="172"/>
    </row>
    <row r="2496" spans="1:11" ht="14.1" customHeight="1" x14ac:dyDescent="0.25">
      <c r="A2496" s="9"/>
      <c r="B2496" s="10"/>
      <c r="C2496" s="28"/>
      <c r="D2496" s="12"/>
      <c r="E2496" s="12"/>
      <c r="F2496" s="12"/>
      <c r="G2496" s="13"/>
      <c r="H2496" s="10"/>
      <c r="I2496" s="14" t="str">
        <f t="shared" si="38"/>
        <v/>
      </c>
      <c r="J2496" s="113"/>
      <c r="K2496" s="172"/>
    </row>
    <row r="2497" spans="1:11" ht="14.1" customHeight="1" x14ac:dyDescent="0.25">
      <c r="A2497" s="9"/>
      <c r="B2497" s="10"/>
      <c r="C2497" s="28"/>
      <c r="D2497" s="12"/>
      <c r="E2497" s="12"/>
      <c r="F2497" s="12"/>
      <c r="G2497" s="13"/>
      <c r="H2497" s="10"/>
      <c r="I2497" s="14" t="str">
        <f t="shared" si="38"/>
        <v/>
      </c>
      <c r="J2497" s="113"/>
      <c r="K2497" s="172"/>
    </row>
    <row r="2498" spans="1:11" ht="14.1" customHeight="1" x14ac:dyDescent="0.25">
      <c r="A2498" s="9"/>
      <c r="B2498" s="10"/>
      <c r="C2498" s="28"/>
      <c r="D2498" s="12"/>
      <c r="E2498" s="12"/>
      <c r="F2498" s="12"/>
      <c r="G2498" s="13"/>
      <c r="H2498" s="10"/>
      <c r="I2498" s="14" t="str">
        <f t="shared" si="38"/>
        <v/>
      </c>
      <c r="J2498" s="113"/>
      <c r="K2498" s="172"/>
    </row>
    <row r="2499" spans="1:11" ht="14.1" customHeight="1" x14ac:dyDescent="0.25">
      <c r="A2499" s="9"/>
      <c r="B2499" s="10"/>
      <c r="C2499" s="28"/>
      <c r="D2499" s="12"/>
      <c r="E2499" s="12"/>
      <c r="F2499" s="12"/>
      <c r="G2499" s="13"/>
      <c r="H2499" s="10"/>
      <c r="I2499" s="14" t="str">
        <f t="shared" si="38"/>
        <v/>
      </c>
      <c r="J2499" s="113"/>
      <c r="K2499" s="172"/>
    </row>
    <row r="2500" spans="1:11" ht="14.1" customHeight="1" x14ac:dyDescent="0.25">
      <c r="A2500" s="9"/>
      <c r="B2500" s="10"/>
      <c r="C2500" s="28"/>
      <c r="D2500" s="12"/>
      <c r="E2500" s="12"/>
      <c r="F2500" s="12"/>
      <c r="G2500" s="13"/>
      <c r="H2500" s="10"/>
      <c r="I2500" s="14" t="str">
        <f t="shared" si="38"/>
        <v/>
      </c>
      <c r="J2500" s="113"/>
      <c r="K2500" s="172"/>
    </row>
    <row r="2501" spans="1:11" ht="14.1" customHeight="1" x14ac:dyDescent="0.25">
      <c r="A2501" s="9"/>
      <c r="B2501" s="10"/>
      <c r="C2501" s="28"/>
      <c r="D2501" s="12"/>
      <c r="E2501" s="12"/>
      <c r="F2501" s="12"/>
      <c r="G2501" s="13"/>
      <c r="H2501" s="10"/>
      <c r="I2501" s="14" t="str">
        <f t="shared" ref="I2501:I2564" si="39">IF(G2501="","",I2500+G2501)</f>
        <v/>
      </c>
      <c r="J2501" s="113"/>
      <c r="K2501" s="172"/>
    </row>
    <row r="2502" spans="1:11" ht="14.1" customHeight="1" x14ac:dyDescent="0.25">
      <c r="A2502" s="9"/>
      <c r="B2502" s="10"/>
      <c r="C2502" s="28"/>
      <c r="D2502" s="12"/>
      <c r="E2502" s="12"/>
      <c r="F2502" s="12"/>
      <c r="G2502" s="13"/>
      <c r="H2502" s="10"/>
      <c r="I2502" s="14" t="str">
        <f t="shared" si="39"/>
        <v/>
      </c>
      <c r="J2502" s="113"/>
      <c r="K2502" s="172"/>
    </row>
    <row r="2503" spans="1:11" ht="14.1" customHeight="1" x14ac:dyDescent="0.25">
      <c r="A2503" s="9"/>
      <c r="B2503" s="10"/>
      <c r="C2503" s="28"/>
      <c r="D2503" s="12"/>
      <c r="E2503" s="12"/>
      <c r="F2503" s="12"/>
      <c r="G2503" s="13"/>
      <c r="H2503" s="10"/>
      <c r="I2503" s="14" t="str">
        <f t="shared" si="39"/>
        <v/>
      </c>
      <c r="J2503" s="113"/>
      <c r="K2503" s="172"/>
    </row>
    <row r="2504" spans="1:11" ht="14.1" customHeight="1" x14ac:dyDescent="0.25">
      <c r="A2504" s="9"/>
      <c r="B2504" s="10"/>
      <c r="C2504" s="28"/>
      <c r="D2504" s="12"/>
      <c r="E2504" s="12"/>
      <c r="F2504" s="12"/>
      <c r="G2504" s="13"/>
      <c r="H2504" s="10"/>
      <c r="I2504" s="14" t="str">
        <f t="shared" si="39"/>
        <v/>
      </c>
      <c r="J2504" s="113"/>
      <c r="K2504" s="172"/>
    </row>
    <row r="2505" spans="1:11" ht="14.1" customHeight="1" x14ac:dyDescent="0.25">
      <c r="A2505" s="9"/>
      <c r="B2505" s="10"/>
      <c r="C2505" s="28"/>
      <c r="D2505" s="12"/>
      <c r="E2505" s="12"/>
      <c r="F2505" s="12"/>
      <c r="G2505" s="13"/>
      <c r="H2505" s="10"/>
      <c r="I2505" s="14" t="str">
        <f t="shared" si="39"/>
        <v/>
      </c>
      <c r="J2505" s="113"/>
      <c r="K2505" s="172"/>
    </row>
    <row r="2506" spans="1:11" ht="14.1" customHeight="1" x14ac:dyDescent="0.25">
      <c r="A2506" s="9"/>
      <c r="B2506" s="10"/>
      <c r="C2506" s="28"/>
      <c r="D2506" s="12"/>
      <c r="E2506" s="12"/>
      <c r="F2506" s="12"/>
      <c r="G2506" s="13"/>
      <c r="H2506" s="10"/>
      <c r="I2506" s="14" t="str">
        <f t="shared" si="39"/>
        <v/>
      </c>
      <c r="J2506" s="113"/>
      <c r="K2506" s="172"/>
    </row>
    <row r="2507" spans="1:11" ht="14.1" customHeight="1" x14ac:dyDescent="0.25">
      <c r="A2507" s="9"/>
      <c r="B2507" s="10"/>
      <c r="C2507" s="28"/>
      <c r="D2507" s="12"/>
      <c r="E2507" s="12"/>
      <c r="F2507" s="12"/>
      <c r="G2507" s="13"/>
      <c r="H2507" s="10"/>
      <c r="I2507" s="14" t="str">
        <f t="shared" si="39"/>
        <v/>
      </c>
      <c r="J2507" s="113"/>
      <c r="K2507" s="172"/>
    </row>
    <row r="2508" spans="1:11" ht="14.1" customHeight="1" x14ac:dyDescent="0.25">
      <c r="A2508" s="9"/>
      <c r="B2508" s="10"/>
      <c r="C2508" s="28"/>
      <c r="D2508" s="12"/>
      <c r="E2508" s="12"/>
      <c r="F2508" s="12"/>
      <c r="G2508" s="13"/>
      <c r="H2508" s="10"/>
      <c r="I2508" s="14" t="str">
        <f t="shared" si="39"/>
        <v/>
      </c>
      <c r="J2508" s="113"/>
      <c r="K2508" s="172"/>
    </row>
    <row r="2509" spans="1:11" ht="14.1" customHeight="1" x14ac:dyDescent="0.25">
      <c r="A2509" s="9"/>
      <c r="B2509" s="10"/>
      <c r="C2509" s="28"/>
      <c r="D2509" s="12"/>
      <c r="E2509" s="12"/>
      <c r="F2509" s="12"/>
      <c r="G2509" s="13"/>
      <c r="H2509" s="10"/>
      <c r="I2509" s="14" t="str">
        <f t="shared" si="39"/>
        <v/>
      </c>
      <c r="J2509" s="113"/>
      <c r="K2509" s="172"/>
    </row>
    <row r="2510" spans="1:11" ht="14.1" customHeight="1" x14ac:dyDescent="0.25">
      <c r="A2510" s="9"/>
      <c r="B2510" s="10"/>
      <c r="C2510" s="28"/>
      <c r="D2510" s="12"/>
      <c r="E2510" s="12"/>
      <c r="F2510" s="12"/>
      <c r="G2510" s="13"/>
      <c r="H2510" s="10"/>
      <c r="I2510" s="14" t="str">
        <f t="shared" si="39"/>
        <v/>
      </c>
      <c r="J2510" s="113"/>
      <c r="K2510" s="172"/>
    </row>
    <row r="2511" spans="1:11" ht="14.1" customHeight="1" x14ac:dyDescent="0.25">
      <c r="A2511" s="9"/>
      <c r="B2511" s="10"/>
      <c r="C2511" s="28"/>
      <c r="D2511" s="12"/>
      <c r="E2511" s="12"/>
      <c r="F2511" s="12"/>
      <c r="G2511" s="13"/>
      <c r="H2511" s="10"/>
      <c r="I2511" s="14" t="str">
        <f t="shared" si="39"/>
        <v/>
      </c>
      <c r="J2511" s="113"/>
      <c r="K2511" s="172"/>
    </row>
    <row r="2512" spans="1:11" ht="14.1" customHeight="1" x14ac:dyDescent="0.25">
      <c r="A2512" s="9"/>
      <c r="B2512" s="10"/>
      <c r="C2512" s="28"/>
      <c r="D2512" s="12"/>
      <c r="E2512" s="12"/>
      <c r="F2512" s="12"/>
      <c r="G2512" s="13"/>
      <c r="H2512" s="10"/>
      <c r="I2512" s="14" t="str">
        <f t="shared" si="39"/>
        <v/>
      </c>
      <c r="J2512" s="113"/>
      <c r="K2512" s="172"/>
    </row>
    <row r="2513" spans="1:11" ht="14.1" customHeight="1" x14ac:dyDescent="0.25">
      <c r="A2513" s="9"/>
      <c r="B2513" s="10"/>
      <c r="C2513" s="28"/>
      <c r="D2513" s="12"/>
      <c r="E2513" s="12"/>
      <c r="F2513" s="12"/>
      <c r="G2513" s="13"/>
      <c r="H2513" s="10"/>
      <c r="I2513" s="14" t="str">
        <f t="shared" si="39"/>
        <v/>
      </c>
      <c r="J2513" s="113"/>
      <c r="K2513" s="172"/>
    </row>
    <row r="2514" spans="1:11" ht="14.1" customHeight="1" x14ac:dyDescent="0.25">
      <c r="A2514" s="9"/>
      <c r="B2514" s="10"/>
      <c r="C2514" s="28"/>
      <c r="D2514" s="12"/>
      <c r="E2514" s="12"/>
      <c r="F2514" s="12"/>
      <c r="G2514" s="13"/>
      <c r="H2514" s="10"/>
      <c r="I2514" s="14" t="str">
        <f t="shared" si="39"/>
        <v/>
      </c>
      <c r="J2514" s="113"/>
      <c r="K2514" s="172"/>
    </row>
    <row r="2515" spans="1:11" ht="14.1" customHeight="1" x14ac:dyDescent="0.25">
      <c r="A2515" s="9"/>
      <c r="B2515" s="10"/>
      <c r="C2515" s="28"/>
      <c r="D2515" s="12"/>
      <c r="E2515" s="12"/>
      <c r="F2515" s="12"/>
      <c r="G2515" s="13"/>
      <c r="H2515" s="10"/>
      <c r="I2515" s="14" t="str">
        <f t="shared" si="39"/>
        <v/>
      </c>
      <c r="J2515" s="113"/>
      <c r="K2515" s="172"/>
    </row>
    <row r="2516" spans="1:11" ht="14.1" customHeight="1" x14ac:dyDescent="0.25">
      <c r="A2516" s="9"/>
      <c r="B2516" s="10"/>
      <c r="C2516" s="28"/>
      <c r="D2516" s="12"/>
      <c r="E2516" s="12"/>
      <c r="F2516" s="12"/>
      <c r="G2516" s="13"/>
      <c r="H2516" s="10"/>
      <c r="I2516" s="14" t="str">
        <f t="shared" si="39"/>
        <v/>
      </c>
      <c r="J2516" s="113"/>
      <c r="K2516" s="172"/>
    </row>
    <row r="2517" spans="1:11" ht="14.1" customHeight="1" x14ac:dyDescent="0.25">
      <c r="A2517" s="9"/>
      <c r="B2517" s="10"/>
      <c r="C2517" s="28"/>
      <c r="D2517" s="12"/>
      <c r="E2517" s="12"/>
      <c r="F2517" s="12"/>
      <c r="G2517" s="13"/>
      <c r="H2517" s="10"/>
      <c r="I2517" s="14" t="str">
        <f t="shared" si="39"/>
        <v/>
      </c>
      <c r="J2517" s="113"/>
      <c r="K2517" s="172"/>
    </row>
    <row r="2518" spans="1:11" ht="14.1" customHeight="1" x14ac:dyDescent="0.25">
      <c r="A2518" s="9"/>
      <c r="B2518" s="10"/>
      <c r="C2518" s="28"/>
      <c r="D2518" s="12"/>
      <c r="E2518" s="12"/>
      <c r="F2518" s="12"/>
      <c r="G2518" s="13"/>
      <c r="H2518" s="10"/>
      <c r="I2518" s="14" t="str">
        <f t="shared" si="39"/>
        <v/>
      </c>
      <c r="J2518" s="113"/>
      <c r="K2518" s="172"/>
    </row>
    <row r="2519" spans="1:11" ht="14.1" customHeight="1" x14ac:dyDescent="0.25">
      <c r="A2519" s="9"/>
      <c r="B2519" s="10"/>
      <c r="C2519" s="28"/>
      <c r="D2519" s="12"/>
      <c r="E2519" s="12"/>
      <c r="F2519" s="12"/>
      <c r="G2519" s="13"/>
      <c r="H2519" s="10"/>
      <c r="I2519" s="14" t="str">
        <f t="shared" si="39"/>
        <v/>
      </c>
      <c r="J2519" s="113"/>
      <c r="K2519" s="172"/>
    </row>
    <row r="2520" spans="1:11" ht="14.1" customHeight="1" x14ac:dyDescent="0.25">
      <c r="A2520" s="9"/>
      <c r="B2520" s="10"/>
      <c r="C2520" s="28"/>
      <c r="D2520" s="12"/>
      <c r="E2520" s="12"/>
      <c r="F2520" s="12"/>
      <c r="G2520" s="13"/>
      <c r="H2520" s="10"/>
      <c r="I2520" s="14" t="str">
        <f t="shared" si="39"/>
        <v/>
      </c>
      <c r="J2520" s="113"/>
      <c r="K2520" s="172"/>
    </row>
    <row r="2521" spans="1:11" ht="14.1" customHeight="1" x14ac:dyDescent="0.25">
      <c r="A2521" s="9"/>
      <c r="B2521" s="10"/>
      <c r="C2521" s="28"/>
      <c r="D2521" s="12"/>
      <c r="E2521" s="12"/>
      <c r="F2521" s="12"/>
      <c r="G2521" s="13"/>
      <c r="H2521" s="10"/>
      <c r="I2521" s="14" t="str">
        <f t="shared" si="39"/>
        <v/>
      </c>
      <c r="J2521" s="113"/>
      <c r="K2521" s="172"/>
    </row>
    <row r="2522" spans="1:11" ht="14.1" customHeight="1" x14ac:dyDescent="0.25">
      <c r="A2522" s="9"/>
      <c r="B2522" s="10"/>
      <c r="C2522" s="28"/>
      <c r="D2522" s="12"/>
      <c r="E2522" s="12"/>
      <c r="F2522" s="12"/>
      <c r="G2522" s="13"/>
      <c r="H2522" s="10"/>
      <c r="I2522" s="14" t="str">
        <f t="shared" si="39"/>
        <v/>
      </c>
      <c r="J2522" s="113"/>
      <c r="K2522" s="172"/>
    </row>
    <row r="2523" spans="1:11" ht="14.1" customHeight="1" x14ac:dyDescent="0.25">
      <c r="A2523" s="9"/>
      <c r="B2523" s="10"/>
      <c r="C2523" s="28"/>
      <c r="D2523" s="12"/>
      <c r="E2523" s="12"/>
      <c r="F2523" s="12"/>
      <c r="G2523" s="13"/>
      <c r="H2523" s="10"/>
      <c r="I2523" s="14" t="str">
        <f t="shared" si="39"/>
        <v/>
      </c>
      <c r="J2523" s="113"/>
      <c r="K2523" s="172"/>
    </row>
    <row r="2524" spans="1:11" ht="14.1" customHeight="1" x14ac:dyDescent="0.25">
      <c r="A2524" s="9"/>
      <c r="B2524" s="10"/>
      <c r="C2524" s="28"/>
      <c r="D2524" s="12"/>
      <c r="E2524" s="12"/>
      <c r="F2524" s="12"/>
      <c r="G2524" s="13"/>
      <c r="H2524" s="10"/>
      <c r="I2524" s="14" t="str">
        <f t="shared" si="39"/>
        <v/>
      </c>
      <c r="J2524" s="113"/>
      <c r="K2524" s="172"/>
    </row>
    <row r="2525" spans="1:11" ht="14.1" customHeight="1" x14ac:dyDescent="0.25">
      <c r="A2525" s="9"/>
      <c r="B2525" s="10"/>
      <c r="C2525" s="28"/>
      <c r="D2525" s="12"/>
      <c r="E2525" s="12"/>
      <c r="F2525" s="12"/>
      <c r="G2525" s="13"/>
      <c r="H2525" s="10"/>
      <c r="I2525" s="14" t="str">
        <f t="shared" si="39"/>
        <v/>
      </c>
      <c r="J2525" s="113"/>
      <c r="K2525" s="172"/>
    </row>
    <row r="2526" spans="1:11" ht="14.1" customHeight="1" x14ac:dyDescent="0.25">
      <c r="A2526" s="9"/>
      <c r="B2526" s="10"/>
      <c r="C2526" s="28"/>
      <c r="D2526" s="12"/>
      <c r="E2526" s="12"/>
      <c r="F2526" s="12"/>
      <c r="G2526" s="13"/>
      <c r="H2526" s="10"/>
      <c r="I2526" s="14" t="str">
        <f t="shared" si="39"/>
        <v/>
      </c>
      <c r="J2526" s="113"/>
      <c r="K2526" s="172"/>
    </row>
    <row r="2527" spans="1:11" ht="14.1" customHeight="1" x14ac:dyDescent="0.25">
      <c r="A2527" s="9"/>
      <c r="B2527" s="10"/>
      <c r="C2527" s="28"/>
      <c r="D2527" s="12"/>
      <c r="E2527" s="12"/>
      <c r="F2527" s="12"/>
      <c r="G2527" s="13"/>
      <c r="H2527" s="10"/>
      <c r="I2527" s="14" t="str">
        <f t="shared" si="39"/>
        <v/>
      </c>
      <c r="J2527" s="113"/>
      <c r="K2527" s="172"/>
    </row>
    <row r="2528" spans="1:11" ht="14.1" customHeight="1" x14ac:dyDescent="0.25">
      <c r="A2528" s="9"/>
      <c r="B2528" s="10"/>
      <c r="C2528" s="28"/>
      <c r="D2528" s="12"/>
      <c r="E2528" s="12"/>
      <c r="F2528" s="12"/>
      <c r="G2528" s="13"/>
      <c r="H2528" s="10"/>
      <c r="I2528" s="14" t="str">
        <f t="shared" si="39"/>
        <v/>
      </c>
      <c r="J2528" s="113"/>
      <c r="K2528" s="172"/>
    </row>
    <row r="2529" spans="1:11" ht="14.1" customHeight="1" x14ac:dyDescent="0.25">
      <c r="A2529" s="9"/>
      <c r="B2529" s="10"/>
      <c r="C2529" s="28"/>
      <c r="D2529" s="12"/>
      <c r="E2529" s="12"/>
      <c r="F2529" s="12"/>
      <c r="G2529" s="13"/>
      <c r="H2529" s="10"/>
      <c r="I2529" s="14" t="str">
        <f t="shared" si="39"/>
        <v/>
      </c>
      <c r="J2529" s="113"/>
      <c r="K2529" s="172"/>
    </row>
    <row r="2530" spans="1:11" ht="14.1" customHeight="1" x14ac:dyDescent="0.25">
      <c r="A2530" s="9"/>
      <c r="B2530" s="10"/>
      <c r="C2530" s="28"/>
      <c r="D2530" s="12"/>
      <c r="E2530" s="12"/>
      <c r="F2530" s="12"/>
      <c r="G2530" s="13"/>
      <c r="H2530" s="10"/>
      <c r="I2530" s="14" t="str">
        <f t="shared" si="39"/>
        <v/>
      </c>
      <c r="J2530" s="113"/>
      <c r="K2530" s="172"/>
    </row>
    <row r="2531" spans="1:11" ht="14.1" customHeight="1" x14ac:dyDescent="0.25">
      <c r="A2531" s="9"/>
      <c r="B2531" s="10"/>
      <c r="C2531" s="28"/>
      <c r="D2531" s="12"/>
      <c r="E2531" s="12"/>
      <c r="F2531" s="12"/>
      <c r="G2531" s="13"/>
      <c r="H2531" s="10"/>
      <c r="I2531" s="14" t="str">
        <f t="shared" si="39"/>
        <v/>
      </c>
      <c r="J2531" s="113"/>
      <c r="K2531" s="172"/>
    </row>
    <row r="2532" spans="1:11" ht="14.1" customHeight="1" x14ac:dyDescent="0.25">
      <c r="A2532" s="9"/>
      <c r="B2532" s="10"/>
      <c r="C2532" s="28"/>
      <c r="D2532" s="12"/>
      <c r="E2532" s="12"/>
      <c r="F2532" s="12"/>
      <c r="G2532" s="13"/>
      <c r="H2532" s="10"/>
      <c r="I2532" s="14" t="str">
        <f t="shared" si="39"/>
        <v/>
      </c>
      <c r="J2532" s="113"/>
      <c r="K2532" s="172"/>
    </row>
    <row r="2533" spans="1:11" ht="14.1" customHeight="1" x14ac:dyDescent="0.25">
      <c r="A2533" s="9"/>
      <c r="B2533" s="10"/>
      <c r="C2533" s="28"/>
      <c r="D2533" s="12"/>
      <c r="E2533" s="12"/>
      <c r="F2533" s="12"/>
      <c r="G2533" s="13"/>
      <c r="H2533" s="10"/>
      <c r="I2533" s="14" t="str">
        <f t="shared" si="39"/>
        <v/>
      </c>
      <c r="J2533" s="113"/>
      <c r="K2533" s="172"/>
    </row>
    <row r="2534" spans="1:11" ht="14.1" customHeight="1" x14ac:dyDescent="0.25">
      <c r="A2534" s="9"/>
      <c r="B2534" s="10"/>
      <c r="C2534" s="28"/>
      <c r="D2534" s="12"/>
      <c r="E2534" s="12"/>
      <c r="F2534" s="12"/>
      <c r="G2534" s="13"/>
      <c r="H2534" s="10"/>
      <c r="I2534" s="14" t="str">
        <f t="shared" si="39"/>
        <v/>
      </c>
      <c r="J2534" s="113"/>
      <c r="K2534" s="172"/>
    </row>
    <row r="2535" spans="1:11" ht="14.1" customHeight="1" x14ac:dyDescent="0.25">
      <c r="A2535" s="9"/>
      <c r="B2535" s="10"/>
      <c r="C2535" s="28"/>
      <c r="D2535" s="12"/>
      <c r="E2535" s="12"/>
      <c r="F2535" s="12"/>
      <c r="G2535" s="13"/>
      <c r="H2535" s="10"/>
      <c r="I2535" s="14" t="str">
        <f t="shared" si="39"/>
        <v/>
      </c>
      <c r="J2535" s="113"/>
      <c r="K2535" s="172"/>
    </row>
    <row r="2536" spans="1:11" ht="14.1" customHeight="1" x14ac:dyDescent="0.25">
      <c r="A2536" s="9"/>
      <c r="B2536" s="10"/>
      <c r="C2536" s="28"/>
      <c r="D2536" s="12"/>
      <c r="E2536" s="12"/>
      <c r="F2536" s="12"/>
      <c r="G2536" s="13"/>
      <c r="H2536" s="10"/>
      <c r="I2536" s="14" t="str">
        <f t="shared" si="39"/>
        <v/>
      </c>
      <c r="J2536" s="113"/>
      <c r="K2536" s="172"/>
    </row>
    <row r="2537" spans="1:11" ht="14.1" customHeight="1" x14ac:dyDescent="0.25">
      <c r="A2537" s="9"/>
      <c r="B2537" s="10"/>
      <c r="C2537" s="28"/>
      <c r="D2537" s="12"/>
      <c r="E2537" s="12"/>
      <c r="F2537" s="12"/>
      <c r="G2537" s="13"/>
      <c r="H2537" s="10"/>
      <c r="I2537" s="14" t="str">
        <f t="shared" si="39"/>
        <v/>
      </c>
      <c r="J2537" s="113"/>
      <c r="K2537" s="172"/>
    </row>
    <row r="2538" spans="1:11" ht="14.1" customHeight="1" x14ac:dyDescent="0.25">
      <c r="A2538" s="9"/>
      <c r="B2538" s="10"/>
      <c r="C2538" s="28"/>
      <c r="D2538" s="12"/>
      <c r="E2538" s="12"/>
      <c r="F2538" s="12"/>
      <c r="G2538" s="13"/>
      <c r="H2538" s="10"/>
      <c r="I2538" s="14" t="str">
        <f t="shared" si="39"/>
        <v/>
      </c>
      <c r="J2538" s="113"/>
      <c r="K2538" s="172"/>
    </row>
    <row r="2539" spans="1:11" ht="14.1" customHeight="1" x14ac:dyDescent="0.25">
      <c r="A2539" s="9"/>
      <c r="B2539" s="10"/>
      <c r="C2539" s="28"/>
      <c r="D2539" s="12"/>
      <c r="E2539" s="12"/>
      <c r="F2539" s="12"/>
      <c r="G2539" s="13"/>
      <c r="H2539" s="10"/>
      <c r="I2539" s="14" t="str">
        <f t="shared" si="39"/>
        <v/>
      </c>
      <c r="J2539" s="113"/>
      <c r="K2539" s="172"/>
    </row>
    <row r="2540" spans="1:11" ht="14.1" customHeight="1" x14ac:dyDescent="0.25">
      <c r="A2540" s="9"/>
      <c r="B2540" s="10"/>
      <c r="C2540" s="28"/>
      <c r="D2540" s="12"/>
      <c r="E2540" s="12"/>
      <c r="F2540" s="12"/>
      <c r="G2540" s="13"/>
      <c r="H2540" s="10"/>
      <c r="I2540" s="14" t="str">
        <f t="shared" si="39"/>
        <v/>
      </c>
      <c r="J2540" s="113"/>
      <c r="K2540" s="172"/>
    </row>
    <row r="2541" spans="1:11" ht="14.1" customHeight="1" x14ac:dyDescent="0.25">
      <c r="A2541" s="9"/>
      <c r="B2541" s="10"/>
      <c r="C2541" s="28"/>
      <c r="D2541" s="12"/>
      <c r="E2541" s="12"/>
      <c r="F2541" s="12"/>
      <c r="G2541" s="13"/>
      <c r="H2541" s="10"/>
      <c r="I2541" s="14" t="str">
        <f t="shared" si="39"/>
        <v/>
      </c>
      <c r="J2541" s="113"/>
      <c r="K2541" s="172"/>
    </row>
    <row r="2542" spans="1:11" ht="14.1" customHeight="1" x14ac:dyDescent="0.25">
      <c r="A2542" s="9"/>
      <c r="B2542" s="10"/>
      <c r="C2542" s="28"/>
      <c r="D2542" s="12"/>
      <c r="E2542" s="12"/>
      <c r="F2542" s="12"/>
      <c r="G2542" s="13"/>
      <c r="H2542" s="10"/>
      <c r="I2542" s="14" t="str">
        <f t="shared" si="39"/>
        <v/>
      </c>
      <c r="J2542" s="113"/>
      <c r="K2542" s="172"/>
    </row>
    <row r="2543" spans="1:11" ht="14.1" customHeight="1" x14ac:dyDescent="0.25">
      <c r="A2543" s="9"/>
      <c r="B2543" s="10"/>
      <c r="C2543" s="28"/>
      <c r="D2543" s="12"/>
      <c r="E2543" s="12"/>
      <c r="F2543" s="12"/>
      <c r="G2543" s="13"/>
      <c r="H2543" s="10"/>
      <c r="I2543" s="14" t="str">
        <f t="shared" si="39"/>
        <v/>
      </c>
      <c r="J2543" s="113"/>
      <c r="K2543" s="172"/>
    </row>
    <row r="2544" spans="1:11" ht="14.1" customHeight="1" x14ac:dyDescent="0.25">
      <c r="A2544" s="9"/>
      <c r="B2544" s="10"/>
      <c r="C2544" s="28"/>
      <c r="D2544" s="12"/>
      <c r="E2544" s="12"/>
      <c r="F2544" s="12"/>
      <c r="G2544" s="13"/>
      <c r="H2544" s="10"/>
      <c r="I2544" s="14" t="str">
        <f t="shared" si="39"/>
        <v/>
      </c>
      <c r="J2544" s="113"/>
      <c r="K2544" s="172"/>
    </row>
    <row r="2545" spans="1:11" ht="14.1" customHeight="1" x14ac:dyDescent="0.25">
      <c r="A2545" s="9"/>
      <c r="B2545" s="10"/>
      <c r="C2545" s="28"/>
      <c r="D2545" s="12"/>
      <c r="E2545" s="12"/>
      <c r="F2545" s="12"/>
      <c r="G2545" s="13"/>
      <c r="H2545" s="10"/>
      <c r="I2545" s="14" t="str">
        <f t="shared" si="39"/>
        <v/>
      </c>
      <c r="J2545" s="113"/>
      <c r="K2545" s="172"/>
    </row>
    <row r="2546" spans="1:11" ht="14.1" customHeight="1" x14ac:dyDescent="0.25">
      <c r="A2546" s="9"/>
      <c r="B2546" s="10"/>
      <c r="C2546" s="28"/>
      <c r="D2546" s="12"/>
      <c r="E2546" s="12"/>
      <c r="F2546" s="12"/>
      <c r="G2546" s="13"/>
      <c r="H2546" s="10"/>
      <c r="I2546" s="14" t="str">
        <f t="shared" si="39"/>
        <v/>
      </c>
      <c r="J2546" s="113"/>
      <c r="K2546" s="172"/>
    </row>
    <row r="2547" spans="1:11" ht="14.1" customHeight="1" x14ac:dyDescent="0.25">
      <c r="A2547" s="9"/>
      <c r="B2547" s="10"/>
      <c r="C2547" s="28"/>
      <c r="D2547" s="12"/>
      <c r="E2547" s="12"/>
      <c r="F2547" s="12"/>
      <c r="G2547" s="13"/>
      <c r="H2547" s="10"/>
      <c r="I2547" s="14" t="str">
        <f t="shared" si="39"/>
        <v/>
      </c>
      <c r="J2547" s="113"/>
      <c r="K2547" s="172"/>
    </row>
    <row r="2548" spans="1:11" ht="14.1" customHeight="1" x14ac:dyDescent="0.25">
      <c r="A2548" s="9"/>
      <c r="B2548" s="10"/>
      <c r="C2548" s="28"/>
      <c r="D2548" s="12"/>
      <c r="E2548" s="12"/>
      <c r="F2548" s="12"/>
      <c r="G2548" s="13"/>
      <c r="H2548" s="10"/>
      <c r="I2548" s="14" t="str">
        <f t="shared" si="39"/>
        <v/>
      </c>
      <c r="J2548" s="113"/>
      <c r="K2548" s="172"/>
    </row>
    <row r="2549" spans="1:11" ht="14.1" customHeight="1" x14ac:dyDescent="0.25">
      <c r="A2549" s="9"/>
      <c r="B2549" s="10"/>
      <c r="C2549" s="28"/>
      <c r="D2549" s="12"/>
      <c r="E2549" s="12"/>
      <c r="F2549" s="12"/>
      <c r="G2549" s="13"/>
      <c r="H2549" s="10"/>
      <c r="I2549" s="14" t="str">
        <f t="shared" si="39"/>
        <v/>
      </c>
      <c r="J2549" s="113"/>
      <c r="K2549" s="172"/>
    </row>
    <row r="2550" spans="1:11" ht="14.1" customHeight="1" x14ac:dyDescent="0.25">
      <c r="A2550" s="9"/>
      <c r="B2550" s="10"/>
      <c r="C2550" s="28"/>
      <c r="D2550" s="12"/>
      <c r="E2550" s="12"/>
      <c r="F2550" s="12"/>
      <c r="G2550" s="13"/>
      <c r="H2550" s="10"/>
      <c r="I2550" s="14" t="str">
        <f t="shared" si="39"/>
        <v/>
      </c>
      <c r="J2550" s="113"/>
      <c r="K2550" s="172"/>
    </row>
    <row r="2551" spans="1:11" ht="14.1" customHeight="1" x14ac:dyDescent="0.25">
      <c r="A2551" s="9"/>
      <c r="B2551" s="10"/>
      <c r="C2551" s="28"/>
      <c r="D2551" s="12"/>
      <c r="E2551" s="12"/>
      <c r="F2551" s="12"/>
      <c r="G2551" s="13"/>
      <c r="H2551" s="10"/>
      <c r="I2551" s="14" t="str">
        <f t="shared" si="39"/>
        <v/>
      </c>
      <c r="J2551" s="113"/>
      <c r="K2551" s="172"/>
    </row>
    <row r="2552" spans="1:11" ht="14.1" customHeight="1" x14ac:dyDescent="0.25">
      <c r="A2552" s="9"/>
      <c r="B2552" s="10"/>
      <c r="C2552" s="28"/>
      <c r="D2552" s="12"/>
      <c r="E2552" s="12"/>
      <c r="F2552" s="12"/>
      <c r="G2552" s="13"/>
      <c r="H2552" s="10"/>
      <c r="I2552" s="14" t="str">
        <f t="shared" si="39"/>
        <v/>
      </c>
      <c r="J2552" s="113"/>
      <c r="K2552" s="172"/>
    </row>
    <row r="2553" spans="1:11" ht="14.1" customHeight="1" x14ac:dyDescent="0.25">
      <c r="A2553" s="9"/>
      <c r="B2553" s="10"/>
      <c r="C2553" s="28"/>
      <c r="D2553" s="12"/>
      <c r="E2553" s="12"/>
      <c r="F2553" s="12"/>
      <c r="G2553" s="13"/>
      <c r="H2553" s="10"/>
      <c r="I2553" s="14" t="str">
        <f t="shared" si="39"/>
        <v/>
      </c>
      <c r="J2553" s="113"/>
      <c r="K2553" s="172"/>
    </row>
    <row r="2554" spans="1:11" ht="14.1" customHeight="1" x14ac:dyDescent="0.25">
      <c r="A2554" s="9"/>
      <c r="B2554" s="10"/>
      <c r="C2554" s="28"/>
      <c r="D2554" s="12"/>
      <c r="E2554" s="12"/>
      <c r="F2554" s="12"/>
      <c r="G2554" s="13"/>
      <c r="H2554" s="10"/>
      <c r="I2554" s="14" t="str">
        <f t="shared" si="39"/>
        <v/>
      </c>
      <c r="J2554" s="113"/>
      <c r="K2554" s="172"/>
    </row>
    <row r="2555" spans="1:11" ht="14.1" customHeight="1" x14ac:dyDescent="0.25">
      <c r="A2555" s="9"/>
      <c r="B2555" s="10"/>
      <c r="C2555" s="28"/>
      <c r="D2555" s="12"/>
      <c r="E2555" s="12"/>
      <c r="F2555" s="12"/>
      <c r="G2555" s="13"/>
      <c r="H2555" s="10"/>
      <c r="I2555" s="14" t="str">
        <f t="shared" si="39"/>
        <v/>
      </c>
      <c r="J2555" s="113"/>
      <c r="K2555" s="172"/>
    </row>
    <row r="2556" spans="1:11" ht="14.1" customHeight="1" x14ac:dyDescent="0.25">
      <c r="A2556" s="9"/>
      <c r="B2556" s="10"/>
      <c r="C2556" s="28"/>
      <c r="D2556" s="12"/>
      <c r="E2556" s="12"/>
      <c r="F2556" s="12"/>
      <c r="G2556" s="13"/>
      <c r="H2556" s="10"/>
      <c r="I2556" s="14" t="str">
        <f t="shared" si="39"/>
        <v/>
      </c>
      <c r="J2556" s="113"/>
      <c r="K2556" s="172"/>
    </row>
    <row r="2557" spans="1:11" ht="14.1" customHeight="1" x14ac:dyDescent="0.25">
      <c r="A2557" s="9"/>
      <c r="B2557" s="10"/>
      <c r="C2557" s="28"/>
      <c r="D2557" s="12"/>
      <c r="E2557" s="12"/>
      <c r="F2557" s="12"/>
      <c r="G2557" s="13"/>
      <c r="H2557" s="10"/>
      <c r="I2557" s="14" t="str">
        <f t="shared" si="39"/>
        <v/>
      </c>
      <c r="J2557" s="113"/>
      <c r="K2557" s="172"/>
    </row>
    <row r="2558" spans="1:11" ht="14.1" customHeight="1" x14ac:dyDescent="0.25">
      <c r="A2558" s="9"/>
      <c r="B2558" s="10"/>
      <c r="C2558" s="28"/>
      <c r="D2558" s="12"/>
      <c r="E2558" s="12"/>
      <c r="F2558" s="12"/>
      <c r="G2558" s="13"/>
      <c r="H2558" s="10"/>
      <c r="I2558" s="14" t="str">
        <f t="shared" si="39"/>
        <v/>
      </c>
      <c r="J2558" s="113"/>
      <c r="K2558" s="172"/>
    </row>
    <row r="2559" spans="1:11" ht="14.1" customHeight="1" x14ac:dyDescent="0.25">
      <c r="A2559" s="9"/>
      <c r="B2559" s="10"/>
      <c r="C2559" s="28"/>
      <c r="D2559" s="12"/>
      <c r="E2559" s="12"/>
      <c r="F2559" s="12"/>
      <c r="G2559" s="13"/>
      <c r="H2559" s="10"/>
      <c r="I2559" s="14" t="str">
        <f t="shared" si="39"/>
        <v/>
      </c>
      <c r="J2559" s="113"/>
      <c r="K2559" s="172"/>
    </row>
    <row r="2560" spans="1:11" ht="14.1" customHeight="1" x14ac:dyDescent="0.25">
      <c r="A2560" s="9"/>
      <c r="B2560" s="10"/>
      <c r="C2560" s="28"/>
      <c r="D2560" s="12"/>
      <c r="E2560" s="12"/>
      <c r="F2560" s="12"/>
      <c r="G2560" s="13"/>
      <c r="H2560" s="10"/>
      <c r="I2560" s="14" t="str">
        <f t="shared" si="39"/>
        <v/>
      </c>
      <c r="J2560" s="113"/>
      <c r="K2560" s="172"/>
    </row>
    <row r="2561" spans="1:11" ht="14.1" customHeight="1" x14ac:dyDescent="0.25">
      <c r="A2561" s="9"/>
      <c r="B2561" s="10"/>
      <c r="C2561" s="28"/>
      <c r="D2561" s="12"/>
      <c r="E2561" s="12"/>
      <c r="F2561" s="12"/>
      <c r="G2561" s="13"/>
      <c r="H2561" s="10"/>
      <c r="I2561" s="14" t="str">
        <f t="shared" si="39"/>
        <v/>
      </c>
      <c r="J2561" s="113"/>
      <c r="K2561" s="172"/>
    </row>
    <row r="2562" spans="1:11" ht="14.1" customHeight="1" x14ac:dyDescent="0.25">
      <c r="A2562" s="9"/>
      <c r="B2562" s="10"/>
      <c r="C2562" s="28"/>
      <c r="D2562" s="12"/>
      <c r="E2562" s="12"/>
      <c r="F2562" s="12"/>
      <c r="G2562" s="13"/>
      <c r="H2562" s="10"/>
      <c r="I2562" s="14" t="str">
        <f t="shared" si="39"/>
        <v/>
      </c>
      <c r="J2562" s="113"/>
      <c r="K2562" s="172"/>
    </row>
    <row r="2563" spans="1:11" ht="14.1" customHeight="1" x14ac:dyDescent="0.25">
      <c r="A2563" s="9"/>
      <c r="B2563" s="10"/>
      <c r="C2563" s="28"/>
      <c r="D2563" s="12"/>
      <c r="E2563" s="12"/>
      <c r="F2563" s="12"/>
      <c r="G2563" s="13"/>
      <c r="H2563" s="10"/>
      <c r="I2563" s="14" t="str">
        <f t="shared" si="39"/>
        <v/>
      </c>
      <c r="J2563" s="113"/>
      <c r="K2563" s="172"/>
    </row>
    <row r="2564" spans="1:11" ht="14.1" customHeight="1" x14ac:dyDescent="0.25">
      <c r="A2564" s="9"/>
      <c r="B2564" s="10"/>
      <c r="C2564" s="28"/>
      <c r="D2564" s="12"/>
      <c r="E2564" s="12"/>
      <c r="F2564" s="12"/>
      <c r="G2564" s="13"/>
      <c r="H2564" s="10"/>
      <c r="I2564" s="14" t="str">
        <f t="shared" si="39"/>
        <v/>
      </c>
      <c r="J2564" s="113"/>
      <c r="K2564" s="172"/>
    </row>
    <row r="2565" spans="1:11" ht="14.1" customHeight="1" x14ac:dyDescent="0.25">
      <c r="A2565" s="9"/>
      <c r="B2565" s="10"/>
      <c r="C2565" s="28"/>
      <c r="D2565" s="12"/>
      <c r="E2565" s="12"/>
      <c r="F2565" s="12"/>
      <c r="G2565" s="13"/>
      <c r="H2565" s="10"/>
      <c r="I2565" s="14" t="str">
        <f t="shared" ref="I2565:I2628" si="40">IF(G2565="","",I2564+G2565)</f>
        <v/>
      </c>
      <c r="J2565" s="113"/>
      <c r="K2565" s="172"/>
    </row>
    <row r="2566" spans="1:11" ht="14.1" customHeight="1" x14ac:dyDescent="0.25">
      <c r="A2566" s="9"/>
      <c r="B2566" s="10"/>
      <c r="C2566" s="28"/>
      <c r="D2566" s="12"/>
      <c r="E2566" s="12"/>
      <c r="F2566" s="12"/>
      <c r="G2566" s="13"/>
      <c r="H2566" s="10"/>
      <c r="I2566" s="14" t="str">
        <f t="shared" si="40"/>
        <v/>
      </c>
      <c r="J2566" s="113"/>
      <c r="K2566" s="172"/>
    </row>
    <row r="2567" spans="1:11" ht="14.1" customHeight="1" x14ac:dyDescent="0.25">
      <c r="A2567" s="9"/>
      <c r="B2567" s="10"/>
      <c r="C2567" s="28"/>
      <c r="D2567" s="12"/>
      <c r="E2567" s="12"/>
      <c r="F2567" s="12"/>
      <c r="G2567" s="13"/>
      <c r="H2567" s="10"/>
      <c r="I2567" s="14" t="str">
        <f t="shared" si="40"/>
        <v/>
      </c>
      <c r="J2567" s="113"/>
      <c r="K2567" s="172"/>
    </row>
    <row r="2568" spans="1:11" ht="14.1" customHeight="1" x14ac:dyDescent="0.25">
      <c r="A2568" s="9"/>
      <c r="B2568" s="10"/>
      <c r="C2568" s="28"/>
      <c r="D2568" s="12"/>
      <c r="E2568" s="12"/>
      <c r="F2568" s="12"/>
      <c r="G2568" s="13"/>
      <c r="H2568" s="10"/>
      <c r="I2568" s="14" t="str">
        <f t="shared" si="40"/>
        <v/>
      </c>
      <c r="J2568" s="113"/>
      <c r="K2568" s="172"/>
    </row>
    <row r="2569" spans="1:11" ht="14.1" customHeight="1" x14ac:dyDescent="0.25">
      <c r="A2569" s="9"/>
      <c r="B2569" s="10"/>
      <c r="C2569" s="28"/>
      <c r="D2569" s="12"/>
      <c r="E2569" s="12"/>
      <c r="F2569" s="12"/>
      <c r="G2569" s="13"/>
      <c r="H2569" s="10"/>
      <c r="I2569" s="14" t="str">
        <f t="shared" si="40"/>
        <v/>
      </c>
      <c r="J2569" s="113"/>
      <c r="K2569" s="172"/>
    </row>
    <row r="2570" spans="1:11" ht="14.1" customHeight="1" x14ac:dyDescent="0.25">
      <c r="A2570" s="9"/>
      <c r="B2570" s="10"/>
      <c r="C2570" s="28"/>
      <c r="D2570" s="12"/>
      <c r="E2570" s="12"/>
      <c r="F2570" s="12"/>
      <c r="G2570" s="13"/>
      <c r="H2570" s="10"/>
      <c r="I2570" s="14" t="str">
        <f t="shared" si="40"/>
        <v/>
      </c>
      <c r="J2570" s="113"/>
      <c r="K2570" s="172"/>
    </row>
    <row r="2571" spans="1:11" ht="14.1" customHeight="1" x14ac:dyDescent="0.25">
      <c r="A2571" s="9"/>
      <c r="B2571" s="10"/>
      <c r="C2571" s="28"/>
      <c r="D2571" s="12"/>
      <c r="E2571" s="12"/>
      <c r="F2571" s="12"/>
      <c r="G2571" s="13"/>
      <c r="H2571" s="10"/>
      <c r="I2571" s="14" t="str">
        <f t="shared" si="40"/>
        <v/>
      </c>
      <c r="J2571" s="113"/>
      <c r="K2571" s="172"/>
    </row>
    <row r="2572" spans="1:11" ht="14.1" customHeight="1" x14ac:dyDescent="0.25">
      <c r="A2572" s="9"/>
      <c r="B2572" s="10"/>
      <c r="C2572" s="28"/>
      <c r="D2572" s="12"/>
      <c r="E2572" s="12"/>
      <c r="F2572" s="12"/>
      <c r="G2572" s="13"/>
      <c r="H2572" s="10"/>
      <c r="I2572" s="14" t="str">
        <f t="shared" si="40"/>
        <v/>
      </c>
      <c r="J2572" s="113"/>
      <c r="K2572" s="172"/>
    </row>
    <row r="2573" spans="1:11" ht="14.1" customHeight="1" x14ac:dyDescent="0.25">
      <c r="A2573" s="9"/>
      <c r="B2573" s="10"/>
      <c r="C2573" s="28"/>
      <c r="D2573" s="12"/>
      <c r="E2573" s="12"/>
      <c r="F2573" s="12"/>
      <c r="G2573" s="13"/>
      <c r="H2573" s="10"/>
      <c r="I2573" s="14" t="str">
        <f t="shared" si="40"/>
        <v/>
      </c>
      <c r="J2573" s="113"/>
      <c r="K2573" s="172"/>
    </row>
    <row r="2574" spans="1:11" ht="14.1" customHeight="1" x14ac:dyDescent="0.25">
      <c r="A2574" s="9"/>
      <c r="B2574" s="10"/>
      <c r="C2574" s="28"/>
      <c r="D2574" s="12"/>
      <c r="E2574" s="12"/>
      <c r="F2574" s="12"/>
      <c r="G2574" s="13"/>
      <c r="H2574" s="10"/>
      <c r="I2574" s="14" t="str">
        <f t="shared" si="40"/>
        <v/>
      </c>
      <c r="J2574" s="113"/>
      <c r="K2574" s="172"/>
    </row>
    <row r="2575" spans="1:11" ht="14.1" customHeight="1" x14ac:dyDescent="0.25">
      <c r="A2575" s="9"/>
      <c r="B2575" s="10"/>
      <c r="C2575" s="28"/>
      <c r="D2575" s="12"/>
      <c r="E2575" s="12"/>
      <c r="F2575" s="12"/>
      <c r="G2575" s="13"/>
      <c r="H2575" s="10"/>
      <c r="I2575" s="14" t="str">
        <f t="shared" si="40"/>
        <v/>
      </c>
      <c r="J2575" s="113"/>
      <c r="K2575" s="172"/>
    </row>
    <row r="2576" spans="1:11" ht="14.1" customHeight="1" x14ac:dyDescent="0.25">
      <c r="A2576" s="9"/>
      <c r="B2576" s="10"/>
      <c r="C2576" s="28"/>
      <c r="D2576" s="12"/>
      <c r="E2576" s="12"/>
      <c r="F2576" s="12"/>
      <c r="G2576" s="13"/>
      <c r="H2576" s="10"/>
      <c r="I2576" s="14" t="str">
        <f t="shared" si="40"/>
        <v/>
      </c>
      <c r="J2576" s="113"/>
      <c r="K2576" s="172"/>
    </row>
    <row r="2577" spans="1:11" ht="14.1" customHeight="1" x14ac:dyDescent="0.25">
      <c r="A2577" s="9"/>
      <c r="B2577" s="10"/>
      <c r="C2577" s="28"/>
      <c r="D2577" s="12"/>
      <c r="E2577" s="12"/>
      <c r="F2577" s="12"/>
      <c r="G2577" s="13"/>
      <c r="H2577" s="10"/>
      <c r="I2577" s="14" t="str">
        <f t="shared" si="40"/>
        <v/>
      </c>
      <c r="J2577" s="113"/>
      <c r="K2577" s="172"/>
    </row>
    <row r="2578" spans="1:11" ht="14.1" customHeight="1" x14ac:dyDescent="0.25">
      <c r="A2578" s="9"/>
      <c r="B2578" s="10"/>
      <c r="C2578" s="28"/>
      <c r="D2578" s="12"/>
      <c r="E2578" s="12"/>
      <c r="F2578" s="12"/>
      <c r="G2578" s="13"/>
      <c r="H2578" s="10"/>
      <c r="I2578" s="14" t="str">
        <f t="shared" si="40"/>
        <v/>
      </c>
      <c r="J2578" s="113"/>
      <c r="K2578" s="172"/>
    </row>
    <row r="2579" spans="1:11" ht="14.1" customHeight="1" x14ac:dyDescent="0.25">
      <c r="A2579" s="9"/>
      <c r="B2579" s="10"/>
      <c r="C2579" s="28"/>
      <c r="D2579" s="12"/>
      <c r="E2579" s="12"/>
      <c r="F2579" s="12"/>
      <c r="G2579" s="13"/>
      <c r="H2579" s="10"/>
      <c r="I2579" s="14" t="str">
        <f t="shared" si="40"/>
        <v/>
      </c>
      <c r="J2579" s="113"/>
      <c r="K2579" s="172"/>
    </row>
    <row r="2580" spans="1:11" ht="14.1" customHeight="1" x14ac:dyDescent="0.25">
      <c r="A2580" s="9"/>
      <c r="B2580" s="10"/>
      <c r="C2580" s="28"/>
      <c r="D2580" s="12"/>
      <c r="E2580" s="12"/>
      <c r="F2580" s="12"/>
      <c r="G2580" s="13"/>
      <c r="H2580" s="10"/>
      <c r="I2580" s="14" t="str">
        <f t="shared" si="40"/>
        <v/>
      </c>
      <c r="J2580" s="113"/>
      <c r="K2580" s="172"/>
    </row>
    <row r="2581" spans="1:11" ht="14.1" customHeight="1" x14ac:dyDescent="0.25">
      <c r="A2581" s="9"/>
      <c r="B2581" s="10"/>
      <c r="C2581" s="28"/>
      <c r="D2581" s="12"/>
      <c r="E2581" s="12"/>
      <c r="F2581" s="12"/>
      <c r="G2581" s="13"/>
      <c r="H2581" s="10"/>
      <c r="I2581" s="14" t="str">
        <f t="shared" si="40"/>
        <v/>
      </c>
      <c r="J2581" s="113"/>
      <c r="K2581" s="172"/>
    </row>
    <row r="2582" spans="1:11" ht="14.1" customHeight="1" x14ac:dyDescent="0.25">
      <c r="A2582" s="9"/>
      <c r="B2582" s="10"/>
      <c r="C2582" s="28"/>
      <c r="D2582" s="12"/>
      <c r="E2582" s="12"/>
      <c r="F2582" s="12"/>
      <c r="G2582" s="13"/>
      <c r="H2582" s="10"/>
      <c r="I2582" s="14" t="str">
        <f t="shared" si="40"/>
        <v/>
      </c>
      <c r="J2582" s="113"/>
      <c r="K2582" s="172"/>
    </row>
    <row r="2583" spans="1:11" ht="14.1" customHeight="1" x14ac:dyDescent="0.25">
      <c r="A2583" s="9"/>
      <c r="B2583" s="10"/>
      <c r="C2583" s="28"/>
      <c r="D2583" s="12"/>
      <c r="E2583" s="12"/>
      <c r="F2583" s="12"/>
      <c r="G2583" s="13"/>
      <c r="H2583" s="10"/>
      <c r="I2583" s="14" t="str">
        <f t="shared" si="40"/>
        <v/>
      </c>
      <c r="J2583" s="113"/>
      <c r="K2583" s="172"/>
    </row>
    <row r="2584" spans="1:11" ht="14.1" customHeight="1" x14ac:dyDescent="0.25">
      <c r="A2584" s="9"/>
      <c r="B2584" s="10"/>
      <c r="C2584" s="28"/>
      <c r="D2584" s="12"/>
      <c r="E2584" s="12"/>
      <c r="F2584" s="12"/>
      <c r="G2584" s="13"/>
      <c r="H2584" s="10"/>
      <c r="I2584" s="14" t="str">
        <f t="shared" si="40"/>
        <v/>
      </c>
      <c r="J2584" s="113"/>
      <c r="K2584" s="172"/>
    </row>
    <row r="2585" spans="1:11" ht="14.1" customHeight="1" x14ac:dyDescent="0.25">
      <c r="A2585" s="9"/>
      <c r="B2585" s="10"/>
      <c r="C2585" s="28"/>
      <c r="D2585" s="12"/>
      <c r="E2585" s="12"/>
      <c r="F2585" s="12"/>
      <c r="G2585" s="13"/>
      <c r="H2585" s="10"/>
      <c r="I2585" s="14" t="str">
        <f t="shared" si="40"/>
        <v/>
      </c>
      <c r="J2585" s="113"/>
      <c r="K2585" s="172"/>
    </row>
    <row r="2586" spans="1:11" ht="14.1" customHeight="1" x14ac:dyDescent="0.25">
      <c r="A2586" s="9"/>
      <c r="B2586" s="10"/>
      <c r="C2586" s="28"/>
      <c r="D2586" s="12"/>
      <c r="E2586" s="12"/>
      <c r="F2586" s="12"/>
      <c r="G2586" s="13"/>
      <c r="H2586" s="10"/>
      <c r="I2586" s="14" t="str">
        <f t="shared" si="40"/>
        <v/>
      </c>
      <c r="J2586" s="113"/>
      <c r="K2586" s="172"/>
    </row>
    <row r="2587" spans="1:11" ht="14.1" customHeight="1" x14ac:dyDescent="0.25">
      <c r="A2587" s="9"/>
      <c r="B2587" s="10"/>
      <c r="C2587" s="28"/>
      <c r="D2587" s="12"/>
      <c r="E2587" s="12"/>
      <c r="F2587" s="12"/>
      <c r="G2587" s="13"/>
      <c r="H2587" s="10"/>
      <c r="I2587" s="14" t="str">
        <f t="shared" si="40"/>
        <v/>
      </c>
      <c r="J2587" s="113"/>
      <c r="K2587" s="172"/>
    </row>
    <row r="2588" spans="1:11" ht="14.1" customHeight="1" x14ac:dyDescent="0.25">
      <c r="A2588" s="9"/>
      <c r="B2588" s="10"/>
      <c r="C2588" s="28"/>
      <c r="D2588" s="12"/>
      <c r="E2588" s="12"/>
      <c r="F2588" s="12"/>
      <c r="G2588" s="13"/>
      <c r="H2588" s="10"/>
      <c r="I2588" s="14" t="str">
        <f t="shared" si="40"/>
        <v/>
      </c>
      <c r="J2588" s="113"/>
      <c r="K2588" s="172"/>
    </row>
    <row r="2589" spans="1:11" ht="14.1" customHeight="1" x14ac:dyDescent="0.25">
      <c r="A2589" s="9"/>
      <c r="B2589" s="10"/>
      <c r="C2589" s="28"/>
      <c r="D2589" s="12"/>
      <c r="E2589" s="12"/>
      <c r="F2589" s="12"/>
      <c r="G2589" s="13"/>
      <c r="H2589" s="10"/>
      <c r="I2589" s="14" t="str">
        <f t="shared" si="40"/>
        <v/>
      </c>
      <c r="J2589" s="113"/>
      <c r="K2589" s="172"/>
    </row>
    <row r="2590" spans="1:11" ht="14.1" customHeight="1" x14ac:dyDescent="0.25">
      <c r="A2590" s="9"/>
      <c r="B2590" s="10"/>
      <c r="C2590" s="28"/>
      <c r="D2590" s="12"/>
      <c r="E2590" s="12"/>
      <c r="F2590" s="12"/>
      <c r="G2590" s="13"/>
      <c r="H2590" s="10"/>
      <c r="I2590" s="14" t="str">
        <f t="shared" si="40"/>
        <v/>
      </c>
      <c r="J2590" s="113"/>
      <c r="K2590" s="172"/>
    </row>
    <row r="2591" spans="1:11" ht="14.1" customHeight="1" x14ac:dyDescent="0.25">
      <c r="A2591" s="9"/>
      <c r="B2591" s="10"/>
      <c r="C2591" s="28"/>
      <c r="D2591" s="12"/>
      <c r="E2591" s="12"/>
      <c r="F2591" s="12"/>
      <c r="G2591" s="13"/>
      <c r="H2591" s="10"/>
      <c r="I2591" s="14" t="str">
        <f t="shared" si="40"/>
        <v/>
      </c>
      <c r="J2591" s="113"/>
      <c r="K2591" s="172"/>
    </row>
    <row r="2592" spans="1:11" ht="14.1" customHeight="1" x14ac:dyDescent="0.25">
      <c r="A2592" s="9"/>
      <c r="B2592" s="10"/>
      <c r="C2592" s="28"/>
      <c r="D2592" s="12"/>
      <c r="E2592" s="12"/>
      <c r="F2592" s="12"/>
      <c r="G2592" s="13"/>
      <c r="H2592" s="10"/>
      <c r="I2592" s="14" t="str">
        <f t="shared" si="40"/>
        <v/>
      </c>
      <c r="J2592" s="113"/>
      <c r="K2592" s="172"/>
    </row>
    <row r="2593" spans="1:11" ht="14.1" customHeight="1" x14ac:dyDescent="0.25">
      <c r="A2593" s="9"/>
      <c r="B2593" s="10"/>
      <c r="C2593" s="28"/>
      <c r="D2593" s="12"/>
      <c r="E2593" s="12"/>
      <c r="F2593" s="12"/>
      <c r="G2593" s="13"/>
      <c r="H2593" s="10"/>
      <c r="I2593" s="14" t="str">
        <f t="shared" si="40"/>
        <v/>
      </c>
      <c r="J2593" s="113"/>
      <c r="K2593" s="172"/>
    </row>
    <row r="2594" spans="1:11" ht="14.1" customHeight="1" x14ac:dyDescent="0.25">
      <c r="A2594" s="9"/>
      <c r="B2594" s="10"/>
      <c r="C2594" s="28"/>
      <c r="D2594" s="12"/>
      <c r="E2594" s="12"/>
      <c r="F2594" s="12"/>
      <c r="G2594" s="13"/>
      <c r="H2594" s="10"/>
      <c r="I2594" s="14" t="str">
        <f t="shared" si="40"/>
        <v/>
      </c>
      <c r="J2594" s="113"/>
      <c r="K2594" s="172"/>
    </row>
    <row r="2595" spans="1:11" ht="14.1" customHeight="1" x14ac:dyDescent="0.25">
      <c r="A2595" s="9"/>
      <c r="B2595" s="10"/>
      <c r="C2595" s="28"/>
      <c r="D2595" s="12"/>
      <c r="E2595" s="12"/>
      <c r="F2595" s="12"/>
      <c r="G2595" s="13"/>
      <c r="H2595" s="10"/>
      <c r="I2595" s="14" t="str">
        <f t="shared" si="40"/>
        <v/>
      </c>
      <c r="J2595" s="113"/>
      <c r="K2595" s="172"/>
    </row>
    <row r="2596" spans="1:11" ht="14.1" customHeight="1" x14ac:dyDescent="0.25">
      <c r="A2596" s="9"/>
      <c r="B2596" s="10"/>
      <c r="C2596" s="28"/>
      <c r="D2596" s="12"/>
      <c r="E2596" s="12"/>
      <c r="F2596" s="12"/>
      <c r="G2596" s="13"/>
      <c r="H2596" s="10"/>
      <c r="I2596" s="14" t="str">
        <f t="shared" si="40"/>
        <v/>
      </c>
      <c r="J2596" s="113"/>
      <c r="K2596" s="172"/>
    </row>
    <row r="2597" spans="1:11" ht="14.1" customHeight="1" x14ac:dyDescent="0.25">
      <c r="A2597" s="9"/>
      <c r="B2597" s="10"/>
      <c r="C2597" s="28"/>
      <c r="D2597" s="12"/>
      <c r="E2597" s="12"/>
      <c r="F2597" s="12"/>
      <c r="G2597" s="13"/>
      <c r="H2597" s="10"/>
      <c r="I2597" s="14" t="str">
        <f t="shared" si="40"/>
        <v/>
      </c>
      <c r="J2597" s="113"/>
      <c r="K2597" s="172"/>
    </row>
    <row r="2598" spans="1:11" ht="14.1" customHeight="1" x14ac:dyDescent="0.25">
      <c r="A2598" s="9"/>
      <c r="B2598" s="10"/>
      <c r="C2598" s="28"/>
      <c r="D2598" s="12"/>
      <c r="E2598" s="12"/>
      <c r="F2598" s="12"/>
      <c r="G2598" s="13"/>
      <c r="H2598" s="10"/>
      <c r="I2598" s="14" t="str">
        <f t="shared" si="40"/>
        <v/>
      </c>
      <c r="J2598" s="113"/>
      <c r="K2598" s="172"/>
    </row>
    <row r="2599" spans="1:11" ht="14.1" customHeight="1" x14ac:dyDescent="0.25">
      <c r="A2599" s="9"/>
      <c r="B2599" s="10"/>
      <c r="C2599" s="28"/>
      <c r="D2599" s="12"/>
      <c r="E2599" s="12"/>
      <c r="F2599" s="12"/>
      <c r="G2599" s="13"/>
      <c r="H2599" s="10"/>
      <c r="I2599" s="14" t="str">
        <f t="shared" si="40"/>
        <v/>
      </c>
      <c r="J2599" s="113"/>
      <c r="K2599" s="172"/>
    </row>
    <row r="2600" spans="1:11" ht="14.1" customHeight="1" x14ac:dyDescent="0.25">
      <c r="A2600" s="9"/>
      <c r="B2600" s="10"/>
      <c r="C2600" s="28"/>
      <c r="D2600" s="12"/>
      <c r="E2600" s="12"/>
      <c r="F2600" s="12"/>
      <c r="G2600" s="13"/>
      <c r="H2600" s="10"/>
      <c r="I2600" s="14" t="str">
        <f t="shared" si="40"/>
        <v/>
      </c>
      <c r="J2600" s="113"/>
      <c r="K2600" s="172"/>
    </row>
    <row r="2601" spans="1:11" ht="14.1" customHeight="1" x14ac:dyDescent="0.25">
      <c r="A2601" s="9"/>
      <c r="B2601" s="10"/>
      <c r="C2601" s="28"/>
      <c r="D2601" s="12"/>
      <c r="E2601" s="12"/>
      <c r="F2601" s="12"/>
      <c r="G2601" s="13"/>
      <c r="H2601" s="10"/>
      <c r="I2601" s="14" t="str">
        <f t="shared" si="40"/>
        <v/>
      </c>
      <c r="J2601" s="113"/>
      <c r="K2601" s="172"/>
    </row>
    <row r="2602" spans="1:11" ht="14.1" customHeight="1" x14ac:dyDescent="0.25">
      <c r="A2602" s="9"/>
      <c r="B2602" s="10"/>
      <c r="C2602" s="28"/>
      <c r="D2602" s="12"/>
      <c r="E2602" s="12"/>
      <c r="F2602" s="12"/>
      <c r="G2602" s="13"/>
      <c r="H2602" s="10"/>
      <c r="I2602" s="14" t="str">
        <f t="shared" si="40"/>
        <v/>
      </c>
      <c r="J2602" s="113"/>
      <c r="K2602" s="172"/>
    </row>
    <row r="2603" spans="1:11" ht="14.1" customHeight="1" x14ac:dyDescent="0.25">
      <c r="A2603" s="9"/>
      <c r="B2603" s="10"/>
      <c r="C2603" s="28"/>
      <c r="D2603" s="12"/>
      <c r="E2603" s="12"/>
      <c r="F2603" s="12"/>
      <c r="G2603" s="13"/>
      <c r="H2603" s="10"/>
      <c r="I2603" s="14" t="str">
        <f t="shared" si="40"/>
        <v/>
      </c>
      <c r="J2603" s="113"/>
      <c r="K2603" s="172"/>
    </row>
    <row r="2604" spans="1:11" ht="14.1" customHeight="1" x14ac:dyDescent="0.25">
      <c r="A2604" s="9"/>
      <c r="B2604" s="10"/>
      <c r="C2604" s="28"/>
      <c r="D2604" s="12"/>
      <c r="E2604" s="12"/>
      <c r="F2604" s="12"/>
      <c r="G2604" s="13"/>
      <c r="H2604" s="10"/>
      <c r="I2604" s="14" t="str">
        <f t="shared" si="40"/>
        <v/>
      </c>
      <c r="J2604" s="113"/>
      <c r="K2604" s="172"/>
    </row>
    <row r="2605" spans="1:11" ht="14.1" customHeight="1" x14ac:dyDescent="0.25">
      <c r="A2605" s="9"/>
      <c r="B2605" s="10"/>
      <c r="C2605" s="28"/>
      <c r="D2605" s="12"/>
      <c r="E2605" s="12"/>
      <c r="F2605" s="12"/>
      <c r="G2605" s="13"/>
      <c r="H2605" s="10"/>
      <c r="I2605" s="14" t="str">
        <f t="shared" si="40"/>
        <v/>
      </c>
      <c r="J2605" s="113"/>
      <c r="K2605" s="172"/>
    </row>
    <row r="2606" spans="1:11" ht="14.1" customHeight="1" x14ac:dyDescent="0.25">
      <c r="A2606" s="9"/>
      <c r="B2606" s="10"/>
      <c r="C2606" s="28"/>
      <c r="D2606" s="12"/>
      <c r="E2606" s="12"/>
      <c r="F2606" s="12"/>
      <c r="G2606" s="13"/>
      <c r="H2606" s="10"/>
      <c r="I2606" s="14" t="str">
        <f t="shared" si="40"/>
        <v/>
      </c>
      <c r="J2606" s="113"/>
      <c r="K2606" s="172"/>
    </row>
    <row r="2607" spans="1:11" ht="14.1" customHeight="1" x14ac:dyDescent="0.25">
      <c r="A2607" s="9"/>
      <c r="B2607" s="10"/>
      <c r="C2607" s="28"/>
      <c r="D2607" s="12"/>
      <c r="E2607" s="12"/>
      <c r="F2607" s="12"/>
      <c r="G2607" s="13"/>
      <c r="H2607" s="10"/>
      <c r="I2607" s="14" t="str">
        <f t="shared" si="40"/>
        <v/>
      </c>
      <c r="J2607" s="113"/>
      <c r="K2607" s="172"/>
    </row>
    <row r="2608" spans="1:11" ht="14.1" customHeight="1" x14ac:dyDescent="0.25">
      <c r="A2608" s="9"/>
      <c r="B2608" s="10"/>
      <c r="C2608" s="28"/>
      <c r="D2608" s="12"/>
      <c r="E2608" s="12"/>
      <c r="F2608" s="12"/>
      <c r="G2608" s="13"/>
      <c r="H2608" s="10"/>
      <c r="I2608" s="14" t="str">
        <f t="shared" si="40"/>
        <v/>
      </c>
      <c r="J2608" s="113"/>
      <c r="K2608" s="172"/>
    </row>
    <row r="2609" spans="1:11" ht="14.1" customHeight="1" x14ac:dyDescent="0.25">
      <c r="A2609" s="9"/>
      <c r="B2609" s="10"/>
      <c r="C2609" s="28"/>
      <c r="D2609" s="12"/>
      <c r="E2609" s="12"/>
      <c r="F2609" s="12"/>
      <c r="G2609" s="13"/>
      <c r="H2609" s="10"/>
      <c r="I2609" s="14" t="str">
        <f t="shared" si="40"/>
        <v/>
      </c>
      <c r="J2609" s="113"/>
      <c r="K2609" s="172"/>
    </row>
    <row r="2610" spans="1:11" ht="14.1" customHeight="1" x14ac:dyDescent="0.25">
      <c r="A2610" s="9"/>
      <c r="B2610" s="10"/>
      <c r="C2610" s="28"/>
      <c r="D2610" s="12"/>
      <c r="E2610" s="12"/>
      <c r="F2610" s="12"/>
      <c r="G2610" s="13"/>
      <c r="H2610" s="10"/>
      <c r="I2610" s="14" t="str">
        <f t="shared" si="40"/>
        <v/>
      </c>
      <c r="J2610" s="113"/>
      <c r="K2610" s="172"/>
    </row>
    <row r="2611" spans="1:11" ht="14.1" customHeight="1" x14ac:dyDescent="0.25">
      <c r="A2611" s="9"/>
      <c r="B2611" s="10"/>
      <c r="C2611" s="28"/>
      <c r="D2611" s="12"/>
      <c r="E2611" s="12"/>
      <c r="F2611" s="12"/>
      <c r="G2611" s="13"/>
      <c r="H2611" s="10"/>
      <c r="I2611" s="14" t="str">
        <f t="shared" si="40"/>
        <v/>
      </c>
      <c r="J2611" s="113"/>
      <c r="K2611" s="172"/>
    </row>
    <row r="2612" spans="1:11" ht="14.1" customHeight="1" x14ac:dyDescent="0.25">
      <c r="A2612" s="9"/>
      <c r="B2612" s="10"/>
      <c r="C2612" s="28"/>
      <c r="D2612" s="12"/>
      <c r="E2612" s="12"/>
      <c r="F2612" s="12"/>
      <c r="G2612" s="13"/>
      <c r="H2612" s="10"/>
      <c r="I2612" s="14" t="str">
        <f t="shared" si="40"/>
        <v/>
      </c>
      <c r="J2612" s="113"/>
      <c r="K2612" s="172"/>
    </row>
    <row r="2613" spans="1:11" ht="14.1" customHeight="1" x14ac:dyDescent="0.25">
      <c r="A2613" s="9"/>
      <c r="B2613" s="10"/>
      <c r="C2613" s="28"/>
      <c r="D2613" s="12"/>
      <c r="E2613" s="12"/>
      <c r="F2613" s="12"/>
      <c r="G2613" s="13"/>
      <c r="H2613" s="10"/>
      <c r="I2613" s="14" t="str">
        <f t="shared" si="40"/>
        <v/>
      </c>
      <c r="J2613" s="113"/>
      <c r="K2613" s="172"/>
    </row>
    <row r="2614" spans="1:11" ht="14.1" customHeight="1" x14ac:dyDescent="0.25">
      <c r="A2614" s="9"/>
      <c r="B2614" s="10"/>
      <c r="C2614" s="28"/>
      <c r="D2614" s="12"/>
      <c r="E2614" s="12"/>
      <c r="F2614" s="12"/>
      <c r="G2614" s="13"/>
      <c r="H2614" s="10"/>
      <c r="I2614" s="14" t="str">
        <f t="shared" si="40"/>
        <v/>
      </c>
      <c r="J2614" s="113"/>
      <c r="K2614" s="172"/>
    </row>
    <row r="2615" spans="1:11" ht="14.1" customHeight="1" x14ac:dyDescent="0.25">
      <c r="A2615" s="9"/>
      <c r="B2615" s="10"/>
      <c r="C2615" s="28"/>
      <c r="D2615" s="12"/>
      <c r="E2615" s="12"/>
      <c r="F2615" s="12"/>
      <c r="G2615" s="13"/>
      <c r="H2615" s="10"/>
      <c r="I2615" s="14" t="str">
        <f t="shared" si="40"/>
        <v/>
      </c>
      <c r="J2615" s="113"/>
      <c r="K2615" s="172"/>
    </row>
    <row r="2616" spans="1:11" ht="14.1" customHeight="1" x14ac:dyDescent="0.25">
      <c r="A2616" s="9"/>
      <c r="B2616" s="10"/>
      <c r="C2616" s="28"/>
      <c r="D2616" s="12"/>
      <c r="E2616" s="12"/>
      <c r="F2616" s="12"/>
      <c r="G2616" s="13"/>
      <c r="H2616" s="10"/>
      <c r="I2616" s="14" t="str">
        <f t="shared" si="40"/>
        <v/>
      </c>
      <c r="J2616" s="113"/>
      <c r="K2616" s="172"/>
    </row>
    <row r="2617" spans="1:11" ht="14.1" customHeight="1" x14ac:dyDescent="0.25">
      <c r="A2617" s="9"/>
      <c r="B2617" s="10"/>
      <c r="C2617" s="28"/>
      <c r="D2617" s="12"/>
      <c r="E2617" s="12"/>
      <c r="F2617" s="12"/>
      <c r="G2617" s="13"/>
      <c r="H2617" s="10"/>
      <c r="I2617" s="14" t="str">
        <f t="shared" si="40"/>
        <v/>
      </c>
      <c r="J2617" s="113"/>
      <c r="K2617" s="172"/>
    </row>
    <row r="2618" spans="1:11" ht="14.1" customHeight="1" x14ac:dyDescent="0.25">
      <c r="A2618" s="9"/>
      <c r="B2618" s="10"/>
      <c r="C2618" s="28"/>
      <c r="D2618" s="12"/>
      <c r="E2618" s="12"/>
      <c r="F2618" s="12"/>
      <c r="G2618" s="13"/>
      <c r="H2618" s="10"/>
      <c r="I2618" s="14" t="str">
        <f t="shared" si="40"/>
        <v/>
      </c>
      <c r="J2618" s="113"/>
      <c r="K2618" s="172"/>
    </row>
    <row r="2619" spans="1:11" ht="14.1" customHeight="1" x14ac:dyDescent="0.25">
      <c r="A2619" s="9"/>
      <c r="B2619" s="10"/>
      <c r="C2619" s="28"/>
      <c r="D2619" s="12"/>
      <c r="E2619" s="12"/>
      <c r="F2619" s="12"/>
      <c r="G2619" s="13"/>
      <c r="H2619" s="10"/>
      <c r="I2619" s="14" t="str">
        <f t="shared" si="40"/>
        <v/>
      </c>
      <c r="J2619" s="113"/>
      <c r="K2619" s="172"/>
    </row>
    <row r="2620" spans="1:11" ht="14.1" customHeight="1" x14ac:dyDescent="0.25">
      <c r="A2620" s="9"/>
      <c r="B2620" s="10"/>
      <c r="C2620" s="28"/>
      <c r="D2620" s="12"/>
      <c r="E2620" s="12"/>
      <c r="F2620" s="12"/>
      <c r="G2620" s="13"/>
      <c r="H2620" s="10"/>
      <c r="I2620" s="14" t="str">
        <f t="shared" si="40"/>
        <v/>
      </c>
      <c r="J2620" s="113"/>
      <c r="K2620" s="172"/>
    </row>
    <row r="2621" spans="1:11" ht="14.1" customHeight="1" x14ac:dyDescent="0.25">
      <c r="A2621" s="9"/>
      <c r="B2621" s="10"/>
      <c r="C2621" s="28"/>
      <c r="D2621" s="12"/>
      <c r="E2621" s="12"/>
      <c r="F2621" s="12"/>
      <c r="G2621" s="13"/>
      <c r="H2621" s="10"/>
      <c r="I2621" s="14" t="str">
        <f t="shared" si="40"/>
        <v/>
      </c>
      <c r="J2621" s="113"/>
      <c r="K2621" s="172"/>
    </row>
    <row r="2622" spans="1:11" ht="14.1" customHeight="1" x14ac:dyDescent="0.25">
      <c r="A2622" s="9"/>
      <c r="B2622" s="10"/>
      <c r="C2622" s="28"/>
      <c r="D2622" s="12"/>
      <c r="E2622" s="12"/>
      <c r="F2622" s="12"/>
      <c r="G2622" s="13"/>
      <c r="H2622" s="10"/>
      <c r="I2622" s="14" t="str">
        <f t="shared" si="40"/>
        <v/>
      </c>
      <c r="J2622" s="113"/>
      <c r="K2622" s="172"/>
    </row>
    <row r="2623" spans="1:11" ht="14.1" customHeight="1" x14ac:dyDescent="0.25">
      <c r="A2623" s="9"/>
      <c r="B2623" s="10"/>
      <c r="C2623" s="28"/>
      <c r="D2623" s="12"/>
      <c r="E2623" s="12"/>
      <c r="F2623" s="12"/>
      <c r="G2623" s="13"/>
      <c r="H2623" s="10"/>
      <c r="I2623" s="14" t="str">
        <f t="shared" si="40"/>
        <v/>
      </c>
      <c r="J2623" s="113"/>
      <c r="K2623" s="172"/>
    </row>
    <row r="2624" spans="1:11" ht="14.1" customHeight="1" x14ac:dyDescent="0.25">
      <c r="A2624" s="9"/>
      <c r="B2624" s="10"/>
      <c r="C2624" s="28"/>
      <c r="D2624" s="12"/>
      <c r="E2624" s="12"/>
      <c r="F2624" s="12"/>
      <c r="G2624" s="13"/>
      <c r="H2624" s="10"/>
      <c r="I2624" s="14" t="str">
        <f t="shared" si="40"/>
        <v/>
      </c>
      <c r="J2624" s="113"/>
      <c r="K2624" s="172"/>
    </row>
    <row r="2625" spans="1:11" ht="14.1" customHeight="1" x14ac:dyDescent="0.25">
      <c r="A2625" s="9"/>
      <c r="B2625" s="10"/>
      <c r="C2625" s="28"/>
      <c r="D2625" s="12"/>
      <c r="E2625" s="12"/>
      <c r="F2625" s="12"/>
      <c r="G2625" s="13"/>
      <c r="H2625" s="10"/>
      <c r="I2625" s="14" t="str">
        <f t="shared" si="40"/>
        <v/>
      </c>
      <c r="J2625" s="113"/>
      <c r="K2625" s="172"/>
    </row>
    <row r="2626" spans="1:11" ht="14.1" customHeight="1" x14ac:dyDescent="0.25">
      <c r="A2626" s="9"/>
      <c r="B2626" s="10"/>
      <c r="C2626" s="28"/>
      <c r="D2626" s="12"/>
      <c r="E2626" s="12"/>
      <c r="F2626" s="12"/>
      <c r="G2626" s="13"/>
      <c r="H2626" s="10"/>
      <c r="I2626" s="14" t="str">
        <f t="shared" si="40"/>
        <v/>
      </c>
      <c r="J2626" s="113"/>
      <c r="K2626" s="172"/>
    </row>
    <row r="2627" spans="1:11" ht="14.1" customHeight="1" x14ac:dyDescent="0.25">
      <c r="A2627" s="9"/>
      <c r="B2627" s="10"/>
      <c r="C2627" s="28"/>
      <c r="D2627" s="12"/>
      <c r="E2627" s="12"/>
      <c r="F2627" s="12"/>
      <c r="G2627" s="13"/>
      <c r="H2627" s="10"/>
      <c r="I2627" s="14" t="str">
        <f t="shared" si="40"/>
        <v/>
      </c>
      <c r="J2627" s="113"/>
      <c r="K2627" s="172"/>
    </row>
    <row r="2628" spans="1:11" ht="14.1" customHeight="1" x14ac:dyDescent="0.25">
      <c r="A2628" s="9"/>
      <c r="B2628" s="10"/>
      <c r="C2628" s="28"/>
      <c r="D2628" s="12"/>
      <c r="E2628" s="12"/>
      <c r="F2628" s="12"/>
      <c r="G2628" s="13"/>
      <c r="H2628" s="10"/>
      <c r="I2628" s="14" t="str">
        <f t="shared" si="40"/>
        <v/>
      </c>
      <c r="J2628" s="113"/>
      <c r="K2628" s="172"/>
    </row>
    <row r="2629" spans="1:11" ht="14.1" customHeight="1" x14ac:dyDescent="0.25">
      <c r="A2629" s="9"/>
      <c r="B2629" s="10"/>
      <c r="C2629" s="28"/>
      <c r="D2629" s="12"/>
      <c r="E2629" s="12"/>
      <c r="F2629" s="12"/>
      <c r="G2629" s="13"/>
      <c r="H2629" s="10"/>
      <c r="I2629" s="14" t="str">
        <f t="shared" ref="I2629:I2692" si="41">IF(G2629="","",I2628+G2629)</f>
        <v/>
      </c>
      <c r="J2629" s="113"/>
      <c r="K2629" s="172"/>
    </row>
    <row r="2630" spans="1:11" ht="14.1" customHeight="1" x14ac:dyDescent="0.25">
      <c r="A2630" s="9"/>
      <c r="B2630" s="10"/>
      <c r="C2630" s="28"/>
      <c r="D2630" s="12"/>
      <c r="E2630" s="12"/>
      <c r="F2630" s="12"/>
      <c r="G2630" s="13"/>
      <c r="H2630" s="10"/>
      <c r="I2630" s="14" t="str">
        <f t="shared" si="41"/>
        <v/>
      </c>
      <c r="J2630" s="113"/>
      <c r="K2630" s="172"/>
    </row>
    <row r="2631" spans="1:11" ht="14.1" customHeight="1" x14ac:dyDescent="0.25">
      <c r="A2631" s="9"/>
      <c r="B2631" s="10"/>
      <c r="C2631" s="28"/>
      <c r="D2631" s="12"/>
      <c r="E2631" s="12"/>
      <c r="F2631" s="12"/>
      <c r="G2631" s="13"/>
      <c r="H2631" s="10"/>
      <c r="I2631" s="14" t="str">
        <f t="shared" si="41"/>
        <v/>
      </c>
      <c r="J2631" s="113"/>
      <c r="K2631" s="172"/>
    </row>
    <row r="2632" spans="1:11" ht="14.1" customHeight="1" x14ac:dyDescent="0.25">
      <c r="A2632" s="9"/>
      <c r="B2632" s="10"/>
      <c r="C2632" s="28"/>
      <c r="D2632" s="12"/>
      <c r="E2632" s="12"/>
      <c r="F2632" s="12"/>
      <c r="G2632" s="13"/>
      <c r="H2632" s="10"/>
      <c r="I2632" s="14" t="str">
        <f t="shared" si="41"/>
        <v/>
      </c>
      <c r="J2632" s="113"/>
      <c r="K2632" s="172"/>
    </row>
    <row r="2633" spans="1:11" ht="14.1" customHeight="1" x14ac:dyDescent="0.25">
      <c r="A2633" s="9"/>
      <c r="B2633" s="10"/>
      <c r="C2633" s="28"/>
      <c r="D2633" s="12"/>
      <c r="E2633" s="12"/>
      <c r="F2633" s="12"/>
      <c r="G2633" s="13"/>
      <c r="H2633" s="10"/>
      <c r="I2633" s="14" t="str">
        <f t="shared" si="41"/>
        <v/>
      </c>
      <c r="J2633" s="113"/>
      <c r="K2633" s="172"/>
    </row>
    <row r="2634" spans="1:11" ht="14.1" customHeight="1" x14ac:dyDescent="0.25">
      <c r="A2634" s="9"/>
      <c r="B2634" s="10"/>
      <c r="C2634" s="28"/>
      <c r="D2634" s="12"/>
      <c r="E2634" s="12"/>
      <c r="F2634" s="12"/>
      <c r="G2634" s="13"/>
      <c r="H2634" s="10"/>
      <c r="I2634" s="14" t="str">
        <f t="shared" si="41"/>
        <v/>
      </c>
      <c r="J2634" s="113"/>
      <c r="K2634" s="172"/>
    </row>
    <row r="2635" spans="1:11" ht="14.1" customHeight="1" x14ac:dyDescent="0.25">
      <c r="A2635" s="9"/>
      <c r="B2635" s="10"/>
      <c r="C2635" s="28"/>
      <c r="D2635" s="12"/>
      <c r="E2635" s="12"/>
      <c r="F2635" s="12"/>
      <c r="G2635" s="13"/>
      <c r="H2635" s="10"/>
      <c r="I2635" s="14" t="str">
        <f t="shared" si="41"/>
        <v/>
      </c>
      <c r="J2635" s="113"/>
      <c r="K2635" s="172"/>
    </row>
    <row r="2636" spans="1:11" ht="14.1" customHeight="1" x14ac:dyDescent="0.25">
      <c r="A2636" s="9"/>
      <c r="B2636" s="10"/>
      <c r="C2636" s="28"/>
      <c r="D2636" s="12"/>
      <c r="E2636" s="12"/>
      <c r="F2636" s="12"/>
      <c r="G2636" s="13"/>
      <c r="H2636" s="10"/>
      <c r="I2636" s="14" t="str">
        <f t="shared" si="41"/>
        <v/>
      </c>
      <c r="J2636" s="113"/>
      <c r="K2636" s="172"/>
    </row>
    <row r="2637" spans="1:11" ht="14.1" customHeight="1" x14ac:dyDescent="0.25">
      <c r="A2637" s="9"/>
      <c r="B2637" s="10"/>
      <c r="C2637" s="28"/>
      <c r="D2637" s="12"/>
      <c r="E2637" s="12"/>
      <c r="F2637" s="12"/>
      <c r="G2637" s="13"/>
      <c r="H2637" s="10"/>
      <c r="I2637" s="14" t="str">
        <f t="shared" si="41"/>
        <v/>
      </c>
      <c r="J2637" s="113"/>
      <c r="K2637" s="172"/>
    </row>
    <row r="2638" spans="1:11" ht="14.1" customHeight="1" x14ac:dyDescent="0.25">
      <c r="A2638" s="9"/>
      <c r="B2638" s="10"/>
      <c r="C2638" s="28"/>
      <c r="D2638" s="12"/>
      <c r="E2638" s="12"/>
      <c r="F2638" s="12"/>
      <c r="G2638" s="13"/>
      <c r="H2638" s="10"/>
      <c r="I2638" s="14" t="str">
        <f t="shared" si="41"/>
        <v/>
      </c>
      <c r="J2638" s="113"/>
      <c r="K2638" s="172"/>
    </row>
    <row r="2639" spans="1:11" ht="14.1" customHeight="1" x14ac:dyDescent="0.25">
      <c r="A2639" s="9"/>
      <c r="B2639" s="10"/>
      <c r="C2639" s="28"/>
      <c r="D2639" s="12"/>
      <c r="E2639" s="12"/>
      <c r="F2639" s="12"/>
      <c r="G2639" s="13"/>
      <c r="H2639" s="10"/>
      <c r="I2639" s="14" t="str">
        <f t="shared" si="41"/>
        <v/>
      </c>
      <c r="J2639" s="113"/>
      <c r="K2639" s="172"/>
    </row>
    <row r="2640" spans="1:11" ht="14.1" customHeight="1" x14ac:dyDescent="0.25">
      <c r="A2640" s="9"/>
      <c r="B2640" s="10"/>
      <c r="C2640" s="28"/>
      <c r="D2640" s="12"/>
      <c r="E2640" s="12"/>
      <c r="F2640" s="12"/>
      <c r="G2640" s="13"/>
      <c r="H2640" s="10"/>
      <c r="I2640" s="14" t="str">
        <f t="shared" si="41"/>
        <v/>
      </c>
      <c r="J2640" s="113"/>
      <c r="K2640" s="172"/>
    </row>
    <row r="2641" spans="1:11" ht="14.1" customHeight="1" x14ac:dyDescent="0.25">
      <c r="A2641" s="9"/>
      <c r="B2641" s="10"/>
      <c r="C2641" s="28"/>
      <c r="D2641" s="12"/>
      <c r="E2641" s="12"/>
      <c r="F2641" s="12"/>
      <c r="G2641" s="13"/>
      <c r="H2641" s="10"/>
      <c r="I2641" s="14" t="str">
        <f t="shared" si="41"/>
        <v/>
      </c>
      <c r="J2641" s="113"/>
      <c r="K2641" s="172"/>
    </row>
    <row r="2642" spans="1:11" ht="14.1" customHeight="1" x14ac:dyDescent="0.25">
      <c r="A2642" s="9"/>
      <c r="B2642" s="10"/>
      <c r="C2642" s="28"/>
      <c r="D2642" s="12"/>
      <c r="E2642" s="12"/>
      <c r="F2642" s="12"/>
      <c r="G2642" s="13"/>
      <c r="H2642" s="10"/>
      <c r="I2642" s="14" t="str">
        <f t="shared" si="41"/>
        <v/>
      </c>
      <c r="J2642" s="113"/>
      <c r="K2642" s="172"/>
    </row>
    <row r="2643" spans="1:11" ht="14.1" customHeight="1" x14ac:dyDescent="0.25">
      <c r="A2643" s="9"/>
      <c r="B2643" s="10"/>
      <c r="C2643" s="28"/>
      <c r="D2643" s="12"/>
      <c r="E2643" s="12"/>
      <c r="F2643" s="12"/>
      <c r="G2643" s="13"/>
      <c r="H2643" s="10"/>
      <c r="I2643" s="14" t="str">
        <f t="shared" si="41"/>
        <v/>
      </c>
      <c r="J2643" s="113"/>
      <c r="K2643" s="172"/>
    </row>
    <row r="2644" spans="1:11" ht="14.1" customHeight="1" x14ac:dyDescent="0.25">
      <c r="A2644" s="9"/>
      <c r="B2644" s="10"/>
      <c r="C2644" s="28"/>
      <c r="D2644" s="12"/>
      <c r="E2644" s="12"/>
      <c r="F2644" s="12"/>
      <c r="G2644" s="13"/>
      <c r="H2644" s="10"/>
      <c r="I2644" s="14" t="str">
        <f t="shared" si="41"/>
        <v/>
      </c>
      <c r="J2644" s="113"/>
      <c r="K2644" s="172"/>
    </row>
    <row r="2645" spans="1:11" ht="14.1" customHeight="1" x14ac:dyDescent="0.25">
      <c r="A2645" s="9"/>
      <c r="B2645" s="10"/>
      <c r="C2645" s="28"/>
      <c r="D2645" s="12"/>
      <c r="E2645" s="12"/>
      <c r="F2645" s="12"/>
      <c r="G2645" s="13"/>
      <c r="H2645" s="10"/>
      <c r="I2645" s="14" t="str">
        <f t="shared" si="41"/>
        <v/>
      </c>
      <c r="J2645" s="113"/>
      <c r="K2645" s="172"/>
    </row>
    <row r="2646" spans="1:11" ht="14.1" customHeight="1" x14ac:dyDescent="0.25">
      <c r="A2646" s="9"/>
      <c r="B2646" s="10"/>
      <c r="C2646" s="28"/>
      <c r="D2646" s="12"/>
      <c r="E2646" s="12"/>
      <c r="F2646" s="12"/>
      <c r="G2646" s="13"/>
      <c r="H2646" s="10"/>
      <c r="I2646" s="14" t="str">
        <f t="shared" si="41"/>
        <v/>
      </c>
      <c r="J2646" s="113"/>
      <c r="K2646" s="172"/>
    </row>
    <row r="2647" spans="1:11" ht="14.1" customHeight="1" x14ac:dyDescent="0.25">
      <c r="A2647" s="9"/>
      <c r="B2647" s="10"/>
      <c r="C2647" s="28"/>
      <c r="D2647" s="12"/>
      <c r="E2647" s="12"/>
      <c r="F2647" s="12"/>
      <c r="G2647" s="13"/>
      <c r="H2647" s="10"/>
      <c r="I2647" s="14" t="str">
        <f t="shared" si="41"/>
        <v/>
      </c>
      <c r="J2647" s="113"/>
      <c r="K2647" s="172"/>
    </row>
    <row r="2648" spans="1:11" ht="14.1" customHeight="1" x14ac:dyDescent="0.25">
      <c r="A2648" s="9"/>
      <c r="B2648" s="10"/>
      <c r="C2648" s="28"/>
      <c r="D2648" s="12"/>
      <c r="E2648" s="12"/>
      <c r="F2648" s="12"/>
      <c r="G2648" s="13"/>
      <c r="H2648" s="10"/>
      <c r="I2648" s="14" t="str">
        <f t="shared" si="41"/>
        <v/>
      </c>
      <c r="J2648" s="113"/>
      <c r="K2648" s="172"/>
    </row>
    <row r="2649" spans="1:11" ht="14.1" customHeight="1" x14ac:dyDescent="0.25">
      <c r="A2649" s="9"/>
      <c r="B2649" s="10"/>
      <c r="C2649" s="28"/>
      <c r="D2649" s="12"/>
      <c r="E2649" s="12"/>
      <c r="F2649" s="12"/>
      <c r="G2649" s="13"/>
      <c r="H2649" s="10"/>
      <c r="I2649" s="14" t="str">
        <f t="shared" si="41"/>
        <v/>
      </c>
      <c r="J2649" s="113"/>
      <c r="K2649" s="172"/>
    </row>
    <row r="2650" spans="1:11" ht="14.1" customHeight="1" x14ac:dyDescent="0.25">
      <c r="A2650" s="9"/>
      <c r="B2650" s="10"/>
      <c r="C2650" s="28"/>
      <c r="D2650" s="12"/>
      <c r="E2650" s="12"/>
      <c r="F2650" s="12"/>
      <c r="G2650" s="13"/>
      <c r="H2650" s="10"/>
      <c r="I2650" s="14" t="str">
        <f t="shared" si="41"/>
        <v/>
      </c>
      <c r="J2650" s="113"/>
      <c r="K2650" s="172"/>
    </row>
    <row r="2651" spans="1:11" ht="14.1" customHeight="1" x14ac:dyDescent="0.25">
      <c r="A2651" s="9"/>
      <c r="B2651" s="10"/>
      <c r="C2651" s="28"/>
      <c r="D2651" s="12"/>
      <c r="E2651" s="12"/>
      <c r="F2651" s="12"/>
      <c r="G2651" s="13"/>
      <c r="H2651" s="10"/>
      <c r="I2651" s="14" t="str">
        <f t="shared" si="41"/>
        <v/>
      </c>
      <c r="J2651" s="113"/>
      <c r="K2651" s="172"/>
    </row>
    <row r="2652" spans="1:11" ht="14.1" customHeight="1" x14ac:dyDescent="0.25">
      <c r="A2652" s="9"/>
      <c r="B2652" s="10"/>
      <c r="C2652" s="28"/>
      <c r="D2652" s="12"/>
      <c r="E2652" s="12"/>
      <c r="F2652" s="12"/>
      <c r="G2652" s="13"/>
      <c r="H2652" s="10"/>
      <c r="I2652" s="14" t="str">
        <f t="shared" si="41"/>
        <v/>
      </c>
      <c r="J2652" s="113"/>
      <c r="K2652" s="172"/>
    </row>
    <row r="2653" spans="1:11" ht="14.1" customHeight="1" x14ac:dyDescent="0.25">
      <c r="A2653" s="9"/>
      <c r="B2653" s="10"/>
      <c r="C2653" s="28"/>
      <c r="D2653" s="12"/>
      <c r="E2653" s="12"/>
      <c r="F2653" s="12"/>
      <c r="G2653" s="13"/>
      <c r="H2653" s="10"/>
      <c r="I2653" s="14" t="str">
        <f t="shared" si="41"/>
        <v/>
      </c>
      <c r="J2653" s="113"/>
      <c r="K2653" s="172"/>
    </row>
    <row r="2654" spans="1:11" ht="14.1" customHeight="1" x14ac:dyDescent="0.25">
      <c r="A2654" s="9"/>
      <c r="B2654" s="10"/>
      <c r="C2654" s="28"/>
      <c r="D2654" s="12"/>
      <c r="E2654" s="12"/>
      <c r="F2654" s="12"/>
      <c r="G2654" s="13"/>
      <c r="H2654" s="10"/>
      <c r="I2654" s="14" t="str">
        <f t="shared" si="41"/>
        <v/>
      </c>
      <c r="J2654" s="113"/>
      <c r="K2654" s="172"/>
    </row>
    <row r="2655" spans="1:11" ht="14.1" customHeight="1" x14ac:dyDescent="0.25">
      <c r="A2655" s="9"/>
      <c r="B2655" s="10"/>
      <c r="C2655" s="28"/>
      <c r="D2655" s="12"/>
      <c r="E2655" s="12"/>
      <c r="F2655" s="12"/>
      <c r="G2655" s="13"/>
      <c r="H2655" s="10"/>
      <c r="I2655" s="14" t="str">
        <f t="shared" si="41"/>
        <v/>
      </c>
      <c r="J2655" s="113"/>
      <c r="K2655" s="172"/>
    </row>
    <row r="2656" spans="1:11" ht="14.1" customHeight="1" x14ac:dyDescent="0.25">
      <c r="A2656" s="9"/>
      <c r="B2656" s="10"/>
      <c r="C2656" s="28"/>
      <c r="D2656" s="12"/>
      <c r="E2656" s="12"/>
      <c r="F2656" s="12"/>
      <c r="G2656" s="13"/>
      <c r="H2656" s="10"/>
      <c r="I2656" s="14" t="str">
        <f t="shared" si="41"/>
        <v/>
      </c>
      <c r="J2656" s="113"/>
      <c r="K2656" s="172"/>
    </row>
    <row r="2657" spans="1:11" ht="14.1" customHeight="1" x14ac:dyDescent="0.25">
      <c r="A2657" s="9"/>
      <c r="B2657" s="10"/>
      <c r="C2657" s="28"/>
      <c r="D2657" s="12"/>
      <c r="E2657" s="12"/>
      <c r="F2657" s="12"/>
      <c r="G2657" s="13"/>
      <c r="H2657" s="10"/>
      <c r="I2657" s="14" t="str">
        <f t="shared" si="41"/>
        <v/>
      </c>
      <c r="J2657" s="113"/>
      <c r="K2657" s="172"/>
    </row>
    <row r="2658" spans="1:11" ht="14.1" customHeight="1" x14ac:dyDescent="0.25">
      <c r="A2658" s="9"/>
      <c r="B2658" s="10"/>
      <c r="C2658" s="28"/>
      <c r="D2658" s="12"/>
      <c r="E2658" s="12"/>
      <c r="F2658" s="12"/>
      <c r="G2658" s="13"/>
      <c r="H2658" s="10"/>
      <c r="I2658" s="14" t="str">
        <f t="shared" si="41"/>
        <v/>
      </c>
      <c r="J2658" s="113"/>
      <c r="K2658" s="172"/>
    </row>
    <row r="2659" spans="1:11" ht="14.1" customHeight="1" x14ac:dyDescent="0.25">
      <c r="A2659" s="9"/>
      <c r="B2659" s="10"/>
      <c r="C2659" s="28"/>
      <c r="D2659" s="12"/>
      <c r="E2659" s="12"/>
      <c r="F2659" s="12"/>
      <c r="G2659" s="13"/>
      <c r="H2659" s="10"/>
      <c r="I2659" s="14" t="str">
        <f t="shared" si="41"/>
        <v/>
      </c>
      <c r="J2659" s="113"/>
      <c r="K2659" s="172"/>
    </row>
    <row r="2660" spans="1:11" ht="14.1" customHeight="1" x14ac:dyDescent="0.25">
      <c r="A2660" s="9"/>
      <c r="B2660" s="10"/>
      <c r="C2660" s="28"/>
      <c r="D2660" s="12"/>
      <c r="E2660" s="12"/>
      <c r="F2660" s="12"/>
      <c r="G2660" s="13"/>
      <c r="H2660" s="10"/>
      <c r="I2660" s="14" t="str">
        <f t="shared" si="41"/>
        <v/>
      </c>
      <c r="J2660" s="113"/>
      <c r="K2660" s="172"/>
    </row>
    <row r="2661" spans="1:11" ht="14.1" customHeight="1" x14ac:dyDescent="0.25">
      <c r="A2661" s="9"/>
      <c r="B2661" s="10"/>
      <c r="C2661" s="28"/>
      <c r="D2661" s="12"/>
      <c r="E2661" s="12"/>
      <c r="F2661" s="12"/>
      <c r="G2661" s="13"/>
      <c r="H2661" s="10"/>
      <c r="I2661" s="14" t="str">
        <f t="shared" si="41"/>
        <v/>
      </c>
      <c r="J2661" s="113"/>
      <c r="K2661" s="172"/>
    </row>
    <row r="2662" spans="1:11" ht="14.1" customHeight="1" x14ac:dyDescent="0.25">
      <c r="A2662" s="9"/>
      <c r="B2662" s="10"/>
      <c r="C2662" s="28"/>
      <c r="D2662" s="12"/>
      <c r="E2662" s="12"/>
      <c r="F2662" s="12"/>
      <c r="G2662" s="13"/>
      <c r="H2662" s="10"/>
      <c r="I2662" s="14" t="str">
        <f t="shared" si="41"/>
        <v/>
      </c>
      <c r="J2662" s="113"/>
      <c r="K2662" s="172"/>
    </row>
    <row r="2663" spans="1:11" ht="14.1" customHeight="1" x14ac:dyDescent="0.25">
      <c r="A2663" s="9"/>
      <c r="B2663" s="10"/>
      <c r="C2663" s="28"/>
      <c r="D2663" s="12"/>
      <c r="E2663" s="12"/>
      <c r="F2663" s="12"/>
      <c r="G2663" s="13"/>
      <c r="H2663" s="10"/>
      <c r="I2663" s="14" t="str">
        <f t="shared" si="41"/>
        <v/>
      </c>
      <c r="J2663" s="113"/>
      <c r="K2663" s="172"/>
    </row>
    <row r="2664" spans="1:11" ht="14.1" customHeight="1" x14ac:dyDescent="0.25">
      <c r="A2664" s="9"/>
      <c r="B2664" s="10"/>
      <c r="C2664" s="28"/>
      <c r="D2664" s="12"/>
      <c r="E2664" s="12"/>
      <c r="F2664" s="12"/>
      <c r="G2664" s="13"/>
      <c r="H2664" s="10"/>
      <c r="I2664" s="14" t="str">
        <f t="shared" si="41"/>
        <v/>
      </c>
      <c r="J2664" s="113"/>
      <c r="K2664" s="172"/>
    </row>
    <row r="2665" spans="1:11" ht="14.1" customHeight="1" x14ac:dyDescent="0.25">
      <c r="A2665" s="9"/>
      <c r="B2665" s="10"/>
      <c r="C2665" s="28"/>
      <c r="D2665" s="12"/>
      <c r="E2665" s="12"/>
      <c r="F2665" s="12"/>
      <c r="G2665" s="13"/>
      <c r="H2665" s="10"/>
      <c r="I2665" s="14" t="str">
        <f t="shared" si="41"/>
        <v/>
      </c>
      <c r="J2665" s="113"/>
      <c r="K2665" s="172"/>
    </row>
    <row r="2666" spans="1:11" ht="14.1" customHeight="1" x14ac:dyDescent="0.25">
      <c r="A2666" s="9"/>
      <c r="B2666" s="10"/>
      <c r="C2666" s="28"/>
      <c r="D2666" s="12"/>
      <c r="E2666" s="12"/>
      <c r="F2666" s="12"/>
      <c r="G2666" s="13"/>
      <c r="H2666" s="10"/>
      <c r="I2666" s="14" t="str">
        <f t="shared" si="41"/>
        <v/>
      </c>
      <c r="J2666" s="113"/>
      <c r="K2666" s="172"/>
    </row>
    <row r="2667" spans="1:11" ht="14.1" customHeight="1" x14ac:dyDescent="0.25">
      <c r="A2667" s="9"/>
      <c r="B2667" s="10"/>
      <c r="C2667" s="28"/>
      <c r="D2667" s="12"/>
      <c r="E2667" s="12"/>
      <c r="F2667" s="12"/>
      <c r="G2667" s="13"/>
      <c r="H2667" s="10"/>
      <c r="I2667" s="14" t="str">
        <f t="shared" si="41"/>
        <v/>
      </c>
      <c r="J2667" s="113"/>
      <c r="K2667" s="172"/>
    </row>
    <row r="2668" spans="1:11" ht="14.1" customHeight="1" x14ac:dyDescent="0.25">
      <c r="A2668" s="9"/>
      <c r="B2668" s="10"/>
      <c r="C2668" s="28"/>
      <c r="D2668" s="12"/>
      <c r="E2668" s="12"/>
      <c r="F2668" s="12"/>
      <c r="G2668" s="13"/>
      <c r="H2668" s="10"/>
      <c r="I2668" s="14" t="str">
        <f t="shared" si="41"/>
        <v/>
      </c>
      <c r="J2668" s="113"/>
      <c r="K2668" s="172"/>
    </row>
    <row r="2669" spans="1:11" ht="14.1" customHeight="1" x14ac:dyDescent="0.25">
      <c r="A2669" s="9"/>
      <c r="B2669" s="10"/>
      <c r="C2669" s="28"/>
      <c r="D2669" s="12"/>
      <c r="E2669" s="12"/>
      <c r="F2669" s="12"/>
      <c r="G2669" s="13"/>
      <c r="H2669" s="10"/>
      <c r="I2669" s="14" t="str">
        <f t="shared" si="41"/>
        <v/>
      </c>
      <c r="J2669" s="113"/>
      <c r="K2669" s="172"/>
    </row>
    <row r="2670" spans="1:11" ht="14.1" customHeight="1" x14ac:dyDescent="0.25">
      <c r="A2670" s="9"/>
      <c r="B2670" s="10"/>
      <c r="C2670" s="28"/>
      <c r="D2670" s="12"/>
      <c r="E2670" s="12"/>
      <c r="F2670" s="12"/>
      <c r="G2670" s="13"/>
      <c r="H2670" s="10"/>
      <c r="I2670" s="14" t="str">
        <f t="shared" si="41"/>
        <v/>
      </c>
      <c r="J2670" s="113"/>
      <c r="K2670" s="172"/>
    </row>
    <row r="2671" spans="1:11" ht="14.1" customHeight="1" x14ac:dyDescent="0.25">
      <c r="A2671" s="9"/>
      <c r="B2671" s="10"/>
      <c r="C2671" s="28"/>
      <c r="D2671" s="12"/>
      <c r="E2671" s="12"/>
      <c r="F2671" s="12"/>
      <c r="G2671" s="13"/>
      <c r="H2671" s="10"/>
      <c r="I2671" s="14" t="str">
        <f t="shared" si="41"/>
        <v/>
      </c>
      <c r="J2671" s="113"/>
      <c r="K2671" s="172"/>
    </row>
    <row r="2672" spans="1:11" ht="14.1" customHeight="1" x14ac:dyDescent="0.25">
      <c r="A2672" s="9"/>
      <c r="B2672" s="10"/>
      <c r="C2672" s="28"/>
      <c r="D2672" s="12"/>
      <c r="E2672" s="12"/>
      <c r="F2672" s="12"/>
      <c r="G2672" s="13"/>
      <c r="H2672" s="10"/>
      <c r="I2672" s="14" t="str">
        <f t="shared" si="41"/>
        <v/>
      </c>
      <c r="J2672" s="113"/>
      <c r="K2672" s="172"/>
    </row>
    <row r="2673" spans="1:11" ht="14.1" customHeight="1" x14ac:dyDescent="0.25">
      <c r="A2673" s="9"/>
      <c r="B2673" s="10"/>
      <c r="C2673" s="28"/>
      <c r="D2673" s="12"/>
      <c r="E2673" s="12"/>
      <c r="F2673" s="12"/>
      <c r="G2673" s="13"/>
      <c r="H2673" s="10"/>
      <c r="I2673" s="14" t="str">
        <f t="shared" si="41"/>
        <v/>
      </c>
      <c r="J2673" s="113"/>
      <c r="K2673" s="172"/>
    </row>
    <row r="2674" spans="1:11" ht="14.1" customHeight="1" x14ac:dyDescent="0.25">
      <c r="A2674" s="9"/>
      <c r="B2674" s="10"/>
      <c r="C2674" s="28"/>
      <c r="D2674" s="12"/>
      <c r="E2674" s="12"/>
      <c r="F2674" s="12"/>
      <c r="G2674" s="13"/>
      <c r="H2674" s="10"/>
      <c r="I2674" s="14" t="str">
        <f t="shared" si="41"/>
        <v/>
      </c>
      <c r="J2674" s="113"/>
      <c r="K2674" s="172"/>
    </row>
    <row r="2675" spans="1:11" ht="14.1" customHeight="1" x14ac:dyDescent="0.25">
      <c r="A2675" s="9"/>
      <c r="B2675" s="10"/>
      <c r="C2675" s="28"/>
      <c r="D2675" s="12"/>
      <c r="E2675" s="12"/>
      <c r="F2675" s="12"/>
      <c r="G2675" s="13"/>
      <c r="H2675" s="10"/>
      <c r="I2675" s="14" t="str">
        <f t="shared" si="41"/>
        <v/>
      </c>
      <c r="J2675" s="113"/>
      <c r="K2675" s="172"/>
    </row>
    <row r="2676" spans="1:11" ht="14.1" customHeight="1" x14ac:dyDescent="0.25">
      <c r="A2676" s="9"/>
      <c r="B2676" s="10"/>
      <c r="C2676" s="28"/>
      <c r="D2676" s="12"/>
      <c r="E2676" s="12"/>
      <c r="F2676" s="12"/>
      <c r="G2676" s="13"/>
      <c r="H2676" s="10"/>
      <c r="I2676" s="14" t="str">
        <f t="shared" si="41"/>
        <v/>
      </c>
      <c r="J2676" s="113"/>
      <c r="K2676" s="172"/>
    </row>
    <row r="2677" spans="1:11" ht="14.1" customHeight="1" x14ac:dyDescent="0.25">
      <c r="A2677" s="9"/>
      <c r="B2677" s="10"/>
      <c r="C2677" s="28"/>
      <c r="D2677" s="12"/>
      <c r="E2677" s="12"/>
      <c r="F2677" s="12"/>
      <c r="G2677" s="13"/>
      <c r="H2677" s="10"/>
      <c r="I2677" s="14" t="str">
        <f t="shared" si="41"/>
        <v/>
      </c>
      <c r="J2677" s="113"/>
      <c r="K2677" s="172"/>
    </row>
    <row r="2678" spans="1:11" ht="14.1" customHeight="1" x14ac:dyDescent="0.25">
      <c r="A2678" s="9"/>
      <c r="B2678" s="10"/>
      <c r="C2678" s="28"/>
      <c r="D2678" s="12"/>
      <c r="E2678" s="12"/>
      <c r="F2678" s="12"/>
      <c r="G2678" s="13"/>
      <c r="H2678" s="10"/>
      <c r="I2678" s="14" t="str">
        <f t="shared" si="41"/>
        <v/>
      </c>
      <c r="J2678" s="113"/>
      <c r="K2678" s="172"/>
    </row>
    <row r="2679" spans="1:11" ht="14.1" customHeight="1" x14ac:dyDescent="0.25">
      <c r="A2679" s="9"/>
      <c r="B2679" s="10"/>
      <c r="C2679" s="28"/>
      <c r="D2679" s="12"/>
      <c r="E2679" s="12"/>
      <c r="F2679" s="12"/>
      <c r="G2679" s="13"/>
      <c r="H2679" s="10"/>
      <c r="I2679" s="14" t="str">
        <f t="shared" si="41"/>
        <v/>
      </c>
      <c r="J2679" s="113"/>
      <c r="K2679" s="172"/>
    </row>
    <row r="2680" spans="1:11" ht="14.1" customHeight="1" x14ac:dyDescent="0.25">
      <c r="A2680" s="9"/>
      <c r="B2680" s="10"/>
      <c r="C2680" s="28"/>
      <c r="D2680" s="12"/>
      <c r="E2680" s="12"/>
      <c r="F2680" s="12"/>
      <c r="G2680" s="13"/>
      <c r="H2680" s="10"/>
      <c r="I2680" s="14" t="str">
        <f t="shared" si="41"/>
        <v/>
      </c>
      <c r="J2680" s="113"/>
      <c r="K2680" s="172"/>
    </row>
    <row r="2681" spans="1:11" ht="14.1" customHeight="1" x14ac:dyDescent="0.25">
      <c r="A2681" s="9"/>
      <c r="B2681" s="10"/>
      <c r="C2681" s="28"/>
      <c r="D2681" s="12"/>
      <c r="E2681" s="12"/>
      <c r="F2681" s="12"/>
      <c r="G2681" s="13"/>
      <c r="H2681" s="10"/>
      <c r="I2681" s="14" t="str">
        <f t="shared" si="41"/>
        <v/>
      </c>
      <c r="J2681" s="113"/>
      <c r="K2681" s="172"/>
    </row>
    <row r="2682" spans="1:11" ht="14.1" customHeight="1" x14ac:dyDescent="0.25">
      <c r="A2682" s="9"/>
      <c r="B2682" s="10"/>
      <c r="C2682" s="28"/>
      <c r="D2682" s="12"/>
      <c r="E2682" s="12"/>
      <c r="F2682" s="12"/>
      <c r="G2682" s="13"/>
      <c r="H2682" s="10"/>
      <c r="I2682" s="14" t="str">
        <f t="shared" si="41"/>
        <v/>
      </c>
      <c r="J2682" s="113"/>
      <c r="K2682" s="172"/>
    </row>
    <row r="2683" spans="1:11" ht="14.1" customHeight="1" x14ac:dyDescent="0.25">
      <c r="A2683" s="9"/>
      <c r="B2683" s="10"/>
      <c r="C2683" s="28"/>
      <c r="D2683" s="12"/>
      <c r="E2683" s="12"/>
      <c r="F2683" s="12"/>
      <c r="G2683" s="13"/>
      <c r="H2683" s="10"/>
      <c r="I2683" s="14" t="str">
        <f t="shared" si="41"/>
        <v/>
      </c>
      <c r="J2683" s="113"/>
      <c r="K2683" s="172"/>
    </row>
    <row r="2684" spans="1:11" ht="14.1" customHeight="1" x14ac:dyDescent="0.25">
      <c r="A2684" s="9"/>
      <c r="B2684" s="10"/>
      <c r="C2684" s="28"/>
      <c r="D2684" s="12"/>
      <c r="E2684" s="12"/>
      <c r="F2684" s="12"/>
      <c r="G2684" s="13"/>
      <c r="H2684" s="10"/>
      <c r="I2684" s="14" t="str">
        <f t="shared" si="41"/>
        <v/>
      </c>
      <c r="J2684" s="113"/>
      <c r="K2684" s="172"/>
    </row>
    <row r="2685" spans="1:11" ht="14.1" customHeight="1" x14ac:dyDescent="0.25">
      <c r="A2685" s="9"/>
      <c r="B2685" s="10"/>
      <c r="C2685" s="28"/>
      <c r="D2685" s="12"/>
      <c r="E2685" s="12"/>
      <c r="F2685" s="12"/>
      <c r="G2685" s="13"/>
      <c r="H2685" s="10"/>
      <c r="I2685" s="14" t="str">
        <f t="shared" si="41"/>
        <v/>
      </c>
      <c r="J2685" s="113"/>
      <c r="K2685" s="172"/>
    </row>
    <row r="2686" spans="1:11" ht="14.1" customHeight="1" x14ac:dyDescent="0.25">
      <c r="A2686" s="9"/>
      <c r="B2686" s="10"/>
      <c r="C2686" s="28"/>
      <c r="D2686" s="12"/>
      <c r="E2686" s="12"/>
      <c r="F2686" s="12"/>
      <c r="G2686" s="13"/>
      <c r="H2686" s="10"/>
      <c r="I2686" s="14" t="str">
        <f t="shared" si="41"/>
        <v/>
      </c>
      <c r="J2686" s="113"/>
      <c r="K2686" s="172"/>
    </row>
    <row r="2687" spans="1:11" ht="14.1" customHeight="1" x14ac:dyDescent="0.25">
      <c r="A2687" s="9"/>
      <c r="B2687" s="10"/>
      <c r="C2687" s="28"/>
      <c r="D2687" s="12"/>
      <c r="E2687" s="12"/>
      <c r="F2687" s="12"/>
      <c r="G2687" s="13"/>
      <c r="H2687" s="10"/>
      <c r="I2687" s="14" t="str">
        <f t="shared" si="41"/>
        <v/>
      </c>
      <c r="J2687" s="113"/>
      <c r="K2687" s="172"/>
    </row>
    <row r="2688" spans="1:11" ht="14.1" customHeight="1" x14ac:dyDescent="0.25">
      <c r="A2688" s="9"/>
      <c r="B2688" s="10"/>
      <c r="C2688" s="28"/>
      <c r="D2688" s="12"/>
      <c r="E2688" s="12"/>
      <c r="F2688" s="12"/>
      <c r="G2688" s="13"/>
      <c r="H2688" s="10"/>
      <c r="I2688" s="14" t="str">
        <f t="shared" si="41"/>
        <v/>
      </c>
      <c r="J2688" s="113"/>
      <c r="K2688" s="172"/>
    </row>
    <row r="2689" spans="1:11" ht="14.1" customHeight="1" x14ac:dyDescent="0.25">
      <c r="A2689" s="9"/>
      <c r="B2689" s="10"/>
      <c r="C2689" s="28"/>
      <c r="D2689" s="12"/>
      <c r="E2689" s="12"/>
      <c r="F2689" s="12"/>
      <c r="G2689" s="13"/>
      <c r="H2689" s="10"/>
      <c r="I2689" s="14" t="str">
        <f t="shared" si="41"/>
        <v/>
      </c>
      <c r="J2689" s="113"/>
      <c r="K2689" s="172"/>
    </row>
    <row r="2690" spans="1:11" ht="14.1" customHeight="1" x14ac:dyDescent="0.25">
      <c r="A2690" s="9"/>
      <c r="B2690" s="10"/>
      <c r="C2690" s="28"/>
      <c r="D2690" s="12"/>
      <c r="E2690" s="12"/>
      <c r="F2690" s="12"/>
      <c r="G2690" s="13"/>
      <c r="H2690" s="10"/>
      <c r="I2690" s="14" t="str">
        <f t="shared" si="41"/>
        <v/>
      </c>
      <c r="J2690" s="113"/>
      <c r="K2690" s="172"/>
    </row>
    <row r="2691" spans="1:11" ht="14.1" customHeight="1" x14ac:dyDescent="0.25">
      <c r="A2691" s="9"/>
      <c r="B2691" s="10"/>
      <c r="C2691" s="28"/>
      <c r="D2691" s="12"/>
      <c r="E2691" s="12"/>
      <c r="F2691" s="12"/>
      <c r="G2691" s="13"/>
      <c r="H2691" s="10"/>
      <c r="I2691" s="14" t="str">
        <f t="shared" si="41"/>
        <v/>
      </c>
      <c r="J2691" s="113"/>
      <c r="K2691" s="172"/>
    </row>
    <row r="2692" spans="1:11" ht="14.1" customHeight="1" x14ac:dyDescent="0.25">
      <c r="A2692" s="9"/>
      <c r="B2692" s="10"/>
      <c r="C2692" s="28"/>
      <c r="D2692" s="12"/>
      <c r="E2692" s="12"/>
      <c r="F2692" s="12"/>
      <c r="G2692" s="13"/>
      <c r="H2692" s="10"/>
      <c r="I2692" s="14" t="str">
        <f t="shared" si="41"/>
        <v/>
      </c>
      <c r="J2692" s="113"/>
      <c r="K2692" s="172"/>
    </row>
    <row r="2693" spans="1:11" ht="14.1" customHeight="1" x14ac:dyDescent="0.25">
      <c r="A2693" s="9"/>
      <c r="B2693" s="10"/>
      <c r="C2693" s="28"/>
      <c r="D2693" s="12"/>
      <c r="E2693" s="12"/>
      <c r="F2693" s="12"/>
      <c r="G2693" s="13"/>
      <c r="H2693" s="10"/>
      <c r="I2693" s="14" t="str">
        <f t="shared" ref="I2693:I2756" si="42">IF(G2693="","",I2692+G2693)</f>
        <v/>
      </c>
      <c r="J2693" s="113"/>
      <c r="K2693" s="172"/>
    </row>
    <row r="2694" spans="1:11" ht="14.1" customHeight="1" x14ac:dyDescent="0.25">
      <c r="A2694" s="9"/>
      <c r="B2694" s="10"/>
      <c r="C2694" s="28"/>
      <c r="D2694" s="12"/>
      <c r="E2694" s="12"/>
      <c r="F2694" s="12"/>
      <c r="G2694" s="13"/>
      <c r="H2694" s="10"/>
      <c r="I2694" s="14" t="str">
        <f t="shared" si="42"/>
        <v/>
      </c>
      <c r="J2694" s="113"/>
      <c r="K2694" s="172"/>
    </row>
    <row r="2695" spans="1:11" ht="14.1" customHeight="1" x14ac:dyDescent="0.25">
      <c r="A2695" s="9"/>
      <c r="B2695" s="10"/>
      <c r="C2695" s="28"/>
      <c r="D2695" s="12"/>
      <c r="E2695" s="12"/>
      <c r="F2695" s="12"/>
      <c r="G2695" s="13"/>
      <c r="H2695" s="10"/>
      <c r="I2695" s="14" t="str">
        <f t="shared" si="42"/>
        <v/>
      </c>
      <c r="J2695" s="113"/>
      <c r="K2695" s="172"/>
    </row>
    <row r="2696" spans="1:11" ht="14.1" customHeight="1" x14ac:dyDescent="0.25">
      <c r="A2696" s="9"/>
      <c r="B2696" s="10"/>
      <c r="C2696" s="28"/>
      <c r="D2696" s="12"/>
      <c r="E2696" s="12"/>
      <c r="F2696" s="12"/>
      <c r="G2696" s="13"/>
      <c r="H2696" s="10"/>
      <c r="I2696" s="14" t="str">
        <f t="shared" si="42"/>
        <v/>
      </c>
      <c r="J2696" s="113"/>
      <c r="K2696" s="172"/>
    </row>
    <row r="2697" spans="1:11" ht="14.1" customHeight="1" x14ac:dyDescent="0.25">
      <c r="A2697" s="9"/>
      <c r="B2697" s="10"/>
      <c r="C2697" s="28"/>
      <c r="D2697" s="12"/>
      <c r="E2697" s="12"/>
      <c r="F2697" s="12"/>
      <c r="G2697" s="13"/>
      <c r="H2697" s="10"/>
      <c r="I2697" s="14" t="str">
        <f t="shared" si="42"/>
        <v/>
      </c>
      <c r="J2697" s="113"/>
      <c r="K2697" s="172"/>
    </row>
    <row r="2698" spans="1:11" ht="14.1" customHeight="1" x14ac:dyDescent="0.25">
      <c r="A2698" s="9"/>
      <c r="B2698" s="10"/>
      <c r="C2698" s="28"/>
      <c r="D2698" s="12"/>
      <c r="E2698" s="12"/>
      <c r="F2698" s="12"/>
      <c r="G2698" s="13"/>
      <c r="H2698" s="10"/>
      <c r="I2698" s="14" t="str">
        <f t="shared" si="42"/>
        <v/>
      </c>
      <c r="J2698" s="113"/>
      <c r="K2698" s="172"/>
    </row>
    <row r="2699" spans="1:11" ht="14.1" customHeight="1" x14ac:dyDescent="0.25">
      <c r="A2699" s="9"/>
      <c r="B2699" s="10"/>
      <c r="C2699" s="28"/>
      <c r="D2699" s="12"/>
      <c r="E2699" s="12"/>
      <c r="F2699" s="12"/>
      <c r="G2699" s="13"/>
      <c r="H2699" s="10"/>
      <c r="I2699" s="14" t="str">
        <f t="shared" si="42"/>
        <v/>
      </c>
      <c r="J2699" s="113"/>
      <c r="K2699" s="172"/>
    </row>
    <row r="2700" spans="1:11" ht="14.1" customHeight="1" x14ac:dyDescent="0.25">
      <c r="A2700" s="9"/>
      <c r="B2700" s="10"/>
      <c r="C2700" s="28"/>
      <c r="D2700" s="12"/>
      <c r="E2700" s="12"/>
      <c r="F2700" s="12"/>
      <c r="G2700" s="13"/>
      <c r="H2700" s="10"/>
      <c r="I2700" s="14" t="str">
        <f t="shared" si="42"/>
        <v/>
      </c>
      <c r="J2700" s="113"/>
      <c r="K2700" s="172"/>
    </row>
    <row r="2701" spans="1:11" ht="14.1" customHeight="1" x14ac:dyDescent="0.25">
      <c r="A2701" s="9"/>
      <c r="B2701" s="10"/>
      <c r="C2701" s="28"/>
      <c r="D2701" s="12"/>
      <c r="E2701" s="12"/>
      <c r="F2701" s="12"/>
      <c r="G2701" s="13"/>
      <c r="H2701" s="10"/>
      <c r="I2701" s="14" t="str">
        <f t="shared" si="42"/>
        <v/>
      </c>
      <c r="J2701" s="113"/>
      <c r="K2701" s="172"/>
    </row>
    <row r="2702" spans="1:11" ht="14.1" customHeight="1" x14ac:dyDescent="0.25">
      <c r="A2702" s="9"/>
      <c r="B2702" s="10"/>
      <c r="C2702" s="28"/>
      <c r="D2702" s="12"/>
      <c r="E2702" s="12"/>
      <c r="F2702" s="12"/>
      <c r="G2702" s="13"/>
      <c r="H2702" s="10"/>
      <c r="I2702" s="14" t="str">
        <f t="shared" si="42"/>
        <v/>
      </c>
      <c r="J2702" s="113"/>
      <c r="K2702" s="172"/>
    </row>
    <row r="2703" spans="1:11" ht="14.1" customHeight="1" x14ac:dyDescent="0.25">
      <c r="A2703" s="9"/>
      <c r="B2703" s="10"/>
      <c r="C2703" s="28"/>
      <c r="D2703" s="12"/>
      <c r="E2703" s="12"/>
      <c r="F2703" s="12"/>
      <c r="G2703" s="13"/>
      <c r="H2703" s="10"/>
      <c r="I2703" s="14" t="str">
        <f t="shared" si="42"/>
        <v/>
      </c>
      <c r="J2703" s="113"/>
      <c r="K2703" s="172"/>
    </row>
    <row r="2704" spans="1:11" ht="14.1" customHeight="1" x14ac:dyDescent="0.25">
      <c r="A2704" s="9"/>
      <c r="B2704" s="10"/>
      <c r="C2704" s="28"/>
      <c r="D2704" s="12"/>
      <c r="E2704" s="12"/>
      <c r="F2704" s="12"/>
      <c r="G2704" s="13"/>
      <c r="H2704" s="10"/>
      <c r="I2704" s="14" t="str">
        <f t="shared" si="42"/>
        <v/>
      </c>
      <c r="J2704" s="113"/>
      <c r="K2704" s="172"/>
    </row>
    <row r="2705" spans="1:11" ht="14.1" customHeight="1" x14ac:dyDescent="0.25">
      <c r="A2705" s="9"/>
      <c r="B2705" s="10"/>
      <c r="C2705" s="28"/>
      <c r="D2705" s="12"/>
      <c r="E2705" s="12"/>
      <c r="F2705" s="12"/>
      <c r="G2705" s="13"/>
      <c r="H2705" s="10"/>
      <c r="I2705" s="14" t="str">
        <f t="shared" si="42"/>
        <v/>
      </c>
      <c r="J2705" s="113"/>
      <c r="K2705" s="172"/>
    </row>
    <row r="2706" spans="1:11" ht="14.1" customHeight="1" x14ac:dyDescent="0.25">
      <c r="A2706" s="9"/>
      <c r="B2706" s="10"/>
      <c r="C2706" s="28"/>
      <c r="D2706" s="12"/>
      <c r="E2706" s="12"/>
      <c r="F2706" s="12"/>
      <c r="G2706" s="13"/>
      <c r="H2706" s="10"/>
      <c r="I2706" s="14" t="str">
        <f t="shared" si="42"/>
        <v/>
      </c>
      <c r="J2706" s="113"/>
      <c r="K2706" s="172"/>
    </row>
    <row r="2707" spans="1:11" ht="14.1" customHeight="1" x14ac:dyDescent="0.25">
      <c r="A2707" s="9"/>
      <c r="B2707" s="10"/>
      <c r="C2707" s="28"/>
      <c r="D2707" s="12"/>
      <c r="E2707" s="12"/>
      <c r="F2707" s="12"/>
      <c r="G2707" s="13"/>
      <c r="H2707" s="10"/>
      <c r="I2707" s="14" t="str">
        <f t="shared" si="42"/>
        <v/>
      </c>
      <c r="J2707" s="113"/>
      <c r="K2707" s="172"/>
    </row>
    <row r="2708" spans="1:11" ht="14.1" customHeight="1" x14ac:dyDescent="0.25">
      <c r="A2708" s="9"/>
      <c r="B2708" s="10"/>
      <c r="C2708" s="28"/>
      <c r="D2708" s="12"/>
      <c r="E2708" s="12"/>
      <c r="F2708" s="12"/>
      <c r="G2708" s="13"/>
      <c r="H2708" s="10"/>
      <c r="I2708" s="14" t="str">
        <f t="shared" si="42"/>
        <v/>
      </c>
      <c r="J2708" s="113"/>
      <c r="K2708" s="172"/>
    </row>
    <row r="2709" spans="1:11" ht="14.1" customHeight="1" x14ac:dyDescent="0.25">
      <c r="A2709" s="9"/>
      <c r="B2709" s="10"/>
      <c r="C2709" s="28"/>
      <c r="D2709" s="12"/>
      <c r="E2709" s="12"/>
      <c r="F2709" s="12"/>
      <c r="G2709" s="13"/>
      <c r="H2709" s="10"/>
      <c r="I2709" s="14" t="str">
        <f t="shared" si="42"/>
        <v/>
      </c>
      <c r="J2709" s="113"/>
      <c r="K2709" s="172"/>
    </row>
    <row r="2710" spans="1:11" ht="14.1" customHeight="1" x14ac:dyDescent="0.25">
      <c r="A2710" s="9"/>
      <c r="B2710" s="10"/>
      <c r="C2710" s="28"/>
      <c r="D2710" s="12"/>
      <c r="E2710" s="12"/>
      <c r="F2710" s="12"/>
      <c r="G2710" s="13"/>
      <c r="H2710" s="10"/>
      <c r="I2710" s="14" t="str">
        <f t="shared" si="42"/>
        <v/>
      </c>
      <c r="J2710" s="113"/>
      <c r="K2710" s="172"/>
    </row>
    <row r="2711" spans="1:11" ht="14.1" customHeight="1" x14ac:dyDescent="0.25">
      <c r="A2711" s="9"/>
      <c r="B2711" s="10"/>
      <c r="C2711" s="28"/>
      <c r="D2711" s="12"/>
      <c r="E2711" s="12"/>
      <c r="F2711" s="12"/>
      <c r="G2711" s="13"/>
      <c r="H2711" s="10"/>
      <c r="I2711" s="14" t="str">
        <f t="shared" si="42"/>
        <v/>
      </c>
      <c r="J2711" s="113"/>
      <c r="K2711" s="172"/>
    </row>
    <row r="2712" spans="1:11" ht="14.1" customHeight="1" x14ac:dyDescent="0.25">
      <c r="A2712" s="9"/>
      <c r="B2712" s="10"/>
      <c r="C2712" s="28"/>
      <c r="D2712" s="12"/>
      <c r="E2712" s="12"/>
      <c r="F2712" s="12"/>
      <c r="G2712" s="13"/>
      <c r="H2712" s="10"/>
      <c r="I2712" s="14" t="str">
        <f t="shared" si="42"/>
        <v/>
      </c>
      <c r="J2712" s="113"/>
      <c r="K2712" s="172"/>
    </row>
    <row r="2713" spans="1:11" ht="14.1" customHeight="1" x14ac:dyDescent="0.25">
      <c r="A2713" s="9"/>
      <c r="B2713" s="10"/>
      <c r="C2713" s="28"/>
      <c r="D2713" s="12"/>
      <c r="E2713" s="12"/>
      <c r="F2713" s="12"/>
      <c r="G2713" s="13"/>
      <c r="H2713" s="10"/>
      <c r="I2713" s="14" t="str">
        <f t="shared" si="42"/>
        <v/>
      </c>
      <c r="J2713" s="113"/>
      <c r="K2713" s="172"/>
    </row>
    <row r="2714" spans="1:11" ht="14.1" customHeight="1" x14ac:dyDescent="0.25">
      <c r="A2714" s="9"/>
      <c r="B2714" s="10"/>
      <c r="C2714" s="28"/>
      <c r="D2714" s="12"/>
      <c r="E2714" s="12"/>
      <c r="F2714" s="12"/>
      <c r="G2714" s="13"/>
      <c r="H2714" s="10"/>
      <c r="I2714" s="14" t="str">
        <f t="shared" si="42"/>
        <v/>
      </c>
      <c r="J2714" s="113"/>
      <c r="K2714" s="172"/>
    </row>
    <row r="2715" spans="1:11" ht="14.1" customHeight="1" x14ac:dyDescent="0.25">
      <c r="A2715" s="9"/>
      <c r="B2715" s="10"/>
      <c r="C2715" s="28"/>
      <c r="D2715" s="12"/>
      <c r="E2715" s="12"/>
      <c r="F2715" s="12"/>
      <c r="G2715" s="13"/>
      <c r="H2715" s="10"/>
      <c r="I2715" s="14" t="str">
        <f t="shared" si="42"/>
        <v/>
      </c>
      <c r="J2715" s="113"/>
      <c r="K2715" s="172"/>
    </row>
    <row r="2716" spans="1:11" ht="14.1" customHeight="1" x14ac:dyDescent="0.25">
      <c r="A2716" s="9"/>
      <c r="B2716" s="10"/>
      <c r="C2716" s="28"/>
      <c r="D2716" s="12"/>
      <c r="E2716" s="12"/>
      <c r="F2716" s="12"/>
      <c r="G2716" s="13"/>
      <c r="H2716" s="10"/>
      <c r="I2716" s="14" t="str">
        <f t="shared" si="42"/>
        <v/>
      </c>
      <c r="J2716" s="113"/>
      <c r="K2716" s="172"/>
    </row>
    <row r="2717" spans="1:11" ht="14.1" customHeight="1" x14ac:dyDescent="0.25">
      <c r="A2717" s="9"/>
      <c r="B2717" s="10"/>
      <c r="C2717" s="28"/>
      <c r="D2717" s="12"/>
      <c r="E2717" s="12"/>
      <c r="F2717" s="12"/>
      <c r="G2717" s="13"/>
      <c r="H2717" s="10"/>
      <c r="I2717" s="14" t="str">
        <f t="shared" si="42"/>
        <v/>
      </c>
      <c r="J2717" s="113"/>
      <c r="K2717" s="172"/>
    </row>
    <row r="2718" spans="1:11" ht="14.1" customHeight="1" x14ac:dyDescent="0.25">
      <c r="A2718" s="9"/>
      <c r="B2718" s="10"/>
      <c r="C2718" s="28"/>
      <c r="D2718" s="12"/>
      <c r="E2718" s="12"/>
      <c r="F2718" s="12"/>
      <c r="G2718" s="13"/>
      <c r="H2718" s="10"/>
      <c r="I2718" s="14" t="str">
        <f t="shared" si="42"/>
        <v/>
      </c>
      <c r="J2718" s="113"/>
      <c r="K2718" s="172"/>
    </row>
    <row r="2719" spans="1:11" ht="14.1" customHeight="1" x14ac:dyDescent="0.25">
      <c r="A2719" s="9"/>
      <c r="B2719" s="10"/>
      <c r="C2719" s="28"/>
      <c r="D2719" s="12"/>
      <c r="E2719" s="12"/>
      <c r="F2719" s="12"/>
      <c r="G2719" s="13"/>
      <c r="H2719" s="10"/>
      <c r="I2719" s="14" t="str">
        <f t="shared" si="42"/>
        <v/>
      </c>
      <c r="J2719" s="113"/>
      <c r="K2719" s="172"/>
    </row>
    <row r="2720" spans="1:11" ht="14.1" customHeight="1" x14ac:dyDescent="0.25">
      <c r="A2720" s="9"/>
      <c r="B2720" s="10"/>
      <c r="C2720" s="28"/>
      <c r="D2720" s="12"/>
      <c r="E2720" s="12"/>
      <c r="F2720" s="12"/>
      <c r="G2720" s="13"/>
      <c r="H2720" s="10"/>
      <c r="I2720" s="14" t="str">
        <f t="shared" si="42"/>
        <v/>
      </c>
      <c r="J2720" s="113"/>
      <c r="K2720" s="172"/>
    </row>
    <row r="2721" spans="1:11" ht="14.1" customHeight="1" x14ac:dyDescent="0.25">
      <c r="A2721" s="9"/>
      <c r="B2721" s="10"/>
      <c r="C2721" s="28"/>
      <c r="D2721" s="12"/>
      <c r="E2721" s="12"/>
      <c r="F2721" s="12"/>
      <c r="G2721" s="13"/>
      <c r="H2721" s="10"/>
      <c r="I2721" s="14" t="str">
        <f t="shared" si="42"/>
        <v/>
      </c>
      <c r="J2721" s="113"/>
      <c r="K2721" s="172"/>
    </row>
    <row r="2722" spans="1:11" ht="14.1" customHeight="1" x14ac:dyDescent="0.25">
      <c r="A2722" s="9"/>
      <c r="B2722" s="10"/>
      <c r="C2722" s="28"/>
      <c r="D2722" s="12"/>
      <c r="E2722" s="12"/>
      <c r="F2722" s="12"/>
      <c r="G2722" s="13"/>
      <c r="H2722" s="10"/>
      <c r="I2722" s="14" t="str">
        <f t="shared" si="42"/>
        <v/>
      </c>
      <c r="J2722" s="113"/>
      <c r="K2722" s="172"/>
    </row>
    <row r="2723" spans="1:11" ht="14.1" customHeight="1" x14ac:dyDescent="0.25">
      <c r="A2723" s="9"/>
      <c r="B2723" s="10"/>
      <c r="C2723" s="28"/>
      <c r="D2723" s="12"/>
      <c r="E2723" s="12"/>
      <c r="F2723" s="12"/>
      <c r="G2723" s="13"/>
      <c r="H2723" s="10"/>
      <c r="I2723" s="14" t="str">
        <f t="shared" si="42"/>
        <v/>
      </c>
      <c r="J2723" s="113"/>
      <c r="K2723" s="172"/>
    </row>
    <row r="2724" spans="1:11" ht="14.1" customHeight="1" x14ac:dyDescent="0.25">
      <c r="A2724" s="9"/>
      <c r="B2724" s="10"/>
      <c r="C2724" s="28"/>
      <c r="D2724" s="12"/>
      <c r="E2724" s="12"/>
      <c r="F2724" s="12"/>
      <c r="G2724" s="13"/>
      <c r="H2724" s="10"/>
      <c r="I2724" s="14" t="str">
        <f t="shared" si="42"/>
        <v/>
      </c>
      <c r="J2724" s="113"/>
      <c r="K2724" s="172"/>
    </row>
    <row r="2725" spans="1:11" ht="14.1" customHeight="1" x14ac:dyDescent="0.25">
      <c r="A2725" s="9"/>
      <c r="B2725" s="10"/>
      <c r="C2725" s="28"/>
      <c r="D2725" s="12"/>
      <c r="E2725" s="12"/>
      <c r="F2725" s="12"/>
      <c r="G2725" s="13"/>
      <c r="H2725" s="10"/>
      <c r="I2725" s="14" t="str">
        <f t="shared" si="42"/>
        <v/>
      </c>
      <c r="J2725" s="113"/>
      <c r="K2725" s="172"/>
    </row>
    <row r="2726" spans="1:11" ht="14.1" customHeight="1" x14ac:dyDescent="0.25">
      <c r="A2726" s="9"/>
      <c r="B2726" s="10"/>
      <c r="C2726" s="28"/>
      <c r="D2726" s="12"/>
      <c r="E2726" s="12"/>
      <c r="F2726" s="12"/>
      <c r="G2726" s="13"/>
      <c r="H2726" s="10"/>
      <c r="I2726" s="14" t="str">
        <f t="shared" si="42"/>
        <v/>
      </c>
      <c r="J2726" s="113"/>
      <c r="K2726" s="172"/>
    </row>
    <row r="2727" spans="1:11" ht="14.1" customHeight="1" x14ac:dyDescent="0.25">
      <c r="A2727" s="9"/>
      <c r="B2727" s="10"/>
      <c r="C2727" s="28"/>
      <c r="D2727" s="12"/>
      <c r="E2727" s="12"/>
      <c r="F2727" s="12"/>
      <c r="G2727" s="13"/>
      <c r="H2727" s="10"/>
      <c r="I2727" s="14" t="str">
        <f t="shared" si="42"/>
        <v/>
      </c>
      <c r="J2727" s="113"/>
      <c r="K2727" s="172"/>
    </row>
    <row r="2728" spans="1:11" ht="14.1" customHeight="1" x14ac:dyDescent="0.25">
      <c r="A2728" s="9"/>
      <c r="B2728" s="10"/>
      <c r="C2728" s="28"/>
      <c r="D2728" s="12"/>
      <c r="E2728" s="12"/>
      <c r="F2728" s="12"/>
      <c r="G2728" s="13"/>
      <c r="H2728" s="10"/>
      <c r="I2728" s="14" t="str">
        <f t="shared" si="42"/>
        <v/>
      </c>
      <c r="J2728" s="113"/>
      <c r="K2728" s="172"/>
    </row>
    <row r="2729" spans="1:11" ht="14.1" customHeight="1" x14ac:dyDescent="0.25">
      <c r="A2729" s="9"/>
      <c r="B2729" s="10"/>
      <c r="C2729" s="28"/>
      <c r="D2729" s="12"/>
      <c r="E2729" s="12"/>
      <c r="F2729" s="12"/>
      <c r="G2729" s="13"/>
      <c r="H2729" s="10"/>
      <c r="I2729" s="14" t="str">
        <f t="shared" si="42"/>
        <v/>
      </c>
      <c r="J2729" s="113"/>
      <c r="K2729" s="172"/>
    </row>
    <row r="2730" spans="1:11" ht="14.1" customHeight="1" x14ac:dyDescent="0.25">
      <c r="A2730" s="9"/>
      <c r="B2730" s="10"/>
      <c r="C2730" s="28"/>
      <c r="D2730" s="12"/>
      <c r="E2730" s="12"/>
      <c r="F2730" s="12"/>
      <c r="G2730" s="13"/>
      <c r="H2730" s="10"/>
      <c r="I2730" s="14" t="str">
        <f t="shared" si="42"/>
        <v/>
      </c>
      <c r="J2730" s="113"/>
      <c r="K2730" s="172"/>
    </row>
    <row r="2731" spans="1:11" ht="14.1" customHeight="1" x14ac:dyDescent="0.25">
      <c r="A2731" s="9"/>
      <c r="B2731" s="10"/>
      <c r="C2731" s="28"/>
      <c r="D2731" s="12"/>
      <c r="E2731" s="12"/>
      <c r="F2731" s="12"/>
      <c r="G2731" s="13"/>
      <c r="H2731" s="10"/>
      <c r="I2731" s="14" t="str">
        <f t="shared" si="42"/>
        <v/>
      </c>
      <c r="J2731" s="113"/>
      <c r="K2731" s="172"/>
    </row>
    <row r="2732" spans="1:11" ht="14.1" customHeight="1" x14ac:dyDescent="0.25">
      <c r="A2732" s="9"/>
      <c r="B2732" s="10"/>
      <c r="C2732" s="28"/>
      <c r="D2732" s="12"/>
      <c r="E2732" s="12"/>
      <c r="F2732" s="12"/>
      <c r="G2732" s="13"/>
      <c r="H2732" s="10"/>
      <c r="I2732" s="14" t="str">
        <f t="shared" si="42"/>
        <v/>
      </c>
      <c r="J2732" s="113"/>
      <c r="K2732" s="172"/>
    </row>
    <row r="2733" spans="1:11" ht="14.1" customHeight="1" x14ac:dyDescent="0.25">
      <c r="A2733" s="9"/>
      <c r="B2733" s="10"/>
      <c r="C2733" s="28"/>
      <c r="D2733" s="12"/>
      <c r="E2733" s="12"/>
      <c r="F2733" s="12"/>
      <c r="G2733" s="13"/>
      <c r="H2733" s="10"/>
      <c r="I2733" s="14" t="str">
        <f t="shared" si="42"/>
        <v/>
      </c>
      <c r="J2733" s="113"/>
      <c r="K2733" s="172"/>
    </row>
    <row r="2734" spans="1:11" ht="14.1" customHeight="1" x14ac:dyDescent="0.25">
      <c r="A2734" s="9"/>
      <c r="B2734" s="10"/>
      <c r="C2734" s="28"/>
      <c r="D2734" s="12"/>
      <c r="E2734" s="12"/>
      <c r="F2734" s="12"/>
      <c r="G2734" s="13"/>
      <c r="H2734" s="10"/>
      <c r="I2734" s="14" t="str">
        <f t="shared" si="42"/>
        <v/>
      </c>
      <c r="J2734" s="113"/>
      <c r="K2734" s="172"/>
    </row>
    <row r="2735" spans="1:11" ht="14.1" customHeight="1" x14ac:dyDescent="0.25">
      <c r="A2735" s="9"/>
      <c r="B2735" s="10"/>
      <c r="C2735" s="28"/>
      <c r="D2735" s="12"/>
      <c r="E2735" s="12"/>
      <c r="F2735" s="12"/>
      <c r="G2735" s="13"/>
      <c r="H2735" s="10"/>
      <c r="I2735" s="14" t="str">
        <f t="shared" si="42"/>
        <v/>
      </c>
      <c r="J2735" s="113"/>
      <c r="K2735" s="172"/>
    </row>
    <row r="2736" spans="1:11" ht="14.1" customHeight="1" x14ac:dyDescent="0.25">
      <c r="A2736" s="9"/>
      <c r="B2736" s="10"/>
      <c r="C2736" s="28"/>
      <c r="D2736" s="12"/>
      <c r="E2736" s="12"/>
      <c r="F2736" s="12"/>
      <c r="G2736" s="13"/>
      <c r="H2736" s="10"/>
      <c r="I2736" s="14" t="str">
        <f t="shared" si="42"/>
        <v/>
      </c>
      <c r="J2736" s="113"/>
      <c r="K2736" s="172"/>
    </row>
    <row r="2737" spans="1:11" ht="14.1" customHeight="1" x14ac:dyDescent="0.25">
      <c r="A2737" s="9"/>
      <c r="B2737" s="10"/>
      <c r="C2737" s="28"/>
      <c r="D2737" s="12"/>
      <c r="E2737" s="12"/>
      <c r="F2737" s="12"/>
      <c r="G2737" s="13"/>
      <c r="H2737" s="10"/>
      <c r="I2737" s="14" t="str">
        <f t="shared" si="42"/>
        <v/>
      </c>
      <c r="J2737" s="113"/>
      <c r="K2737" s="172"/>
    </row>
    <row r="2738" spans="1:11" ht="14.1" customHeight="1" x14ac:dyDescent="0.25">
      <c r="A2738" s="9"/>
      <c r="B2738" s="10"/>
      <c r="C2738" s="28"/>
      <c r="D2738" s="12"/>
      <c r="E2738" s="12"/>
      <c r="F2738" s="12"/>
      <c r="G2738" s="13"/>
      <c r="H2738" s="10"/>
      <c r="I2738" s="14" t="str">
        <f t="shared" si="42"/>
        <v/>
      </c>
      <c r="J2738" s="113"/>
      <c r="K2738" s="172"/>
    </row>
    <row r="2739" spans="1:11" ht="14.1" customHeight="1" x14ac:dyDescent="0.25">
      <c r="A2739" s="9"/>
      <c r="B2739" s="10"/>
      <c r="C2739" s="28"/>
      <c r="D2739" s="12"/>
      <c r="E2739" s="12"/>
      <c r="F2739" s="12"/>
      <c r="G2739" s="13"/>
      <c r="H2739" s="10"/>
      <c r="I2739" s="14" t="str">
        <f t="shared" si="42"/>
        <v/>
      </c>
      <c r="J2739" s="113"/>
      <c r="K2739" s="172"/>
    </row>
    <row r="2740" spans="1:11" ht="14.1" customHeight="1" x14ac:dyDescent="0.25">
      <c r="A2740" s="9"/>
      <c r="B2740" s="10"/>
      <c r="C2740" s="28"/>
      <c r="D2740" s="12"/>
      <c r="E2740" s="12"/>
      <c r="F2740" s="12"/>
      <c r="G2740" s="13"/>
      <c r="H2740" s="10"/>
      <c r="I2740" s="14" t="str">
        <f t="shared" si="42"/>
        <v/>
      </c>
      <c r="J2740" s="113"/>
      <c r="K2740" s="172"/>
    </row>
    <row r="2741" spans="1:11" ht="14.1" customHeight="1" x14ac:dyDescent="0.25">
      <c r="A2741" s="9"/>
      <c r="B2741" s="10"/>
      <c r="C2741" s="28"/>
      <c r="D2741" s="12"/>
      <c r="E2741" s="12"/>
      <c r="F2741" s="12"/>
      <c r="G2741" s="13"/>
      <c r="H2741" s="10"/>
      <c r="I2741" s="14" t="str">
        <f t="shared" si="42"/>
        <v/>
      </c>
      <c r="J2741" s="113"/>
      <c r="K2741" s="172"/>
    </row>
    <row r="2742" spans="1:11" ht="14.1" customHeight="1" x14ac:dyDescent="0.25">
      <c r="A2742" s="9"/>
      <c r="B2742" s="10"/>
      <c r="C2742" s="28"/>
      <c r="D2742" s="12"/>
      <c r="E2742" s="12"/>
      <c r="F2742" s="12"/>
      <c r="G2742" s="13"/>
      <c r="H2742" s="10"/>
      <c r="I2742" s="14" t="str">
        <f t="shared" si="42"/>
        <v/>
      </c>
      <c r="J2742" s="113"/>
      <c r="K2742" s="172"/>
    </row>
    <row r="2743" spans="1:11" ht="14.1" customHeight="1" x14ac:dyDescent="0.25">
      <c r="A2743" s="9"/>
      <c r="B2743" s="10"/>
      <c r="C2743" s="28"/>
      <c r="D2743" s="12"/>
      <c r="E2743" s="12"/>
      <c r="F2743" s="12"/>
      <c r="G2743" s="13"/>
      <c r="H2743" s="10"/>
      <c r="I2743" s="14" t="str">
        <f t="shared" si="42"/>
        <v/>
      </c>
      <c r="J2743" s="113"/>
      <c r="K2743" s="172"/>
    </row>
    <row r="2744" spans="1:11" ht="14.1" customHeight="1" x14ac:dyDescent="0.25">
      <c r="A2744" s="9"/>
      <c r="B2744" s="10"/>
      <c r="C2744" s="28"/>
      <c r="D2744" s="12"/>
      <c r="E2744" s="12"/>
      <c r="F2744" s="12"/>
      <c r="G2744" s="13"/>
      <c r="H2744" s="10"/>
      <c r="I2744" s="14" t="str">
        <f t="shared" si="42"/>
        <v/>
      </c>
      <c r="J2744" s="113"/>
      <c r="K2744" s="172"/>
    </row>
    <row r="2745" spans="1:11" ht="14.1" customHeight="1" x14ac:dyDescent="0.25">
      <c r="A2745" s="9"/>
      <c r="B2745" s="10"/>
      <c r="C2745" s="28"/>
      <c r="D2745" s="12"/>
      <c r="E2745" s="12"/>
      <c r="F2745" s="12"/>
      <c r="G2745" s="13"/>
      <c r="H2745" s="10"/>
      <c r="I2745" s="14" t="str">
        <f t="shared" si="42"/>
        <v/>
      </c>
      <c r="J2745" s="113"/>
      <c r="K2745" s="172"/>
    </row>
    <row r="2746" spans="1:11" ht="14.1" customHeight="1" x14ac:dyDescent="0.25">
      <c r="A2746" s="9"/>
      <c r="B2746" s="10"/>
      <c r="C2746" s="28"/>
      <c r="D2746" s="12"/>
      <c r="E2746" s="12"/>
      <c r="F2746" s="12"/>
      <c r="G2746" s="13"/>
      <c r="H2746" s="10"/>
      <c r="I2746" s="14" t="str">
        <f t="shared" si="42"/>
        <v/>
      </c>
      <c r="J2746" s="113"/>
      <c r="K2746" s="172"/>
    </row>
    <row r="2747" spans="1:11" ht="14.1" customHeight="1" x14ac:dyDescent="0.25">
      <c r="A2747" s="9"/>
      <c r="B2747" s="10"/>
      <c r="C2747" s="28"/>
      <c r="D2747" s="12"/>
      <c r="E2747" s="12"/>
      <c r="F2747" s="12"/>
      <c r="G2747" s="13"/>
      <c r="H2747" s="10"/>
      <c r="I2747" s="14" t="str">
        <f t="shared" si="42"/>
        <v/>
      </c>
      <c r="J2747" s="113"/>
      <c r="K2747" s="172"/>
    </row>
    <row r="2748" spans="1:11" ht="14.1" customHeight="1" x14ac:dyDescent="0.25">
      <c r="A2748" s="9"/>
      <c r="B2748" s="10"/>
      <c r="C2748" s="28"/>
      <c r="D2748" s="12"/>
      <c r="E2748" s="12"/>
      <c r="F2748" s="12"/>
      <c r="G2748" s="13"/>
      <c r="H2748" s="10"/>
      <c r="I2748" s="14" t="str">
        <f t="shared" si="42"/>
        <v/>
      </c>
      <c r="J2748" s="113"/>
      <c r="K2748" s="172"/>
    </row>
    <row r="2749" spans="1:11" ht="14.1" customHeight="1" x14ac:dyDescent="0.25">
      <c r="A2749" s="9"/>
      <c r="B2749" s="10"/>
      <c r="C2749" s="28"/>
      <c r="D2749" s="12"/>
      <c r="E2749" s="12"/>
      <c r="F2749" s="12"/>
      <c r="G2749" s="13"/>
      <c r="H2749" s="10"/>
      <c r="I2749" s="14" t="str">
        <f t="shared" si="42"/>
        <v/>
      </c>
      <c r="J2749" s="113"/>
      <c r="K2749" s="172"/>
    </row>
    <row r="2750" spans="1:11" ht="14.1" customHeight="1" x14ac:dyDescent="0.25">
      <c r="A2750" s="9"/>
      <c r="B2750" s="10"/>
      <c r="C2750" s="28"/>
      <c r="D2750" s="12"/>
      <c r="E2750" s="12"/>
      <c r="F2750" s="12"/>
      <c r="G2750" s="13"/>
      <c r="H2750" s="10"/>
      <c r="I2750" s="14" t="str">
        <f t="shared" si="42"/>
        <v/>
      </c>
      <c r="J2750" s="113"/>
      <c r="K2750" s="172"/>
    </row>
    <row r="2751" spans="1:11" ht="14.1" customHeight="1" x14ac:dyDescent="0.25">
      <c r="A2751" s="9"/>
      <c r="B2751" s="10"/>
      <c r="C2751" s="28"/>
      <c r="D2751" s="12"/>
      <c r="E2751" s="12"/>
      <c r="F2751" s="12"/>
      <c r="G2751" s="13"/>
      <c r="H2751" s="10"/>
      <c r="I2751" s="14" t="str">
        <f t="shared" si="42"/>
        <v/>
      </c>
      <c r="J2751" s="113"/>
      <c r="K2751" s="172"/>
    </row>
    <row r="2752" spans="1:11" ht="14.1" customHeight="1" x14ac:dyDescent="0.25">
      <c r="A2752" s="9"/>
      <c r="B2752" s="10"/>
      <c r="C2752" s="28"/>
      <c r="D2752" s="12"/>
      <c r="E2752" s="12"/>
      <c r="F2752" s="12"/>
      <c r="G2752" s="13"/>
      <c r="H2752" s="10"/>
      <c r="I2752" s="14" t="str">
        <f t="shared" si="42"/>
        <v/>
      </c>
      <c r="J2752" s="113"/>
      <c r="K2752" s="172"/>
    </row>
    <row r="2753" spans="1:11" ht="14.1" customHeight="1" x14ac:dyDescent="0.25">
      <c r="A2753" s="9"/>
      <c r="B2753" s="10"/>
      <c r="C2753" s="28"/>
      <c r="D2753" s="12"/>
      <c r="E2753" s="12"/>
      <c r="F2753" s="12"/>
      <c r="G2753" s="13"/>
      <c r="H2753" s="10"/>
      <c r="I2753" s="14" t="str">
        <f t="shared" si="42"/>
        <v/>
      </c>
      <c r="J2753" s="113"/>
      <c r="K2753" s="172"/>
    </row>
    <row r="2754" spans="1:11" ht="14.1" customHeight="1" x14ac:dyDescent="0.25">
      <c r="A2754" s="9"/>
      <c r="B2754" s="10"/>
      <c r="C2754" s="28"/>
      <c r="D2754" s="12"/>
      <c r="E2754" s="12"/>
      <c r="F2754" s="12"/>
      <c r="G2754" s="13"/>
      <c r="H2754" s="10"/>
      <c r="I2754" s="14" t="str">
        <f t="shared" si="42"/>
        <v/>
      </c>
      <c r="J2754" s="113"/>
      <c r="K2754" s="172"/>
    </row>
    <row r="2755" spans="1:11" ht="14.1" customHeight="1" x14ac:dyDescent="0.25">
      <c r="A2755" s="9"/>
      <c r="B2755" s="10"/>
      <c r="C2755" s="28"/>
      <c r="D2755" s="12"/>
      <c r="E2755" s="12"/>
      <c r="F2755" s="12"/>
      <c r="G2755" s="13"/>
      <c r="H2755" s="10"/>
      <c r="I2755" s="14" t="str">
        <f t="shared" si="42"/>
        <v/>
      </c>
      <c r="J2755" s="113"/>
      <c r="K2755" s="172"/>
    </row>
    <row r="2756" spans="1:11" ht="14.1" customHeight="1" x14ac:dyDescent="0.25">
      <c r="A2756" s="9"/>
      <c r="B2756" s="10"/>
      <c r="C2756" s="28"/>
      <c r="D2756" s="12"/>
      <c r="E2756" s="12"/>
      <c r="F2756" s="12"/>
      <c r="G2756" s="13"/>
      <c r="H2756" s="10"/>
      <c r="I2756" s="14" t="str">
        <f t="shared" si="42"/>
        <v/>
      </c>
      <c r="J2756" s="113"/>
      <c r="K2756" s="172"/>
    </row>
    <row r="2757" spans="1:11" ht="14.1" customHeight="1" x14ac:dyDescent="0.25">
      <c r="A2757" s="9"/>
      <c r="B2757" s="10"/>
      <c r="C2757" s="28"/>
      <c r="D2757" s="12"/>
      <c r="E2757" s="12"/>
      <c r="F2757" s="12"/>
      <c r="G2757" s="13"/>
      <c r="H2757" s="10"/>
      <c r="I2757" s="14" t="str">
        <f t="shared" ref="I2757:I2820" si="43">IF(G2757="","",I2756+G2757)</f>
        <v/>
      </c>
      <c r="J2757" s="113"/>
      <c r="K2757" s="172"/>
    </row>
    <row r="2758" spans="1:11" ht="14.1" customHeight="1" x14ac:dyDescent="0.25">
      <c r="A2758" s="9"/>
      <c r="B2758" s="10"/>
      <c r="C2758" s="28"/>
      <c r="D2758" s="12"/>
      <c r="E2758" s="12"/>
      <c r="F2758" s="12"/>
      <c r="G2758" s="13"/>
      <c r="H2758" s="10"/>
      <c r="I2758" s="14" t="str">
        <f t="shared" si="43"/>
        <v/>
      </c>
      <c r="J2758" s="113"/>
      <c r="K2758" s="172"/>
    </row>
    <row r="2759" spans="1:11" ht="14.1" customHeight="1" x14ac:dyDescent="0.25">
      <c r="A2759" s="9"/>
      <c r="B2759" s="10"/>
      <c r="C2759" s="28"/>
      <c r="D2759" s="12"/>
      <c r="E2759" s="12"/>
      <c r="F2759" s="12"/>
      <c r="G2759" s="13"/>
      <c r="H2759" s="10"/>
      <c r="I2759" s="14" t="str">
        <f t="shared" si="43"/>
        <v/>
      </c>
      <c r="J2759" s="113"/>
      <c r="K2759" s="172"/>
    </row>
    <row r="2760" spans="1:11" ht="14.1" customHeight="1" x14ac:dyDescent="0.25">
      <c r="A2760" s="9"/>
      <c r="B2760" s="10"/>
      <c r="C2760" s="28"/>
      <c r="D2760" s="12"/>
      <c r="E2760" s="12"/>
      <c r="F2760" s="12"/>
      <c r="G2760" s="13"/>
      <c r="H2760" s="10"/>
      <c r="I2760" s="14" t="str">
        <f t="shared" si="43"/>
        <v/>
      </c>
      <c r="J2760" s="113"/>
      <c r="K2760" s="172"/>
    </row>
    <row r="2761" spans="1:11" ht="14.1" customHeight="1" x14ac:dyDescent="0.25">
      <c r="A2761" s="9"/>
      <c r="B2761" s="10"/>
      <c r="C2761" s="28"/>
      <c r="D2761" s="12"/>
      <c r="E2761" s="12"/>
      <c r="F2761" s="12"/>
      <c r="G2761" s="13"/>
      <c r="H2761" s="10"/>
      <c r="I2761" s="14" t="str">
        <f t="shared" si="43"/>
        <v/>
      </c>
      <c r="J2761" s="113"/>
      <c r="K2761" s="172"/>
    </row>
    <row r="2762" spans="1:11" ht="14.1" customHeight="1" x14ac:dyDescent="0.25">
      <c r="A2762" s="9"/>
      <c r="B2762" s="10"/>
      <c r="C2762" s="28"/>
      <c r="D2762" s="12"/>
      <c r="E2762" s="12"/>
      <c r="F2762" s="12"/>
      <c r="G2762" s="13"/>
      <c r="H2762" s="10"/>
      <c r="I2762" s="14" t="str">
        <f t="shared" si="43"/>
        <v/>
      </c>
      <c r="J2762" s="113"/>
      <c r="K2762" s="172"/>
    </row>
    <row r="2763" spans="1:11" ht="14.1" customHeight="1" x14ac:dyDescent="0.25">
      <c r="A2763" s="9"/>
      <c r="B2763" s="10"/>
      <c r="C2763" s="28"/>
      <c r="D2763" s="12"/>
      <c r="E2763" s="12"/>
      <c r="F2763" s="12"/>
      <c r="G2763" s="13"/>
      <c r="H2763" s="10"/>
      <c r="I2763" s="14" t="str">
        <f t="shared" si="43"/>
        <v/>
      </c>
      <c r="J2763" s="113"/>
      <c r="K2763" s="172"/>
    </row>
    <row r="2764" spans="1:11" ht="14.1" customHeight="1" x14ac:dyDescent="0.25">
      <c r="A2764" s="9"/>
      <c r="B2764" s="10"/>
      <c r="C2764" s="28"/>
      <c r="D2764" s="12"/>
      <c r="E2764" s="12"/>
      <c r="F2764" s="12"/>
      <c r="G2764" s="13"/>
      <c r="H2764" s="10"/>
      <c r="I2764" s="14" t="str">
        <f t="shared" si="43"/>
        <v/>
      </c>
      <c r="J2764" s="113"/>
      <c r="K2764" s="172"/>
    </row>
    <row r="2765" spans="1:11" ht="14.1" customHeight="1" x14ac:dyDescent="0.25">
      <c r="A2765" s="9"/>
      <c r="B2765" s="10"/>
      <c r="C2765" s="28"/>
      <c r="D2765" s="12"/>
      <c r="E2765" s="12"/>
      <c r="F2765" s="12"/>
      <c r="G2765" s="13"/>
      <c r="H2765" s="10"/>
      <c r="I2765" s="14" t="str">
        <f t="shared" si="43"/>
        <v/>
      </c>
      <c r="J2765" s="113"/>
      <c r="K2765" s="172"/>
    </row>
    <row r="2766" spans="1:11" ht="14.1" customHeight="1" x14ac:dyDescent="0.25">
      <c r="A2766" s="9"/>
      <c r="B2766" s="10"/>
      <c r="C2766" s="28"/>
      <c r="D2766" s="12"/>
      <c r="E2766" s="12"/>
      <c r="F2766" s="12"/>
      <c r="G2766" s="13"/>
      <c r="H2766" s="10"/>
      <c r="I2766" s="14" t="str">
        <f t="shared" si="43"/>
        <v/>
      </c>
      <c r="J2766" s="113"/>
      <c r="K2766" s="172"/>
    </row>
    <row r="2767" spans="1:11" ht="14.1" customHeight="1" x14ac:dyDescent="0.25">
      <c r="A2767" s="9"/>
      <c r="B2767" s="10"/>
      <c r="C2767" s="28"/>
      <c r="D2767" s="12"/>
      <c r="E2767" s="12"/>
      <c r="F2767" s="12"/>
      <c r="G2767" s="13"/>
      <c r="H2767" s="10"/>
      <c r="I2767" s="14" t="str">
        <f t="shared" si="43"/>
        <v/>
      </c>
      <c r="J2767" s="113"/>
      <c r="K2767" s="172"/>
    </row>
    <row r="2768" spans="1:11" ht="14.1" customHeight="1" x14ac:dyDescent="0.25">
      <c r="A2768" s="9"/>
      <c r="B2768" s="10"/>
      <c r="C2768" s="28"/>
      <c r="D2768" s="12"/>
      <c r="E2768" s="12"/>
      <c r="F2768" s="12"/>
      <c r="G2768" s="13"/>
      <c r="H2768" s="10"/>
      <c r="I2768" s="14" t="str">
        <f t="shared" si="43"/>
        <v/>
      </c>
      <c r="J2768" s="113"/>
      <c r="K2768" s="172"/>
    </row>
    <row r="2769" spans="1:11" ht="14.1" customHeight="1" x14ac:dyDescent="0.25">
      <c r="A2769" s="9"/>
      <c r="B2769" s="10"/>
      <c r="C2769" s="28"/>
      <c r="D2769" s="12"/>
      <c r="E2769" s="12"/>
      <c r="F2769" s="12"/>
      <c r="G2769" s="13"/>
      <c r="H2769" s="10"/>
      <c r="I2769" s="14" t="str">
        <f t="shared" si="43"/>
        <v/>
      </c>
      <c r="J2769" s="113"/>
      <c r="K2769" s="172"/>
    </row>
    <row r="2770" spans="1:11" ht="14.1" customHeight="1" x14ac:dyDescent="0.25">
      <c r="A2770" s="9"/>
      <c r="B2770" s="10"/>
      <c r="C2770" s="28"/>
      <c r="D2770" s="12"/>
      <c r="E2770" s="12"/>
      <c r="F2770" s="12"/>
      <c r="G2770" s="13"/>
      <c r="H2770" s="10"/>
      <c r="I2770" s="14" t="str">
        <f t="shared" si="43"/>
        <v/>
      </c>
      <c r="J2770" s="113"/>
      <c r="K2770" s="172"/>
    </row>
    <row r="2771" spans="1:11" ht="14.1" customHeight="1" x14ac:dyDescent="0.25">
      <c r="A2771" s="9"/>
      <c r="B2771" s="10"/>
      <c r="C2771" s="28"/>
      <c r="D2771" s="12"/>
      <c r="E2771" s="12"/>
      <c r="F2771" s="12"/>
      <c r="G2771" s="13"/>
      <c r="H2771" s="10"/>
      <c r="I2771" s="14" t="str">
        <f t="shared" si="43"/>
        <v/>
      </c>
      <c r="J2771" s="113"/>
      <c r="K2771" s="172"/>
    </row>
    <row r="2772" spans="1:11" ht="14.1" customHeight="1" x14ac:dyDescent="0.25">
      <c r="A2772" s="9"/>
      <c r="B2772" s="10"/>
      <c r="C2772" s="28"/>
      <c r="D2772" s="12"/>
      <c r="E2772" s="12"/>
      <c r="F2772" s="12"/>
      <c r="G2772" s="13"/>
      <c r="H2772" s="10"/>
      <c r="I2772" s="14" t="str">
        <f t="shared" si="43"/>
        <v/>
      </c>
      <c r="J2772" s="113"/>
      <c r="K2772" s="172"/>
    </row>
    <row r="2773" spans="1:11" ht="14.1" customHeight="1" x14ac:dyDescent="0.25">
      <c r="A2773" s="9"/>
      <c r="B2773" s="10"/>
      <c r="C2773" s="28"/>
      <c r="D2773" s="12"/>
      <c r="E2773" s="12"/>
      <c r="F2773" s="12"/>
      <c r="G2773" s="13"/>
      <c r="H2773" s="10"/>
      <c r="I2773" s="14" t="str">
        <f t="shared" si="43"/>
        <v/>
      </c>
      <c r="J2773" s="113"/>
      <c r="K2773" s="172"/>
    </row>
    <row r="2774" spans="1:11" ht="14.1" customHeight="1" x14ac:dyDescent="0.25">
      <c r="A2774" s="9"/>
      <c r="B2774" s="10"/>
      <c r="C2774" s="28"/>
      <c r="D2774" s="12"/>
      <c r="E2774" s="12"/>
      <c r="F2774" s="12"/>
      <c r="G2774" s="13"/>
      <c r="H2774" s="10"/>
      <c r="I2774" s="14" t="str">
        <f t="shared" si="43"/>
        <v/>
      </c>
      <c r="J2774" s="113"/>
      <c r="K2774" s="172"/>
    </row>
    <row r="2775" spans="1:11" ht="14.1" customHeight="1" x14ac:dyDescent="0.25">
      <c r="A2775" s="9"/>
      <c r="B2775" s="10"/>
      <c r="C2775" s="28"/>
      <c r="D2775" s="12"/>
      <c r="E2775" s="12"/>
      <c r="F2775" s="12"/>
      <c r="G2775" s="13"/>
      <c r="H2775" s="10"/>
      <c r="I2775" s="14" t="str">
        <f t="shared" si="43"/>
        <v/>
      </c>
      <c r="J2775" s="113"/>
      <c r="K2775" s="172"/>
    </row>
    <row r="2776" spans="1:11" ht="14.1" customHeight="1" x14ac:dyDescent="0.25">
      <c r="A2776" s="9"/>
      <c r="B2776" s="10"/>
      <c r="C2776" s="28"/>
      <c r="D2776" s="12"/>
      <c r="E2776" s="12"/>
      <c r="F2776" s="12"/>
      <c r="G2776" s="13"/>
      <c r="H2776" s="10"/>
      <c r="I2776" s="14" t="str">
        <f t="shared" si="43"/>
        <v/>
      </c>
      <c r="J2776" s="113"/>
      <c r="K2776" s="172"/>
    </row>
    <row r="2777" spans="1:11" ht="14.1" customHeight="1" x14ac:dyDescent="0.25">
      <c r="A2777" s="9"/>
      <c r="B2777" s="10"/>
      <c r="C2777" s="28"/>
      <c r="D2777" s="12"/>
      <c r="E2777" s="12"/>
      <c r="F2777" s="12"/>
      <c r="G2777" s="13"/>
      <c r="H2777" s="10"/>
      <c r="I2777" s="14" t="str">
        <f t="shared" si="43"/>
        <v/>
      </c>
      <c r="J2777" s="113"/>
      <c r="K2777" s="172"/>
    </row>
    <row r="2778" spans="1:11" ht="14.1" customHeight="1" x14ac:dyDescent="0.25">
      <c r="A2778" s="9"/>
      <c r="B2778" s="10"/>
      <c r="C2778" s="28"/>
      <c r="D2778" s="12"/>
      <c r="E2778" s="12"/>
      <c r="F2778" s="12"/>
      <c r="G2778" s="13"/>
      <c r="H2778" s="10"/>
      <c r="I2778" s="14" t="str">
        <f t="shared" si="43"/>
        <v/>
      </c>
      <c r="J2778" s="113"/>
      <c r="K2778" s="172"/>
    </row>
    <row r="2779" spans="1:11" ht="14.1" customHeight="1" x14ac:dyDescent="0.25">
      <c r="A2779" s="9"/>
      <c r="B2779" s="10"/>
      <c r="C2779" s="28"/>
      <c r="D2779" s="12"/>
      <c r="E2779" s="12"/>
      <c r="F2779" s="12"/>
      <c r="G2779" s="13"/>
      <c r="H2779" s="10"/>
      <c r="I2779" s="14" t="str">
        <f t="shared" si="43"/>
        <v/>
      </c>
      <c r="J2779" s="113"/>
      <c r="K2779" s="172"/>
    </row>
    <row r="2780" spans="1:11" ht="14.1" customHeight="1" x14ac:dyDescent="0.25">
      <c r="A2780" s="9"/>
      <c r="B2780" s="10"/>
      <c r="C2780" s="28"/>
      <c r="D2780" s="12"/>
      <c r="E2780" s="12"/>
      <c r="F2780" s="12"/>
      <c r="G2780" s="13"/>
      <c r="H2780" s="10"/>
      <c r="I2780" s="14" t="str">
        <f t="shared" si="43"/>
        <v/>
      </c>
      <c r="J2780" s="113"/>
      <c r="K2780" s="172"/>
    </row>
    <row r="2781" spans="1:11" ht="14.1" customHeight="1" x14ac:dyDescent="0.25">
      <c r="A2781" s="9"/>
      <c r="B2781" s="10"/>
      <c r="C2781" s="28"/>
      <c r="D2781" s="12"/>
      <c r="E2781" s="12"/>
      <c r="F2781" s="12"/>
      <c r="G2781" s="13"/>
      <c r="H2781" s="10"/>
      <c r="I2781" s="14" t="str">
        <f t="shared" si="43"/>
        <v/>
      </c>
      <c r="J2781" s="113"/>
      <c r="K2781" s="172"/>
    </row>
    <row r="2782" spans="1:11" ht="14.1" customHeight="1" x14ac:dyDescent="0.25">
      <c r="A2782" s="9"/>
      <c r="B2782" s="10"/>
      <c r="C2782" s="28"/>
      <c r="D2782" s="12"/>
      <c r="E2782" s="12"/>
      <c r="F2782" s="12"/>
      <c r="G2782" s="13"/>
      <c r="H2782" s="10"/>
      <c r="I2782" s="14" t="str">
        <f t="shared" si="43"/>
        <v/>
      </c>
      <c r="J2782" s="113"/>
      <c r="K2782" s="172"/>
    </row>
    <row r="2783" spans="1:11" ht="14.1" customHeight="1" x14ac:dyDescent="0.25">
      <c r="A2783" s="9"/>
      <c r="B2783" s="10"/>
      <c r="C2783" s="28"/>
      <c r="D2783" s="12"/>
      <c r="E2783" s="12"/>
      <c r="F2783" s="12"/>
      <c r="G2783" s="13"/>
      <c r="H2783" s="10"/>
      <c r="I2783" s="14" t="str">
        <f t="shared" si="43"/>
        <v/>
      </c>
      <c r="J2783" s="113"/>
      <c r="K2783" s="172"/>
    </row>
    <row r="2784" spans="1:11" ht="14.1" customHeight="1" x14ac:dyDescent="0.25">
      <c r="A2784" s="9"/>
      <c r="B2784" s="10"/>
      <c r="C2784" s="28"/>
      <c r="D2784" s="12"/>
      <c r="E2784" s="12"/>
      <c r="F2784" s="12"/>
      <c r="G2784" s="13"/>
      <c r="H2784" s="10"/>
      <c r="I2784" s="14" t="str">
        <f t="shared" si="43"/>
        <v/>
      </c>
      <c r="J2784" s="113"/>
      <c r="K2784" s="172"/>
    </row>
    <row r="2785" spans="1:11" ht="14.1" customHeight="1" x14ac:dyDescent="0.25">
      <c r="A2785" s="9"/>
      <c r="B2785" s="10"/>
      <c r="C2785" s="28"/>
      <c r="D2785" s="12"/>
      <c r="E2785" s="12"/>
      <c r="F2785" s="12"/>
      <c r="G2785" s="13"/>
      <c r="H2785" s="10"/>
      <c r="I2785" s="14" t="str">
        <f t="shared" si="43"/>
        <v/>
      </c>
      <c r="J2785" s="113"/>
      <c r="K2785" s="172"/>
    </row>
    <row r="2786" spans="1:11" ht="14.1" customHeight="1" x14ac:dyDescent="0.25">
      <c r="A2786" s="9"/>
      <c r="B2786" s="10"/>
      <c r="C2786" s="28"/>
      <c r="D2786" s="12"/>
      <c r="E2786" s="12"/>
      <c r="F2786" s="12"/>
      <c r="G2786" s="13"/>
      <c r="H2786" s="10"/>
      <c r="I2786" s="14" t="str">
        <f t="shared" si="43"/>
        <v/>
      </c>
      <c r="J2786" s="113"/>
      <c r="K2786" s="172"/>
    </row>
    <row r="2787" spans="1:11" ht="14.1" customHeight="1" x14ac:dyDescent="0.25">
      <c r="A2787" s="9"/>
      <c r="B2787" s="10"/>
      <c r="C2787" s="28"/>
      <c r="D2787" s="12"/>
      <c r="E2787" s="12"/>
      <c r="F2787" s="12"/>
      <c r="G2787" s="13"/>
      <c r="H2787" s="10"/>
      <c r="I2787" s="14" t="str">
        <f t="shared" si="43"/>
        <v/>
      </c>
      <c r="J2787" s="113"/>
      <c r="K2787" s="172"/>
    </row>
    <row r="2788" spans="1:11" ht="14.1" customHeight="1" x14ac:dyDescent="0.25">
      <c r="A2788" s="9"/>
      <c r="B2788" s="10"/>
      <c r="C2788" s="28"/>
      <c r="D2788" s="12"/>
      <c r="E2788" s="12"/>
      <c r="F2788" s="12"/>
      <c r="G2788" s="13"/>
      <c r="H2788" s="10"/>
      <c r="I2788" s="14" t="str">
        <f t="shared" si="43"/>
        <v/>
      </c>
      <c r="J2788" s="113"/>
      <c r="K2788" s="172"/>
    </row>
    <row r="2789" spans="1:11" ht="14.1" customHeight="1" x14ac:dyDescent="0.25">
      <c r="A2789" s="9"/>
      <c r="B2789" s="10"/>
      <c r="C2789" s="28"/>
      <c r="D2789" s="12"/>
      <c r="E2789" s="12"/>
      <c r="F2789" s="12"/>
      <c r="G2789" s="13"/>
      <c r="H2789" s="10"/>
      <c r="I2789" s="14" t="str">
        <f t="shared" si="43"/>
        <v/>
      </c>
      <c r="J2789" s="113"/>
      <c r="K2789" s="172"/>
    </row>
    <row r="2790" spans="1:11" ht="14.1" customHeight="1" x14ac:dyDescent="0.25">
      <c r="A2790" s="9"/>
      <c r="B2790" s="10"/>
      <c r="C2790" s="28"/>
      <c r="D2790" s="12"/>
      <c r="E2790" s="12"/>
      <c r="F2790" s="12"/>
      <c r="G2790" s="13"/>
      <c r="H2790" s="10"/>
      <c r="I2790" s="14" t="str">
        <f t="shared" si="43"/>
        <v/>
      </c>
      <c r="J2790" s="113"/>
      <c r="K2790" s="172"/>
    </row>
    <row r="2791" spans="1:11" ht="14.1" customHeight="1" x14ac:dyDescent="0.25">
      <c r="A2791" s="9"/>
      <c r="B2791" s="10"/>
      <c r="C2791" s="28"/>
      <c r="D2791" s="12"/>
      <c r="E2791" s="12"/>
      <c r="F2791" s="12"/>
      <c r="G2791" s="13"/>
      <c r="H2791" s="10"/>
      <c r="I2791" s="14" t="str">
        <f t="shared" si="43"/>
        <v/>
      </c>
      <c r="J2791" s="113"/>
      <c r="K2791" s="172"/>
    </row>
    <row r="2792" spans="1:11" ht="14.1" customHeight="1" x14ac:dyDescent="0.25">
      <c r="A2792" s="9"/>
      <c r="B2792" s="10"/>
      <c r="C2792" s="28"/>
      <c r="D2792" s="12"/>
      <c r="E2792" s="12"/>
      <c r="F2792" s="12"/>
      <c r="G2792" s="13"/>
      <c r="H2792" s="10"/>
      <c r="I2792" s="14" t="str">
        <f t="shared" si="43"/>
        <v/>
      </c>
      <c r="J2792" s="113"/>
      <c r="K2792" s="172"/>
    </row>
    <row r="2793" spans="1:11" ht="14.1" customHeight="1" x14ac:dyDescent="0.25">
      <c r="A2793" s="9"/>
      <c r="B2793" s="10"/>
      <c r="C2793" s="28"/>
      <c r="D2793" s="12"/>
      <c r="E2793" s="12"/>
      <c r="F2793" s="12"/>
      <c r="G2793" s="13"/>
      <c r="H2793" s="10"/>
      <c r="I2793" s="14" t="str">
        <f t="shared" si="43"/>
        <v/>
      </c>
      <c r="J2793" s="113"/>
      <c r="K2793" s="172"/>
    </row>
    <row r="2794" spans="1:11" ht="14.1" customHeight="1" x14ac:dyDescent="0.25">
      <c r="A2794" s="9"/>
      <c r="B2794" s="10"/>
      <c r="C2794" s="28"/>
      <c r="D2794" s="12"/>
      <c r="E2794" s="12"/>
      <c r="F2794" s="12"/>
      <c r="G2794" s="13"/>
      <c r="H2794" s="10"/>
      <c r="I2794" s="14" t="str">
        <f t="shared" si="43"/>
        <v/>
      </c>
      <c r="J2794" s="113"/>
      <c r="K2794" s="172"/>
    </row>
    <row r="2795" spans="1:11" ht="14.1" customHeight="1" x14ac:dyDescent="0.25">
      <c r="A2795" s="9"/>
      <c r="B2795" s="10"/>
      <c r="C2795" s="28"/>
      <c r="D2795" s="12"/>
      <c r="E2795" s="12"/>
      <c r="F2795" s="12"/>
      <c r="G2795" s="13"/>
      <c r="H2795" s="10"/>
      <c r="I2795" s="14" t="str">
        <f t="shared" si="43"/>
        <v/>
      </c>
      <c r="J2795" s="113"/>
      <c r="K2795" s="172"/>
    </row>
    <row r="2796" spans="1:11" ht="14.1" customHeight="1" x14ac:dyDescent="0.25">
      <c r="A2796" s="9"/>
      <c r="B2796" s="10"/>
      <c r="C2796" s="28"/>
      <c r="D2796" s="12"/>
      <c r="E2796" s="12"/>
      <c r="F2796" s="12"/>
      <c r="G2796" s="13"/>
      <c r="H2796" s="10"/>
      <c r="I2796" s="14" t="str">
        <f t="shared" si="43"/>
        <v/>
      </c>
      <c r="J2796" s="113"/>
      <c r="K2796" s="172"/>
    </row>
    <row r="2797" spans="1:11" ht="14.1" customHeight="1" x14ac:dyDescent="0.25">
      <c r="A2797" s="9"/>
      <c r="B2797" s="10"/>
      <c r="C2797" s="28"/>
      <c r="D2797" s="12"/>
      <c r="E2797" s="12"/>
      <c r="F2797" s="12"/>
      <c r="G2797" s="13"/>
      <c r="H2797" s="10"/>
      <c r="I2797" s="14" t="str">
        <f t="shared" si="43"/>
        <v/>
      </c>
      <c r="J2797" s="113"/>
      <c r="K2797" s="172"/>
    </row>
    <row r="2798" spans="1:11" ht="14.1" customHeight="1" x14ac:dyDescent="0.25">
      <c r="A2798" s="9"/>
      <c r="B2798" s="10"/>
      <c r="C2798" s="28"/>
      <c r="D2798" s="12"/>
      <c r="E2798" s="12"/>
      <c r="F2798" s="12"/>
      <c r="G2798" s="13"/>
      <c r="H2798" s="10"/>
      <c r="I2798" s="14" t="str">
        <f t="shared" si="43"/>
        <v/>
      </c>
      <c r="J2798" s="113"/>
      <c r="K2798" s="172"/>
    </row>
    <row r="2799" spans="1:11" ht="14.1" customHeight="1" x14ac:dyDescent="0.25">
      <c r="A2799" s="9"/>
      <c r="B2799" s="10"/>
      <c r="C2799" s="28"/>
      <c r="D2799" s="12"/>
      <c r="E2799" s="12"/>
      <c r="F2799" s="12"/>
      <c r="G2799" s="13"/>
      <c r="H2799" s="10"/>
      <c r="I2799" s="14" t="str">
        <f t="shared" si="43"/>
        <v/>
      </c>
      <c r="J2799" s="113"/>
      <c r="K2799" s="172"/>
    </row>
    <row r="2800" spans="1:11" ht="14.1" customHeight="1" x14ac:dyDescent="0.25">
      <c r="A2800" s="9"/>
      <c r="B2800" s="10"/>
      <c r="C2800" s="28"/>
      <c r="D2800" s="12"/>
      <c r="E2800" s="12"/>
      <c r="F2800" s="12"/>
      <c r="G2800" s="13"/>
      <c r="H2800" s="10"/>
      <c r="I2800" s="14" t="str">
        <f t="shared" si="43"/>
        <v/>
      </c>
      <c r="J2800" s="113"/>
      <c r="K2800" s="172"/>
    </row>
    <row r="2801" spans="1:11" ht="14.1" customHeight="1" x14ac:dyDescent="0.25">
      <c r="A2801" s="9"/>
      <c r="B2801" s="10"/>
      <c r="C2801" s="28"/>
      <c r="D2801" s="12"/>
      <c r="E2801" s="12"/>
      <c r="F2801" s="12"/>
      <c r="G2801" s="13"/>
      <c r="H2801" s="10"/>
      <c r="I2801" s="14" t="str">
        <f t="shared" si="43"/>
        <v/>
      </c>
      <c r="J2801" s="113"/>
      <c r="K2801" s="172"/>
    </row>
    <row r="2802" spans="1:11" ht="14.1" customHeight="1" x14ac:dyDescent="0.25">
      <c r="A2802" s="9"/>
      <c r="B2802" s="10"/>
      <c r="C2802" s="28"/>
      <c r="D2802" s="12"/>
      <c r="E2802" s="12"/>
      <c r="F2802" s="12"/>
      <c r="G2802" s="13"/>
      <c r="H2802" s="10"/>
      <c r="I2802" s="14" t="str">
        <f t="shared" si="43"/>
        <v/>
      </c>
      <c r="J2802" s="113"/>
      <c r="K2802" s="172"/>
    </row>
    <row r="2803" spans="1:11" ht="14.1" customHeight="1" x14ac:dyDescent="0.25">
      <c r="A2803" s="9"/>
      <c r="B2803" s="10"/>
      <c r="C2803" s="28"/>
      <c r="D2803" s="12"/>
      <c r="E2803" s="12"/>
      <c r="F2803" s="12"/>
      <c r="G2803" s="13"/>
      <c r="H2803" s="10"/>
      <c r="I2803" s="14" t="str">
        <f t="shared" si="43"/>
        <v/>
      </c>
      <c r="J2803" s="113"/>
      <c r="K2803" s="172"/>
    </row>
    <row r="2804" spans="1:11" ht="14.1" customHeight="1" x14ac:dyDescent="0.25">
      <c r="A2804" s="9"/>
      <c r="B2804" s="10"/>
      <c r="C2804" s="28"/>
      <c r="D2804" s="12"/>
      <c r="E2804" s="12"/>
      <c r="F2804" s="12"/>
      <c r="G2804" s="13"/>
      <c r="H2804" s="10"/>
      <c r="I2804" s="14" t="str">
        <f t="shared" si="43"/>
        <v/>
      </c>
      <c r="J2804" s="113"/>
      <c r="K2804" s="172"/>
    </row>
    <row r="2805" spans="1:11" ht="14.1" customHeight="1" x14ac:dyDescent="0.25">
      <c r="A2805" s="9"/>
      <c r="B2805" s="10"/>
      <c r="C2805" s="28"/>
      <c r="D2805" s="12"/>
      <c r="E2805" s="12"/>
      <c r="F2805" s="12"/>
      <c r="G2805" s="13"/>
      <c r="H2805" s="10"/>
      <c r="I2805" s="14" t="str">
        <f t="shared" si="43"/>
        <v/>
      </c>
      <c r="J2805" s="113"/>
      <c r="K2805" s="172"/>
    </row>
    <row r="2806" spans="1:11" ht="14.1" customHeight="1" x14ac:dyDescent="0.25">
      <c r="A2806" s="9"/>
      <c r="B2806" s="10"/>
      <c r="C2806" s="28"/>
      <c r="D2806" s="12"/>
      <c r="E2806" s="12"/>
      <c r="F2806" s="12"/>
      <c r="G2806" s="13"/>
      <c r="H2806" s="10"/>
      <c r="I2806" s="14" t="str">
        <f t="shared" si="43"/>
        <v/>
      </c>
      <c r="J2806" s="113"/>
      <c r="K2806" s="172"/>
    </row>
    <row r="2807" spans="1:11" ht="14.1" customHeight="1" x14ac:dyDescent="0.25">
      <c r="A2807" s="9"/>
      <c r="B2807" s="10"/>
      <c r="C2807" s="28"/>
      <c r="D2807" s="12"/>
      <c r="E2807" s="12"/>
      <c r="F2807" s="12"/>
      <c r="G2807" s="13"/>
      <c r="H2807" s="10"/>
      <c r="I2807" s="14" t="str">
        <f t="shared" si="43"/>
        <v/>
      </c>
      <c r="J2807" s="113"/>
      <c r="K2807" s="172"/>
    </row>
    <row r="2808" spans="1:11" ht="14.1" customHeight="1" x14ac:dyDescent="0.25">
      <c r="A2808" s="9"/>
      <c r="B2808" s="10"/>
      <c r="C2808" s="28"/>
      <c r="D2808" s="12"/>
      <c r="E2808" s="12"/>
      <c r="F2808" s="12"/>
      <c r="G2808" s="13"/>
      <c r="H2808" s="10"/>
      <c r="I2808" s="14" t="str">
        <f t="shared" si="43"/>
        <v/>
      </c>
      <c r="J2808" s="113"/>
      <c r="K2808" s="172"/>
    </row>
    <row r="2809" spans="1:11" ht="14.1" customHeight="1" x14ac:dyDescent="0.25">
      <c r="A2809" s="9"/>
      <c r="B2809" s="10"/>
      <c r="C2809" s="28"/>
      <c r="D2809" s="12"/>
      <c r="E2809" s="12"/>
      <c r="F2809" s="12"/>
      <c r="G2809" s="13"/>
      <c r="H2809" s="10"/>
      <c r="I2809" s="14" t="str">
        <f t="shared" si="43"/>
        <v/>
      </c>
      <c r="J2809" s="113"/>
      <c r="K2809" s="172"/>
    </row>
    <row r="2810" spans="1:11" ht="14.1" customHeight="1" x14ac:dyDescent="0.25">
      <c r="A2810" s="9"/>
      <c r="B2810" s="10"/>
      <c r="C2810" s="28"/>
      <c r="D2810" s="12"/>
      <c r="E2810" s="12"/>
      <c r="F2810" s="12"/>
      <c r="G2810" s="13"/>
      <c r="H2810" s="10"/>
      <c r="I2810" s="14" t="str">
        <f t="shared" si="43"/>
        <v/>
      </c>
      <c r="J2810" s="113"/>
      <c r="K2810" s="172"/>
    </row>
    <row r="2811" spans="1:11" ht="14.1" customHeight="1" x14ac:dyDescent="0.25">
      <c r="A2811" s="9"/>
      <c r="B2811" s="10"/>
      <c r="C2811" s="28"/>
      <c r="D2811" s="12"/>
      <c r="E2811" s="12"/>
      <c r="F2811" s="12"/>
      <c r="G2811" s="13"/>
      <c r="H2811" s="10"/>
      <c r="I2811" s="14" t="str">
        <f t="shared" si="43"/>
        <v/>
      </c>
      <c r="J2811" s="113"/>
      <c r="K2811" s="172"/>
    </row>
    <row r="2812" spans="1:11" ht="14.1" customHeight="1" x14ac:dyDescent="0.25">
      <c r="A2812" s="9"/>
      <c r="B2812" s="10"/>
      <c r="C2812" s="28"/>
      <c r="D2812" s="12"/>
      <c r="E2812" s="12"/>
      <c r="F2812" s="12"/>
      <c r="G2812" s="13"/>
      <c r="H2812" s="10"/>
      <c r="I2812" s="14" t="str">
        <f t="shared" si="43"/>
        <v/>
      </c>
      <c r="J2812" s="113"/>
      <c r="K2812" s="172"/>
    </row>
    <row r="2813" spans="1:11" ht="14.1" customHeight="1" x14ac:dyDescent="0.25">
      <c r="A2813" s="9"/>
      <c r="B2813" s="10"/>
      <c r="C2813" s="28"/>
      <c r="D2813" s="12"/>
      <c r="E2813" s="12"/>
      <c r="F2813" s="12"/>
      <c r="G2813" s="13"/>
      <c r="H2813" s="10"/>
      <c r="I2813" s="14" t="str">
        <f t="shared" si="43"/>
        <v/>
      </c>
      <c r="J2813" s="113"/>
      <c r="K2813" s="172"/>
    </row>
    <row r="2814" spans="1:11" ht="14.1" customHeight="1" x14ac:dyDescent="0.25">
      <c r="A2814" s="9"/>
      <c r="B2814" s="10"/>
      <c r="C2814" s="28"/>
      <c r="D2814" s="12"/>
      <c r="E2814" s="12"/>
      <c r="F2814" s="12"/>
      <c r="G2814" s="13"/>
      <c r="H2814" s="10"/>
      <c r="I2814" s="14" t="str">
        <f t="shared" si="43"/>
        <v/>
      </c>
      <c r="J2814" s="113"/>
      <c r="K2814" s="172"/>
    </row>
    <row r="2815" spans="1:11" ht="14.1" customHeight="1" x14ac:dyDescent="0.25">
      <c r="A2815" s="9"/>
      <c r="B2815" s="10"/>
      <c r="C2815" s="28"/>
      <c r="D2815" s="12"/>
      <c r="E2815" s="12"/>
      <c r="F2815" s="12"/>
      <c r="G2815" s="13"/>
      <c r="H2815" s="10"/>
      <c r="I2815" s="14" t="str">
        <f t="shared" si="43"/>
        <v/>
      </c>
      <c r="J2815" s="113"/>
      <c r="K2815" s="172"/>
    </row>
    <row r="2816" spans="1:11" ht="14.1" customHeight="1" x14ac:dyDescent="0.25">
      <c r="A2816" s="9"/>
      <c r="B2816" s="10"/>
      <c r="C2816" s="28"/>
      <c r="D2816" s="12"/>
      <c r="E2816" s="12"/>
      <c r="F2816" s="12"/>
      <c r="G2816" s="13"/>
      <c r="H2816" s="10"/>
      <c r="I2816" s="14" t="str">
        <f t="shared" si="43"/>
        <v/>
      </c>
      <c r="J2816" s="113"/>
      <c r="K2816" s="172"/>
    </row>
    <row r="2817" spans="1:11" ht="14.1" customHeight="1" x14ac:dyDescent="0.25">
      <c r="A2817" s="9"/>
      <c r="B2817" s="10"/>
      <c r="C2817" s="28"/>
      <c r="D2817" s="12"/>
      <c r="E2817" s="12"/>
      <c r="F2817" s="12"/>
      <c r="G2817" s="13"/>
      <c r="H2817" s="10"/>
      <c r="I2817" s="14" t="str">
        <f t="shared" si="43"/>
        <v/>
      </c>
      <c r="J2817" s="113"/>
      <c r="K2817" s="172"/>
    </row>
    <row r="2818" spans="1:11" ht="14.1" customHeight="1" x14ac:dyDescent="0.25">
      <c r="A2818" s="9"/>
      <c r="B2818" s="10"/>
      <c r="C2818" s="28"/>
      <c r="D2818" s="12"/>
      <c r="E2818" s="12"/>
      <c r="F2818" s="12"/>
      <c r="G2818" s="13"/>
      <c r="H2818" s="10"/>
      <c r="I2818" s="14" t="str">
        <f t="shared" si="43"/>
        <v/>
      </c>
      <c r="J2818" s="113"/>
      <c r="K2818" s="172"/>
    </row>
    <row r="2819" spans="1:11" ht="14.1" customHeight="1" x14ac:dyDescent="0.25">
      <c r="A2819" s="9"/>
      <c r="B2819" s="10"/>
      <c r="C2819" s="28"/>
      <c r="D2819" s="12"/>
      <c r="E2819" s="12"/>
      <c r="F2819" s="12"/>
      <c r="G2819" s="13"/>
      <c r="H2819" s="10"/>
      <c r="I2819" s="14" t="str">
        <f t="shared" si="43"/>
        <v/>
      </c>
      <c r="J2819" s="113"/>
      <c r="K2819" s="172"/>
    </row>
    <row r="2820" spans="1:11" ht="14.1" customHeight="1" x14ac:dyDescent="0.25">
      <c r="A2820" s="9"/>
      <c r="B2820" s="10"/>
      <c r="C2820" s="28"/>
      <c r="D2820" s="12"/>
      <c r="E2820" s="12"/>
      <c r="F2820" s="12"/>
      <c r="G2820" s="13"/>
      <c r="H2820" s="10"/>
      <c r="I2820" s="14" t="str">
        <f t="shared" si="43"/>
        <v/>
      </c>
      <c r="J2820" s="113"/>
      <c r="K2820" s="172"/>
    </row>
    <row r="2821" spans="1:11" ht="14.1" customHeight="1" x14ac:dyDescent="0.25">
      <c r="A2821" s="9"/>
      <c r="B2821" s="10"/>
      <c r="C2821" s="28"/>
      <c r="D2821" s="12"/>
      <c r="E2821" s="12"/>
      <c r="F2821" s="12"/>
      <c r="G2821" s="13"/>
      <c r="H2821" s="10"/>
      <c r="I2821" s="14" t="str">
        <f t="shared" ref="I2821:I2884" si="44">IF(G2821="","",I2820+G2821)</f>
        <v/>
      </c>
      <c r="J2821" s="113"/>
      <c r="K2821" s="172"/>
    </row>
    <row r="2822" spans="1:11" ht="14.1" customHeight="1" x14ac:dyDescent="0.25">
      <c r="A2822" s="9"/>
      <c r="B2822" s="10"/>
      <c r="C2822" s="28"/>
      <c r="D2822" s="12"/>
      <c r="E2822" s="12"/>
      <c r="F2822" s="12"/>
      <c r="G2822" s="13"/>
      <c r="H2822" s="10"/>
      <c r="I2822" s="14" t="str">
        <f t="shared" si="44"/>
        <v/>
      </c>
      <c r="J2822" s="113"/>
      <c r="K2822" s="172"/>
    </row>
    <row r="2823" spans="1:11" ht="14.1" customHeight="1" x14ac:dyDescent="0.25">
      <c r="A2823" s="9"/>
      <c r="B2823" s="10"/>
      <c r="C2823" s="28"/>
      <c r="D2823" s="12"/>
      <c r="E2823" s="12"/>
      <c r="F2823" s="12"/>
      <c r="G2823" s="13"/>
      <c r="H2823" s="10"/>
      <c r="I2823" s="14" t="str">
        <f t="shared" si="44"/>
        <v/>
      </c>
      <c r="J2823" s="113"/>
      <c r="K2823" s="172"/>
    </row>
    <row r="2824" spans="1:11" ht="14.1" customHeight="1" x14ac:dyDescent="0.25">
      <c r="A2824" s="9"/>
      <c r="B2824" s="10"/>
      <c r="C2824" s="28"/>
      <c r="D2824" s="12"/>
      <c r="E2824" s="12"/>
      <c r="F2824" s="12"/>
      <c r="G2824" s="13"/>
      <c r="H2824" s="10"/>
      <c r="I2824" s="14" t="str">
        <f t="shared" si="44"/>
        <v/>
      </c>
      <c r="J2824" s="113"/>
      <c r="K2824" s="172"/>
    </row>
    <row r="2825" spans="1:11" ht="14.1" customHeight="1" x14ac:dyDescent="0.25">
      <c r="A2825" s="9"/>
      <c r="B2825" s="10"/>
      <c r="C2825" s="28"/>
      <c r="D2825" s="12"/>
      <c r="E2825" s="12"/>
      <c r="F2825" s="12"/>
      <c r="G2825" s="13"/>
      <c r="H2825" s="10"/>
      <c r="I2825" s="14" t="str">
        <f t="shared" si="44"/>
        <v/>
      </c>
      <c r="J2825" s="113"/>
      <c r="K2825" s="172"/>
    </row>
    <row r="2826" spans="1:11" ht="14.1" customHeight="1" x14ac:dyDescent="0.25">
      <c r="A2826" s="9"/>
      <c r="B2826" s="10"/>
      <c r="C2826" s="28"/>
      <c r="D2826" s="12"/>
      <c r="E2826" s="12"/>
      <c r="F2826" s="12"/>
      <c r="G2826" s="13"/>
      <c r="H2826" s="10"/>
      <c r="I2826" s="14" t="str">
        <f t="shared" si="44"/>
        <v/>
      </c>
      <c r="J2826" s="113"/>
      <c r="K2826" s="172"/>
    </row>
    <row r="2827" spans="1:11" ht="14.1" customHeight="1" x14ac:dyDescent="0.25">
      <c r="A2827" s="9"/>
      <c r="B2827" s="10"/>
      <c r="C2827" s="28"/>
      <c r="D2827" s="12"/>
      <c r="E2827" s="12"/>
      <c r="F2827" s="12"/>
      <c r="G2827" s="13"/>
      <c r="H2827" s="10"/>
      <c r="I2827" s="14" t="str">
        <f t="shared" si="44"/>
        <v/>
      </c>
      <c r="J2827" s="113"/>
      <c r="K2827" s="172"/>
    </row>
    <row r="2828" spans="1:11" ht="14.1" customHeight="1" x14ac:dyDescent="0.25">
      <c r="A2828" s="9"/>
      <c r="B2828" s="10"/>
      <c r="C2828" s="28"/>
      <c r="D2828" s="12"/>
      <c r="E2828" s="12"/>
      <c r="F2828" s="12"/>
      <c r="G2828" s="13"/>
      <c r="H2828" s="10"/>
      <c r="I2828" s="14" t="str">
        <f t="shared" si="44"/>
        <v/>
      </c>
      <c r="J2828" s="113"/>
      <c r="K2828" s="172"/>
    </row>
    <row r="2829" spans="1:11" ht="14.1" customHeight="1" x14ac:dyDescent="0.25">
      <c r="A2829" s="9"/>
      <c r="B2829" s="10"/>
      <c r="C2829" s="28"/>
      <c r="D2829" s="12"/>
      <c r="E2829" s="12"/>
      <c r="F2829" s="12"/>
      <c r="G2829" s="13"/>
      <c r="H2829" s="10"/>
      <c r="I2829" s="14" t="str">
        <f t="shared" si="44"/>
        <v/>
      </c>
      <c r="J2829" s="113"/>
      <c r="K2829" s="172"/>
    </row>
    <row r="2830" spans="1:11" ht="14.1" customHeight="1" x14ac:dyDescent="0.25">
      <c r="A2830" s="9"/>
      <c r="B2830" s="10"/>
      <c r="C2830" s="28"/>
      <c r="D2830" s="12"/>
      <c r="E2830" s="12"/>
      <c r="F2830" s="12"/>
      <c r="G2830" s="13"/>
      <c r="H2830" s="10"/>
      <c r="I2830" s="14" t="str">
        <f t="shared" si="44"/>
        <v/>
      </c>
      <c r="J2830" s="113"/>
      <c r="K2830" s="172"/>
    </row>
    <row r="2831" spans="1:11" ht="14.1" customHeight="1" x14ac:dyDescent="0.25">
      <c r="A2831" s="9"/>
      <c r="B2831" s="10"/>
      <c r="C2831" s="28"/>
      <c r="D2831" s="12"/>
      <c r="E2831" s="12"/>
      <c r="F2831" s="12"/>
      <c r="G2831" s="13"/>
      <c r="H2831" s="10"/>
      <c r="I2831" s="14" t="str">
        <f t="shared" si="44"/>
        <v/>
      </c>
      <c r="J2831" s="113"/>
      <c r="K2831" s="172"/>
    </row>
    <row r="2832" spans="1:11" ht="14.1" customHeight="1" x14ac:dyDescent="0.25">
      <c r="A2832" s="9"/>
      <c r="B2832" s="10"/>
      <c r="C2832" s="28"/>
      <c r="D2832" s="12"/>
      <c r="E2832" s="12"/>
      <c r="F2832" s="12"/>
      <c r="G2832" s="13"/>
      <c r="H2832" s="10"/>
      <c r="I2832" s="14" t="str">
        <f t="shared" si="44"/>
        <v/>
      </c>
      <c r="J2832" s="113"/>
      <c r="K2832" s="172"/>
    </row>
    <row r="2833" spans="1:11" ht="14.1" customHeight="1" x14ac:dyDescent="0.25">
      <c r="A2833" s="9"/>
      <c r="B2833" s="10"/>
      <c r="C2833" s="28"/>
      <c r="D2833" s="12"/>
      <c r="E2833" s="12"/>
      <c r="F2833" s="12"/>
      <c r="G2833" s="13"/>
      <c r="H2833" s="10"/>
      <c r="I2833" s="14" t="str">
        <f t="shared" si="44"/>
        <v/>
      </c>
      <c r="J2833" s="113"/>
      <c r="K2833" s="172"/>
    </row>
    <row r="2834" spans="1:11" ht="14.1" customHeight="1" x14ac:dyDescent="0.25">
      <c r="A2834" s="9"/>
      <c r="B2834" s="10"/>
      <c r="C2834" s="28"/>
      <c r="D2834" s="12"/>
      <c r="E2834" s="12"/>
      <c r="F2834" s="12"/>
      <c r="G2834" s="13"/>
      <c r="H2834" s="10"/>
      <c r="I2834" s="14" t="str">
        <f t="shared" si="44"/>
        <v/>
      </c>
      <c r="J2834" s="113"/>
      <c r="K2834" s="172"/>
    </row>
    <row r="2835" spans="1:11" ht="14.1" customHeight="1" x14ac:dyDescent="0.25">
      <c r="A2835" s="9"/>
      <c r="B2835" s="10"/>
      <c r="C2835" s="28"/>
      <c r="D2835" s="12"/>
      <c r="E2835" s="12"/>
      <c r="F2835" s="12"/>
      <c r="G2835" s="13"/>
      <c r="H2835" s="10"/>
      <c r="I2835" s="14" t="str">
        <f t="shared" si="44"/>
        <v/>
      </c>
      <c r="J2835" s="113"/>
      <c r="K2835" s="172"/>
    </row>
    <row r="2836" spans="1:11" ht="14.1" customHeight="1" x14ac:dyDescent="0.25">
      <c r="A2836" s="9"/>
      <c r="B2836" s="10"/>
      <c r="C2836" s="28"/>
      <c r="D2836" s="12"/>
      <c r="E2836" s="12"/>
      <c r="F2836" s="12"/>
      <c r="G2836" s="13"/>
      <c r="H2836" s="10"/>
      <c r="I2836" s="14" t="str">
        <f t="shared" si="44"/>
        <v/>
      </c>
      <c r="J2836" s="113"/>
      <c r="K2836" s="172"/>
    </row>
    <row r="2837" spans="1:11" ht="14.1" customHeight="1" x14ac:dyDescent="0.25">
      <c r="A2837" s="9"/>
      <c r="B2837" s="10"/>
      <c r="C2837" s="28"/>
      <c r="D2837" s="12"/>
      <c r="E2837" s="12"/>
      <c r="F2837" s="12"/>
      <c r="G2837" s="13"/>
      <c r="H2837" s="10"/>
      <c r="I2837" s="14" t="str">
        <f t="shared" si="44"/>
        <v/>
      </c>
      <c r="J2837" s="113"/>
      <c r="K2837" s="172"/>
    </row>
    <row r="2838" spans="1:11" ht="14.1" customHeight="1" x14ac:dyDescent="0.25">
      <c r="A2838" s="9"/>
      <c r="B2838" s="10"/>
      <c r="C2838" s="28"/>
      <c r="D2838" s="12"/>
      <c r="E2838" s="12"/>
      <c r="F2838" s="12"/>
      <c r="G2838" s="13"/>
      <c r="H2838" s="10"/>
      <c r="I2838" s="14" t="str">
        <f t="shared" si="44"/>
        <v/>
      </c>
      <c r="J2838" s="113"/>
      <c r="K2838" s="172"/>
    </row>
    <row r="2839" spans="1:11" ht="14.1" customHeight="1" x14ac:dyDescent="0.25">
      <c r="A2839" s="9"/>
      <c r="B2839" s="10"/>
      <c r="C2839" s="28"/>
      <c r="D2839" s="12"/>
      <c r="E2839" s="12"/>
      <c r="F2839" s="12"/>
      <c r="G2839" s="13"/>
      <c r="H2839" s="10"/>
      <c r="I2839" s="14" t="str">
        <f t="shared" si="44"/>
        <v/>
      </c>
      <c r="J2839" s="113"/>
      <c r="K2839" s="172"/>
    </row>
    <row r="2840" spans="1:11" ht="14.1" customHeight="1" x14ac:dyDescent="0.25">
      <c r="A2840" s="9"/>
      <c r="B2840" s="10"/>
      <c r="C2840" s="28"/>
      <c r="D2840" s="12"/>
      <c r="E2840" s="12"/>
      <c r="F2840" s="12"/>
      <c r="G2840" s="13"/>
      <c r="H2840" s="10"/>
      <c r="I2840" s="14" t="str">
        <f t="shared" si="44"/>
        <v/>
      </c>
      <c r="J2840" s="113"/>
      <c r="K2840" s="172"/>
    </row>
    <row r="2841" spans="1:11" ht="14.1" customHeight="1" x14ac:dyDescent="0.25">
      <c r="A2841" s="9"/>
      <c r="B2841" s="10"/>
      <c r="C2841" s="28"/>
      <c r="D2841" s="12"/>
      <c r="E2841" s="12"/>
      <c r="F2841" s="12"/>
      <c r="G2841" s="13"/>
      <c r="H2841" s="10"/>
      <c r="I2841" s="14" t="str">
        <f t="shared" si="44"/>
        <v/>
      </c>
      <c r="J2841" s="113"/>
      <c r="K2841" s="172"/>
    </row>
    <row r="2842" spans="1:11" ht="14.1" customHeight="1" x14ac:dyDescent="0.25">
      <c r="A2842" s="9"/>
      <c r="B2842" s="10"/>
      <c r="C2842" s="28"/>
      <c r="D2842" s="12"/>
      <c r="E2842" s="12"/>
      <c r="F2842" s="12"/>
      <c r="G2842" s="13"/>
      <c r="H2842" s="10"/>
      <c r="I2842" s="14" t="str">
        <f t="shared" si="44"/>
        <v/>
      </c>
      <c r="J2842" s="113"/>
      <c r="K2842" s="172"/>
    </row>
    <row r="2843" spans="1:11" ht="14.1" customHeight="1" x14ac:dyDescent="0.25">
      <c r="A2843" s="9"/>
      <c r="B2843" s="10"/>
      <c r="C2843" s="28"/>
      <c r="D2843" s="12"/>
      <c r="E2843" s="12"/>
      <c r="F2843" s="12"/>
      <c r="G2843" s="13"/>
      <c r="H2843" s="10"/>
      <c r="I2843" s="14" t="str">
        <f t="shared" si="44"/>
        <v/>
      </c>
      <c r="J2843" s="113"/>
      <c r="K2843" s="172"/>
    </row>
    <row r="2844" spans="1:11" ht="14.1" customHeight="1" x14ac:dyDescent="0.25">
      <c r="A2844" s="9"/>
      <c r="B2844" s="10"/>
      <c r="C2844" s="28"/>
      <c r="D2844" s="12"/>
      <c r="E2844" s="12"/>
      <c r="F2844" s="12"/>
      <c r="G2844" s="13"/>
      <c r="H2844" s="10"/>
      <c r="I2844" s="14" t="str">
        <f t="shared" si="44"/>
        <v/>
      </c>
      <c r="J2844" s="113"/>
      <c r="K2844" s="172"/>
    </row>
    <row r="2845" spans="1:11" ht="14.1" customHeight="1" x14ac:dyDescent="0.25">
      <c r="A2845" s="9"/>
      <c r="B2845" s="10"/>
      <c r="C2845" s="28"/>
      <c r="D2845" s="12"/>
      <c r="E2845" s="12"/>
      <c r="F2845" s="12"/>
      <c r="G2845" s="13"/>
      <c r="H2845" s="10"/>
      <c r="I2845" s="14" t="str">
        <f t="shared" si="44"/>
        <v/>
      </c>
      <c r="J2845" s="113"/>
      <c r="K2845" s="172"/>
    </row>
    <row r="2846" spans="1:11" ht="14.1" customHeight="1" x14ac:dyDescent="0.25">
      <c r="A2846" s="9"/>
      <c r="B2846" s="10"/>
      <c r="C2846" s="28"/>
      <c r="D2846" s="12"/>
      <c r="E2846" s="12"/>
      <c r="F2846" s="12"/>
      <c r="G2846" s="13"/>
      <c r="H2846" s="10"/>
      <c r="I2846" s="14" t="str">
        <f t="shared" si="44"/>
        <v/>
      </c>
      <c r="J2846" s="113"/>
      <c r="K2846" s="172"/>
    </row>
    <row r="2847" spans="1:11" ht="14.1" customHeight="1" x14ac:dyDescent="0.25">
      <c r="A2847" s="9"/>
      <c r="B2847" s="10"/>
      <c r="C2847" s="28"/>
      <c r="D2847" s="12"/>
      <c r="E2847" s="12"/>
      <c r="F2847" s="12"/>
      <c r="G2847" s="13"/>
      <c r="H2847" s="10"/>
      <c r="I2847" s="14" t="str">
        <f t="shared" si="44"/>
        <v/>
      </c>
      <c r="J2847" s="113"/>
      <c r="K2847" s="172"/>
    </row>
    <row r="2848" spans="1:11" ht="14.1" customHeight="1" x14ac:dyDescent="0.25">
      <c r="A2848" s="9"/>
      <c r="B2848" s="10"/>
      <c r="C2848" s="28"/>
      <c r="D2848" s="12"/>
      <c r="E2848" s="12"/>
      <c r="F2848" s="12"/>
      <c r="G2848" s="13"/>
      <c r="H2848" s="10"/>
      <c r="I2848" s="14" t="str">
        <f t="shared" si="44"/>
        <v/>
      </c>
      <c r="J2848" s="113"/>
      <c r="K2848" s="172"/>
    </row>
    <row r="2849" spans="1:11" ht="14.1" customHeight="1" x14ac:dyDescent="0.25">
      <c r="A2849" s="9"/>
      <c r="B2849" s="10"/>
      <c r="C2849" s="28"/>
      <c r="D2849" s="12"/>
      <c r="E2849" s="12"/>
      <c r="F2849" s="12"/>
      <c r="G2849" s="13"/>
      <c r="H2849" s="10"/>
      <c r="I2849" s="14" t="str">
        <f t="shared" si="44"/>
        <v/>
      </c>
      <c r="J2849" s="113"/>
      <c r="K2849" s="172"/>
    </row>
    <row r="2850" spans="1:11" ht="14.1" customHeight="1" x14ac:dyDescent="0.25">
      <c r="A2850" s="9"/>
      <c r="B2850" s="10"/>
      <c r="C2850" s="28"/>
      <c r="D2850" s="12"/>
      <c r="E2850" s="12"/>
      <c r="F2850" s="12"/>
      <c r="G2850" s="13"/>
      <c r="H2850" s="10"/>
      <c r="I2850" s="14" t="str">
        <f t="shared" si="44"/>
        <v/>
      </c>
      <c r="J2850" s="113"/>
      <c r="K2850" s="172"/>
    </row>
    <row r="2851" spans="1:11" ht="14.1" customHeight="1" x14ac:dyDescent="0.25">
      <c r="A2851" s="9"/>
      <c r="B2851" s="10"/>
      <c r="C2851" s="28"/>
      <c r="D2851" s="12"/>
      <c r="E2851" s="12"/>
      <c r="F2851" s="12"/>
      <c r="G2851" s="13"/>
      <c r="H2851" s="10"/>
      <c r="I2851" s="14" t="str">
        <f t="shared" si="44"/>
        <v/>
      </c>
      <c r="J2851" s="113"/>
      <c r="K2851" s="172"/>
    </row>
    <row r="2852" spans="1:11" ht="14.1" customHeight="1" x14ac:dyDescent="0.25">
      <c r="A2852" s="9"/>
      <c r="B2852" s="10"/>
      <c r="C2852" s="28"/>
      <c r="D2852" s="12"/>
      <c r="E2852" s="12"/>
      <c r="F2852" s="12"/>
      <c r="G2852" s="13"/>
      <c r="H2852" s="10"/>
      <c r="I2852" s="14" t="str">
        <f t="shared" si="44"/>
        <v/>
      </c>
      <c r="J2852" s="113"/>
      <c r="K2852" s="172"/>
    </row>
    <row r="2853" spans="1:11" ht="14.1" customHeight="1" x14ac:dyDescent="0.25">
      <c r="A2853" s="9"/>
      <c r="B2853" s="10"/>
      <c r="C2853" s="28"/>
      <c r="D2853" s="12"/>
      <c r="E2853" s="12"/>
      <c r="F2853" s="12"/>
      <c r="G2853" s="13"/>
      <c r="H2853" s="10"/>
      <c r="I2853" s="14" t="str">
        <f t="shared" si="44"/>
        <v/>
      </c>
      <c r="J2853" s="113"/>
      <c r="K2853" s="172"/>
    </row>
    <row r="2854" spans="1:11" ht="14.1" customHeight="1" x14ac:dyDescent="0.25">
      <c r="A2854" s="9"/>
      <c r="B2854" s="10"/>
      <c r="C2854" s="28"/>
      <c r="D2854" s="12"/>
      <c r="E2854" s="12"/>
      <c r="F2854" s="12"/>
      <c r="G2854" s="13"/>
      <c r="H2854" s="10"/>
      <c r="I2854" s="14" t="str">
        <f t="shared" si="44"/>
        <v/>
      </c>
      <c r="J2854" s="113"/>
      <c r="K2854" s="172"/>
    </row>
    <row r="2855" spans="1:11" ht="14.1" customHeight="1" x14ac:dyDescent="0.25">
      <c r="A2855" s="9"/>
      <c r="B2855" s="10"/>
      <c r="C2855" s="28"/>
      <c r="D2855" s="12"/>
      <c r="E2855" s="12"/>
      <c r="F2855" s="12"/>
      <c r="G2855" s="13"/>
      <c r="H2855" s="10"/>
      <c r="I2855" s="14" t="str">
        <f t="shared" si="44"/>
        <v/>
      </c>
      <c r="J2855" s="113"/>
      <c r="K2855" s="172"/>
    </row>
    <row r="2856" spans="1:11" ht="14.1" customHeight="1" x14ac:dyDescent="0.25">
      <c r="A2856" s="9"/>
      <c r="B2856" s="10"/>
      <c r="C2856" s="28"/>
      <c r="D2856" s="12"/>
      <c r="E2856" s="12"/>
      <c r="F2856" s="12"/>
      <c r="G2856" s="13"/>
      <c r="H2856" s="10"/>
      <c r="I2856" s="14" t="str">
        <f t="shared" si="44"/>
        <v/>
      </c>
      <c r="J2856" s="113"/>
      <c r="K2856" s="172"/>
    </row>
    <row r="2857" spans="1:11" ht="14.1" customHeight="1" x14ac:dyDescent="0.25">
      <c r="A2857" s="9"/>
      <c r="B2857" s="10"/>
      <c r="C2857" s="28"/>
      <c r="D2857" s="12"/>
      <c r="E2857" s="12"/>
      <c r="F2857" s="12"/>
      <c r="G2857" s="13"/>
      <c r="H2857" s="10"/>
      <c r="I2857" s="14" t="str">
        <f t="shared" si="44"/>
        <v/>
      </c>
      <c r="J2857" s="113"/>
      <c r="K2857" s="172"/>
    </row>
    <row r="2858" spans="1:11" ht="14.1" customHeight="1" x14ac:dyDescent="0.25">
      <c r="A2858" s="9"/>
      <c r="B2858" s="10"/>
      <c r="C2858" s="28"/>
      <c r="D2858" s="12"/>
      <c r="E2858" s="12"/>
      <c r="F2858" s="12"/>
      <c r="G2858" s="13"/>
      <c r="H2858" s="10"/>
      <c r="I2858" s="14" t="str">
        <f t="shared" si="44"/>
        <v/>
      </c>
      <c r="J2858" s="113"/>
      <c r="K2858" s="172"/>
    </row>
    <row r="2859" spans="1:11" ht="14.1" customHeight="1" x14ac:dyDescent="0.25">
      <c r="A2859" s="9"/>
      <c r="B2859" s="10"/>
      <c r="C2859" s="28"/>
      <c r="D2859" s="12"/>
      <c r="E2859" s="12"/>
      <c r="F2859" s="12"/>
      <c r="G2859" s="13"/>
      <c r="H2859" s="10"/>
      <c r="I2859" s="14" t="str">
        <f t="shared" si="44"/>
        <v/>
      </c>
      <c r="J2859" s="113"/>
      <c r="K2859" s="172"/>
    </row>
    <row r="2860" spans="1:11" ht="14.1" customHeight="1" x14ac:dyDescent="0.25">
      <c r="A2860" s="9"/>
      <c r="B2860" s="10"/>
      <c r="C2860" s="28"/>
      <c r="D2860" s="12"/>
      <c r="E2860" s="12"/>
      <c r="F2860" s="12"/>
      <c r="G2860" s="13"/>
      <c r="H2860" s="10"/>
      <c r="I2860" s="14" t="str">
        <f t="shared" si="44"/>
        <v/>
      </c>
      <c r="J2860" s="113"/>
      <c r="K2860" s="172"/>
    </row>
    <row r="2861" spans="1:11" ht="14.1" customHeight="1" x14ac:dyDescent="0.25">
      <c r="A2861" s="9"/>
      <c r="B2861" s="10"/>
      <c r="C2861" s="28"/>
      <c r="D2861" s="12"/>
      <c r="E2861" s="12"/>
      <c r="F2861" s="12"/>
      <c r="G2861" s="13"/>
      <c r="H2861" s="10"/>
      <c r="I2861" s="14" t="str">
        <f t="shared" si="44"/>
        <v/>
      </c>
      <c r="J2861" s="113"/>
      <c r="K2861" s="172"/>
    </row>
    <row r="2862" spans="1:11" ht="14.1" customHeight="1" x14ac:dyDescent="0.25">
      <c r="A2862" s="9"/>
      <c r="B2862" s="10"/>
      <c r="C2862" s="28"/>
      <c r="D2862" s="12"/>
      <c r="E2862" s="12"/>
      <c r="F2862" s="12"/>
      <c r="G2862" s="13"/>
      <c r="H2862" s="10"/>
      <c r="I2862" s="14" t="str">
        <f t="shared" si="44"/>
        <v/>
      </c>
      <c r="J2862" s="113"/>
      <c r="K2862" s="172"/>
    </row>
    <row r="2863" spans="1:11" ht="14.1" customHeight="1" x14ac:dyDescent="0.25">
      <c r="A2863" s="9"/>
      <c r="B2863" s="10"/>
      <c r="C2863" s="28"/>
      <c r="D2863" s="12"/>
      <c r="E2863" s="12"/>
      <c r="F2863" s="12"/>
      <c r="G2863" s="13"/>
      <c r="H2863" s="10"/>
      <c r="I2863" s="14" t="str">
        <f t="shared" si="44"/>
        <v/>
      </c>
      <c r="J2863" s="113"/>
      <c r="K2863" s="172"/>
    </row>
    <row r="2864" spans="1:11" ht="14.1" customHeight="1" x14ac:dyDescent="0.25">
      <c r="A2864" s="9"/>
      <c r="B2864" s="10"/>
      <c r="C2864" s="28"/>
      <c r="D2864" s="12"/>
      <c r="E2864" s="12"/>
      <c r="F2864" s="12"/>
      <c r="G2864" s="13"/>
      <c r="H2864" s="10"/>
      <c r="I2864" s="14" t="str">
        <f t="shared" si="44"/>
        <v/>
      </c>
      <c r="J2864" s="113"/>
      <c r="K2864" s="172"/>
    </row>
    <row r="2865" spans="1:11" ht="14.1" customHeight="1" x14ac:dyDescent="0.25">
      <c r="A2865" s="9"/>
      <c r="B2865" s="10"/>
      <c r="C2865" s="28"/>
      <c r="D2865" s="12"/>
      <c r="E2865" s="12"/>
      <c r="F2865" s="12"/>
      <c r="G2865" s="13"/>
      <c r="H2865" s="10"/>
      <c r="I2865" s="14" t="str">
        <f t="shared" si="44"/>
        <v/>
      </c>
      <c r="J2865" s="113"/>
      <c r="K2865" s="172"/>
    </row>
    <row r="2866" spans="1:11" ht="14.1" customHeight="1" x14ac:dyDescent="0.25">
      <c r="A2866" s="9"/>
      <c r="B2866" s="10"/>
      <c r="C2866" s="28"/>
      <c r="D2866" s="12"/>
      <c r="E2866" s="12"/>
      <c r="F2866" s="12"/>
      <c r="G2866" s="13"/>
      <c r="H2866" s="10"/>
      <c r="I2866" s="14" t="str">
        <f t="shared" si="44"/>
        <v/>
      </c>
      <c r="J2866" s="113"/>
      <c r="K2866" s="172"/>
    </row>
    <row r="2867" spans="1:11" ht="14.1" customHeight="1" x14ac:dyDescent="0.25">
      <c r="A2867" s="9"/>
      <c r="B2867" s="10"/>
      <c r="C2867" s="28"/>
      <c r="D2867" s="12"/>
      <c r="E2867" s="12"/>
      <c r="F2867" s="12"/>
      <c r="G2867" s="13"/>
      <c r="H2867" s="10"/>
      <c r="I2867" s="14" t="str">
        <f t="shared" si="44"/>
        <v/>
      </c>
      <c r="J2867" s="113"/>
      <c r="K2867" s="172"/>
    </row>
    <row r="2868" spans="1:11" ht="14.1" customHeight="1" x14ac:dyDescent="0.25">
      <c r="A2868" s="9"/>
      <c r="B2868" s="10"/>
      <c r="C2868" s="28"/>
      <c r="D2868" s="12"/>
      <c r="E2868" s="12"/>
      <c r="F2868" s="12"/>
      <c r="G2868" s="13"/>
      <c r="H2868" s="10"/>
      <c r="I2868" s="14" t="str">
        <f t="shared" si="44"/>
        <v/>
      </c>
      <c r="J2868" s="113"/>
      <c r="K2868" s="172"/>
    </row>
    <row r="2869" spans="1:11" ht="14.1" customHeight="1" x14ac:dyDescent="0.25">
      <c r="A2869" s="9"/>
      <c r="B2869" s="10"/>
      <c r="C2869" s="28"/>
      <c r="D2869" s="12"/>
      <c r="E2869" s="12"/>
      <c r="F2869" s="12"/>
      <c r="G2869" s="13"/>
      <c r="H2869" s="10"/>
      <c r="I2869" s="14" t="str">
        <f t="shared" si="44"/>
        <v/>
      </c>
      <c r="J2869" s="113"/>
      <c r="K2869" s="172"/>
    </row>
    <row r="2870" spans="1:11" ht="14.1" customHeight="1" x14ac:dyDescent="0.25">
      <c r="A2870" s="9"/>
      <c r="B2870" s="10"/>
      <c r="C2870" s="28"/>
      <c r="D2870" s="12"/>
      <c r="E2870" s="12"/>
      <c r="F2870" s="12"/>
      <c r="G2870" s="13"/>
      <c r="H2870" s="10"/>
      <c r="I2870" s="14" t="str">
        <f t="shared" si="44"/>
        <v/>
      </c>
      <c r="J2870" s="113"/>
      <c r="K2870" s="172"/>
    </row>
    <row r="2871" spans="1:11" ht="14.1" customHeight="1" x14ac:dyDescent="0.25">
      <c r="A2871" s="9"/>
      <c r="B2871" s="10"/>
      <c r="C2871" s="28"/>
      <c r="D2871" s="12"/>
      <c r="E2871" s="12"/>
      <c r="F2871" s="12"/>
      <c r="G2871" s="13"/>
      <c r="H2871" s="10"/>
      <c r="I2871" s="14" t="str">
        <f t="shared" si="44"/>
        <v/>
      </c>
      <c r="J2871" s="113"/>
      <c r="K2871" s="172"/>
    </row>
    <row r="2872" spans="1:11" ht="14.1" customHeight="1" x14ac:dyDescent="0.25">
      <c r="A2872" s="9"/>
      <c r="B2872" s="10"/>
      <c r="C2872" s="28"/>
      <c r="D2872" s="12"/>
      <c r="E2872" s="12"/>
      <c r="F2872" s="12"/>
      <c r="G2872" s="13"/>
      <c r="H2872" s="10"/>
      <c r="I2872" s="14" t="str">
        <f t="shared" si="44"/>
        <v/>
      </c>
      <c r="J2872" s="113"/>
      <c r="K2872" s="172"/>
    </row>
    <row r="2873" spans="1:11" ht="14.1" customHeight="1" x14ac:dyDescent="0.25">
      <c r="A2873" s="9"/>
      <c r="B2873" s="10"/>
      <c r="C2873" s="28"/>
      <c r="D2873" s="12"/>
      <c r="E2873" s="12"/>
      <c r="F2873" s="12"/>
      <c r="G2873" s="13"/>
      <c r="H2873" s="10"/>
      <c r="I2873" s="14" t="str">
        <f t="shared" si="44"/>
        <v/>
      </c>
      <c r="J2873" s="113"/>
      <c r="K2873" s="172"/>
    </row>
    <row r="2874" spans="1:11" ht="14.1" customHeight="1" x14ac:dyDescent="0.25">
      <c r="A2874" s="9"/>
      <c r="B2874" s="10"/>
      <c r="C2874" s="28"/>
      <c r="D2874" s="12"/>
      <c r="E2874" s="12"/>
      <c r="F2874" s="12"/>
      <c r="G2874" s="13"/>
      <c r="H2874" s="10"/>
      <c r="I2874" s="14" t="str">
        <f t="shared" si="44"/>
        <v/>
      </c>
      <c r="J2874" s="113"/>
      <c r="K2874" s="172"/>
    </row>
    <row r="2875" spans="1:11" ht="14.1" customHeight="1" x14ac:dyDescent="0.25">
      <c r="A2875" s="9"/>
      <c r="B2875" s="10"/>
      <c r="C2875" s="28"/>
      <c r="D2875" s="12"/>
      <c r="E2875" s="12"/>
      <c r="F2875" s="12"/>
      <c r="G2875" s="13"/>
      <c r="H2875" s="10"/>
      <c r="I2875" s="14" t="str">
        <f t="shared" si="44"/>
        <v/>
      </c>
      <c r="J2875" s="113"/>
      <c r="K2875" s="172"/>
    </row>
    <row r="2876" spans="1:11" ht="14.1" customHeight="1" x14ac:dyDescent="0.25">
      <c r="A2876" s="9"/>
      <c r="B2876" s="10"/>
      <c r="C2876" s="28"/>
      <c r="D2876" s="12"/>
      <c r="E2876" s="12"/>
      <c r="F2876" s="12"/>
      <c r="G2876" s="13"/>
      <c r="H2876" s="10"/>
      <c r="I2876" s="14" t="str">
        <f t="shared" si="44"/>
        <v/>
      </c>
      <c r="J2876" s="113"/>
      <c r="K2876" s="172"/>
    </row>
    <row r="2877" spans="1:11" ht="14.1" customHeight="1" x14ac:dyDescent="0.25">
      <c r="A2877" s="9"/>
      <c r="B2877" s="10"/>
      <c r="C2877" s="28"/>
      <c r="D2877" s="12"/>
      <c r="E2877" s="12"/>
      <c r="F2877" s="12"/>
      <c r="G2877" s="13"/>
      <c r="H2877" s="10"/>
      <c r="I2877" s="14" t="str">
        <f t="shared" si="44"/>
        <v/>
      </c>
      <c r="J2877" s="113"/>
      <c r="K2877" s="172"/>
    </row>
    <row r="2878" spans="1:11" ht="14.1" customHeight="1" x14ac:dyDescent="0.25">
      <c r="A2878" s="9"/>
      <c r="B2878" s="10"/>
      <c r="C2878" s="28"/>
      <c r="D2878" s="12"/>
      <c r="E2878" s="12"/>
      <c r="F2878" s="12"/>
      <c r="G2878" s="13"/>
      <c r="H2878" s="10"/>
      <c r="I2878" s="14" t="str">
        <f t="shared" si="44"/>
        <v/>
      </c>
      <c r="J2878" s="113"/>
      <c r="K2878" s="172"/>
    </row>
    <row r="2879" spans="1:11" ht="14.1" customHeight="1" x14ac:dyDescent="0.25">
      <c r="A2879" s="9"/>
      <c r="B2879" s="10"/>
      <c r="C2879" s="28"/>
      <c r="D2879" s="12"/>
      <c r="E2879" s="12"/>
      <c r="F2879" s="12"/>
      <c r="G2879" s="13"/>
      <c r="H2879" s="10"/>
      <c r="I2879" s="14" t="str">
        <f t="shared" si="44"/>
        <v/>
      </c>
      <c r="J2879" s="113"/>
      <c r="K2879" s="172"/>
    </row>
    <row r="2880" spans="1:11" ht="14.1" customHeight="1" x14ac:dyDescent="0.25">
      <c r="A2880" s="9"/>
      <c r="B2880" s="10"/>
      <c r="C2880" s="28"/>
      <c r="D2880" s="12"/>
      <c r="E2880" s="12"/>
      <c r="F2880" s="12"/>
      <c r="G2880" s="13"/>
      <c r="H2880" s="10"/>
      <c r="I2880" s="14" t="str">
        <f t="shared" si="44"/>
        <v/>
      </c>
      <c r="J2880" s="113"/>
      <c r="K2880" s="172"/>
    </row>
    <row r="2881" spans="1:11" ht="14.1" customHeight="1" x14ac:dyDescent="0.25">
      <c r="A2881" s="9"/>
      <c r="B2881" s="10"/>
      <c r="C2881" s="28"/>
      <c r="D2881" s="12"/>
      <c r="E2881" s="12"/>
      <c r="F2881" s="12"/>
      <c r="G2881" s="13"/>
      <c r="H2881" s="10"/>
      <c r="I2881" s="14" t="str">
        <f t="shared" si="44"/>
        <v/>
      </c>
      <c r="J2881" s="113"/>
      <c r="K2881" s="172"/>
    </row>
    <row r="2882" spans="1:11" ht="14.1" customHeight="1" x14ac:dyDescent="0.25">
      <c r="A2882" s="9"/>
      <c r="B2882" s="10"/>
      <c r="C2882" s="28"/>
      <c r="D2882" s="12"/>
      <c r="E2882" s="12"/>
      <c r="F2882" s="12"/>
      <c r="G2882" s="13"/>
      <c r="H2882" s="10"/>
      <c r="I2882" s="14" t="str">
        <f t="shared" si="44"/>
        <v/>
      </c>
      <c r="J2882" s="113"/>
      <c r="K2882" s="172"/>
    </row>
    <row r="2883" spans="1:11" ht="14.1" customHeight="1" x14ac:dyDescent="0.25">
      <c r="A2883" s="9"/>
      <c r="B2883" s="10"/>
      <c r="C2883" s="28"/>
      <c r="D2883" s="12"/>
      <c r="E2883" s="12"/>
      <c r="F2883" s="12"/>
      <c r="G2883" s="13"/>
      <c r="H2883" s="10"/>
      <c r="I2883" s="14" t="str">
        <f t="shared" si="44"/>
        <v/>
      </c>
      <c r="J2883" s="113"/>
      <c r="K2883" s="172"/>
    </row>
    <row r="2884" spans="1:11" ht="14.1" customHeight="1" x14ac:dyDescent="0.25">
      <c r="A2884" s="9"/>
      <c r="B2884" s="10"/>
      <c r="C2884" s="28"/>
      <c r="D2884" s="12"/>
      <c r="E2884" s="12"/>
      <c r="F2884" s="12"/>
      <c r="G2884" s="13"/>
      <c r="H2884" s="10"/>
      <c r="I2884" s="14" t="str">
        <f t="shared" si="44"/>
        <v/>
      </c>
      <c r="J2884" s="113"/>
      <c r="K2884" s="172"/>
    </row>
    <row r="2885" spans="1:11" ht="14.1" customHeight="1" x14ac:dyDescent="0.25">
      <c r="A2885" s="9"/>
      <c r="B2885" s="10"/>
      <c r="C2885" s="28"/>
      <c r="D2885" s="12"/>
      <c r="E2885" s="12"/>
      <c r="F2885" s="12"/>
      <c r="G2885" s="13"/>
      <c r="H2885" s="10"/>
      <c r="I2885" s="14" t="str">
        <f t="shared" ref="I2885:I2948" si="45">IF(G2885="","",I2884+G2885)</f>
        <v/>
      </c>
      <c r="J2885" s="113"/>
      <c r="K2885" s="172"/>
    </row>
    <row r="2886" spans="1:11" ht="14.1" customHeight="1" x14ac:dyDescent="0.25">
      <c r="A2886" s="9"/>
      <c r="B2886" s="10"/>
      <c r="C2886" s="28"/>
      <c r="D2886" s="12"/>
      <c r="E2886" s="12"/>
      <c r="F2886" s="12"/>
      <c r="G2886" s="13"/>
      <c r="H2886" s="10"/>
      <c r="I2886" s="14" t="str">
        <f t="shared" si="45"/>
        <v/>
      </c>
      <c r="J2886" s="113"/>
      <c r="K2886" s="172"/>
    </row>
    <row r="2887" spans="1:11" ht="14.1" customHeight="1" x14ac:dyDescent="0.25">
      <c r="A2887" s="9"/>
      <c r="B2887" s="10"/>
      <c r="C2887" s="28"/>
      <c r="D2887" s="12"/>
      <c r="E2887" s="12"/>
      <c r="F2887" s="12"/>
      <c r="G2887" s="13"/>
      <c r="H2887" s="10"/>
      <c r="I2887" s="14" t="str">
        <f t="shared" si="45"/>
        <v/>
      </c>
      <c r="J2887" s="113"/>
      <c r="K2887" s="172"/>
    </row>
    <row r="2888" spans="1:11" ht="14.1" customHeight="1" x14ac:dyDescent="0.25">
      <c r="A2888" s="9"/>
      <c r="B2888" s="10"/>
      <c r="C2888" s="28"/>
      <c r="D2888" s="12"/>
      <c r="E2888" s="12"/>
      <c r="F2888" s="12"/>
      <c r="G2888" s="13"/>
      <c r="H2888" s="10"/>
      <c r="I2888" s="14" t="str">
        <f t="shared" si="45"/>
        <v/>
      </c>
      <c r="J2888" s="113"/>
      <c r="K2888" s="172"/>
    </row>
    <row r="2889" spans="1:11" ht="14.1" customHeight="1" x14ac:dyDescent="0.25">
      <c r="A2889" s="9"/>
      <c r="B2889" s="10"/>
      <c r="C2889" s="28"/>
      <c r="D2889" s="12"/>
      <c r="E2889" s="12"/>
      <c r="F2889" s="12"/>
      <c r="G2889" s="13"/>
      <c r="H2889" s="10"/>
      <c r="I2889" s="14" t="str">
        <f t="shared" si="45"/>
        <v/>
      </c>
      <c r="J2889" s="113"/>
      <c r="K2889" s="172"/>
    </row>
    <row r="2890" spans="1:11" ht="14.1" customHeight="1" x14ac:dyDescent="0.25">
      <c r="A2890" s="9"/>
      <c r="B2890" s="10"/>
      <c r="C2890" s="28"/>
      <c r="D2890" s="12"/>
      <c r="E2890" s="12"/>
      <c r="F2890" s="12"/>
      <c r="G2890" s="13"/>
      <c r="H2890" s="10"/>
      <c r="I2890" s="14" t="str">
        <f t="shared" si="45"/>
        <v/>
      </c>
      <c r="J2890" s="113"/>
      <c r="K2890" s="172"/>
    </row>
    <row r="2891" spans="1:11" ht="14.1" customHeight="1" x14ac:dyDescent="0.25">
      <c r="A2891" s="9"/>
      <c r="B2891" s="10"/>
      <c r="C2891" s="28"/>
      <c r="D2891" s="12"/>
      <c r="E2891" s="12"/>
      <c r="F2891" s="12"/>
      <c r="G2891" s="13"/>
      <c r="H2891" s="10"/>
      <c r="I2891" s="14" t="str">
        <f t="shared" si="45"/>
        <v/>
      </c>
      <c r="J2891" s="113"/>
      <c r="K2891" s="172"/>
    </row>
    <row r="2892" spans="1:11" ht="14.1" customHeight="1" x14ac:dyDescent="0.25">
      <c r="A2892" s="9"/>
      <c r="B2892" s="10"/>
      <c r="C2892" s="28"/>
      <c r="D2892" s="12"/>
      <c r="E2892" s="12"/>
      <c r="F2892" s="12"/>
      <c r="G2892" s="13"/>
      <c r="H2892" s="10"/>
      <c r="I2892" s="14" t="str">
        <f t="shared" si="45"/>
        <v/>
      </c>
      <c r="J2892" s="113"/>
      <c r="K2892" s="172"/>
    </row>
    <row r="2893" spans="1:11" ht="14.1" customHeight="1" x14ac:dyDescent="0.25">
      <c r="A2893" s="9"/>
      <c r="B2893" s="10"/>
      <c r="C2893" s="28"/>
      <c r="D2893" s="12"/>
      <c r="E2893" s="12"/>
      <c r="F2893" s="12"/>
      <c r="G2893" s="13"/>
      <c r="H2893" s="10"/>
      <c r="I2893" s="14" t="str">
        <f t="shared" si="45"/>
        <v/>
      </c>
      <c r="J2893" s="113"/>
      <c r="K2893" s="172"/>
    </row>
    <row r="2894" spans="1:11" ht="14.1" customHeight="1" x14ac:dyDescent="0.25">
      <c r="A2894" s="9"/>
      <c r="B2894" s="10"/>
      <c r="C2894" s="28"/>
      <c r="D2894" s="12"/>
      <c r="E2894" s="12"/>
      <c r="F2894" s="12"/>
      <c r="G2894" s="13"/>
      <c r="H2894" s="10"/>
      <c r="I2894" s="14" t="str">
        <f t="shared" si="45"/>
        <v/>
      </c>
      <c r="J2894" s="113"/>
      <c r="K2894" s="172"/>
    </row>
    <row r="2895" spans="1:11" ht="14.1" customHeight="1" x14ac:dyDescent="0.25">
      <c r="A2895" s="9"/>
      <c r="B2895" s="10"/>
      <c r="C2895" s="28"/>
      <c r="D2895" s="12"/>
      <c r="E2895" s="12"/>
      <c r="F2895" s="12"/>
      <c r="G2895" s="13"/>
      <c r="H2895" s="10"/>
      <c r="I2895" s="14" t="str">
        <f t="shared" si="45"/>
        <v/>
      </c>
      <c r="J2895" s="113"/>
      <c r="K2895" s="172"/>
    </row>
    <row r="2896" spans="1:11" ht="14.1" customHeight="1" x14ac:dyDescent="0.25">
      <c r="A2896" s="9"/>
      <c r="B2896" s="10"/>
      <c r="C2896" s="28"/>
      <c r="D2896" s="12"/>
      <c r="E2896" s="12"/>
      <c r="F2896" s="12"/>
      <c r="G2896" s="13"/>
      <c r="H2896" s="10"/>
      <c r="I2896" s="14" t="str">
        <f t="shared" si="45"/>
        <v/>
      </c>
      <c r="J2896" s="113"/>
      <c r="K2896" s="172"/>
    </row>
    <row r="2897" spans="1:11" ht="14.1" customHeight="1" x14ac:dyDescent="0.25">
      <c r="A2897" s="9"/>
      <c r="B2897" s="10"/>
      <c r="C2897" s="28"/>
      <c r="D2897" s="12"/>
      <c r="E2897" s="12"/>
      <c r="F2897" s="12"/>
      <c r="G2897" s="13"/>
      <c r="H2897" s="10"/>
      <c r="I2897" s="14" t="str">
        <f t="shared" si="45"/>
        <v/>
      </c>
      <c r="J2897" s="113"/>
      <c r="K2897" s="172"/>
    </row>
    <row r="2898" spans="1:11" ht="14.1" customHeight="1" x14ac:dyDescent="0.25">
      <c r="A2898" s="9"/>
      <c r="B2898" s="10"/>
      <c r="C2898" s="28"/>
      <c r="D2898" s="12"/>
      <c r="E2898" s="12"/>
      <c r="F2898" s="12"/>
      <c r="G2898" s="13"/>
      <c r="H2898" s="10"/>
      <c r="I2898" s="14" t="str">
        <f t="shared" si="45"/>
        <v/>
      </c>
      <c r="J2898" s="113"/>
      <c r="K2898" s="172"/>
    </row>
    <row r="2899" spans="1:11" ht="14.1" customHeight="1" x14ac:dyDescent="0.25">
      <c r="A2899" s="9"/>
      <c r="B2899" s="10"/>
      <c r="C2899" s="28"/>
      <c r="D2899" s="12"/>
      <c r="E2899" s="12"/>
      <c r="F2899" s="12"/>
      <c r="G2899" s="13"/>
      <c r="H2899" s="10"/>
      <c r="I2899" s="14" t="str">
        <f t="shared" si="45"/>
        <v/>
      </c>
      <c r="J2899" s="113"/>
      <c r="K2899" s="172"/>
    </row>
    <row r="2900" spans="1:11" ht="14.1" customHeight="1" x14ac:dyDescent="0.25">
      <c r="A2900" s="9"/>
      <c r="B2900" s="10"/>
      <c r="C2900" s="28"/>
      <c r="D2900" s="12"/>
      <c r="E2900" s="12"/>
      <c r="F2900" s="12"/>
      <c r="G2900" s="13"/>
      <c r="H2900" s="10"/>
      <c r="I2900" s="14" t="str">
        <f t="shared" si="45"/>
        <v/>
      </c>
      <c r="J2900" s="113"/>
      <c r="K2900" s="172"/>
    </row>
    <row r="2901" spans="1:11" ht="14.1" customHeight="1" x14ac:dyDescent="0.25">
      <c r="A2901" s="9"/>
      <c r="B2901" s="10"/>
      <c r="C2901" s="28"/>
      <c r="D2901" s="12"/>
      <c r="E2901" s="12"/>
      <c r="F2901" s="12"/>
      <c r="G2901" s="13"/>
      <c r="H2901" s="10"/>
      <c r="I2901" s="14" t="str">
        <f t="shared" si="45"/>
        <v/>
      </c>
      <c r="J2901" s="113"/>
      <c r="K2901" s="172"/>
    </row>
    <row r="2902" spans="1:11" ht="14.1" customHeight="1" x14ac:dyDescent="0.25">
      <c r="A2902" s="9"/>
      <c r="B2902" s="10"/>
      <c r="C2902" s="28"/>
      <c r="D2902" s="12"/>
      <c r="E2902" s="12"/>
      <c r="F2902" s="12"/>
      <c r="G2902" s="13"/>
      <c r="H2902" s="10"/>
      <c r="I2902" s="14" t="str">
        <f t="shared" si="45"/>
        <v/>
      </c>
      <c r="J2902" s="113"/>
      <c r="K2902" s="172"/>
    </row>
    <row r="2903" spans="1:11" ht="14.1" customHeight="1" x14ac:dyDescent="0.25">
      <c r="A2903" s="9"/>
      <c r="B2903" s="10"/>
      <c r="C2903" s="28"/>
      <c r="D2903" s="12"/>
      <c r="E2903" s="12"/>
      <c r="F2903" s="12"/>
      <c r="G2903" s="13"/>
      <c r="H2903" s="10"/>
      <c r="I2903" s="14" t="str">
        <f t="shared" si="45"/>
        <v/>
      </c>
      <c r="J2903" s="113"/>
      <c r="K2903" s="172"/>
    </row>
    <row r="2904" spans="1:11" ht="14.1" customHeight="1" x14ac:dyDescent="0.25">
      <c r="A2904" s="9"/>
      <c r="B2904" s="10"/>
      <c r="C2904" s="28"/>
      <c r="D2904" s="12"/>
      <c r="E2904" s="12"/>
      <c r="F2904" s="12"/>
      <c r="G2904" s="13"/>
      <c r="H2904" s="10"/>
      <c r="I2904" s="14" t="str">
        <f t="shared" si="45"/>
        <v/>
      </c>
      <c r="J2904" s="113"/>
      <c r="K2904" s="172"/>
    </row>
    <row r="2905" spans="1:11" ht="14.1" customHeight="1" x14ac:dyDescent="0.25">
      <c r="A2905" s="9"/>
      <c r="B2905" s="10"/>
      <c r="C2905" s="28"/>
      <c r="D2905" s="12"/>
      <c r="E2905" s="12"/>
      <c r="F2905" s="12"/>
      <c r="G2905" s="13"/>
      <c r="H2905" s="10"/>
      <c r="I2905" s="14" t="str">
        <f t="shared" si="45"/>
        <v/>
      </c>
      <c r="J2905" s="113"/>
      <c r="K2905" s="172"/>
    </row>
    <row r="2906" spans="1:11" ht="14.1" customHeight="1" x14ac:dyDescent="0.25">
      <c r="A2906" s="9"/>
      <c r="B2906" s="10"/>
      <c r="C2906" s="28"/>
      <c r="D2906" s="12"/>
      <c r="E2906" s="12"/>
      <c r="F2906" s="12"/>
      <c r="G2906" s="13"/>
      <c r="H2906" s="10"/>
      <c r="I2906" s="14" t="str">
        <f t="shared" si="45"/>
        <v/>
      </c>
      <c r="J2906" s="113"/>
      <c r="K2906" s="172"/>
    </row>
    <row r="2907" spans="1:11" ht="14.1" customHeight="1" x14ac:dyDescent="0.25">
      <c r="A2907" s="9"/>
      <c r="B2907" s="10"/>
      <c r="C2907" s="28"/>
      <c r="D2907" s="12"/>
      <c r="E2907" s="12"/>
      <c r="F2907" s="12"/>
      <c r="G2907" s="13"/>
      <c r="H2907" s="10"/>
      <c r="I2907" s="14" t="str">
        <f t="shared" si="45"/>
        <v/>
      </c>
      <c r="J2907" s="113"/>
      <c r="K2907" s="172"/>
    </row>
    <row r="2908" spans="1:11" ht="14.1" customHeight="1" x14ac:dyDescent="0.25">
      <c r="A2908" s="9"/>
      <c r="B2908" s="10"/>
      <c r="C2908" s="28"/>
      <c r="D2908" s="12"/>
      <c r="E2908" s="12"/>
      <c r="F2908" s="12"/>
      <c r="G2908" s="13"/>
      <c r="H2908" s="10"/>
      <c r="I2908" s="14" t="str">
        <f t="shared" si="45"/>
        <v/>
      </c>
      <c r="J2908" s="113"/>
      <c r="K2908" s="172"/>
    </row>
    <row r="2909" spans="1:11" ht="14.1" customHeight="1" x14ac:dyDescent="0.25">
      <c r="A2909" s="9"/>
      <c r="B2909" s="10"/>
      <c r="C2909" s="28"/>
      <c r="D2909" s="12"/>
      <c r="E2909" s="12"/>
      <c r="F2909" s="12"/>
      <c r="G2909" s="13"/>
      <c r="H2909" s="10"/>
      <c r="I2909" s="14" t="str">
        <f t="shared" si="45"/>
        <v/>
      </c>
      <c r="J2909" s="113"/>
      <c r="K2909" s="172"/>
    </row>
    <row r="2910" spans="1:11" ht="14.1" customHeight="1" x14ac:dyDescent="0.25">
      <c r="A2910" s="9"/>
      <c r="B2910" s="10"/>
      <c r="C2910" s="28"/>
      <c r="D2910" s="12"/>
      <c r="E2910" s="12"/>
      <c r="F2910" s="12"/>
      <c r="G2910" s="13"/>
      <c r="H2910" s="10"/>
      <c r="I2910" s="14" t="str">
        <f t="shared" si="45"/>
        <v/>
      </c>
      <c r="J2910" s="113"/>
      <c r="K2910" s="172"/>
    </row>
    <row r="2911" spans="1:11" ht="14.1" customHeight="1" x14ac:dyDescent="0.25">
      <c r="A2911" s="9"/>
      <c r="B2911" s="10"/>
      <c r="C2911" s="28"/>
      <c r="D2911" s="12"/>
      <c r="E2911" s="12"/>
      <c r="F2911" s="12"/>
      <c r="G2911" s="13"/>
      <c r="H2911" s="10"/>
      <c r="I2911" s="14" t="str">
        <f t="shared" si="45"/>
        <v/>
      </c>
      <c r="J2911" s="113"/>
      <c r="K2911" s="172"/>
    </row>
    <row r="2912" spans="1:11" ht="14.1" customHeight="1" x14ac:dyDescent="0.25">
      <c r="A2912" s="9"/>
      <c r="B2912" s="10"/>
      <c r="C2912" s="28"/>
      <c r="D2912" s="12"/>
      <c r="E2912" s="12"/>
      <c r="F2912" s="12"/>
      <c r="G2912" s="13"/>
      <c r="H2912" s="10"/>
      <c r="I2912" s="14" t="str">
        <f t="shared" si="45"/>
        <v/>
      </c>
      <c r="J2912" s="113"/>
      <c r="K2912" s="172"/>
    </row>
    <row r="2913" spans="1:11" ht="14.1" customHeight="1" x14ac:dyDescent="0.25">
      <c r="A2913" s="9"/>
      <c r="B2913" s="10"/>
      <c r="C2913" s="28"/>
      <c r="D2913" s="12"/>
      <c r="E2913" s="12"/>
      <c r="F2913" s="12"/>
      <c r="G2913" s="13"/>
      <c r="H2913" s="10"/>
      <c r="I2913" s="14" t="str">
        <f t="shared" si="45"/>
        <v/>
      </c>
      <c r="J2913" s="113"/>
      <c r="K2913" s="172"/>
    </row>
    <row r="2914" spans="1:11" ht="14.1" customHeight="1" x14ac:dyDescent="0.25">
      <c r="A2914" s="9"/>
      <c r="B2914" s="10"/>
      <c r="C2914" s="28"/>
      <c r="D2914" s="12"/>
      <c r="E2914" s="12"/>
      <c r="F2914" s="12"/>
      <c r="G2914" s="13"/>
      <c r="H2914" s="10"/>
      <c r="I2914" s="14" t="str">
        <f t="shared" si="45"/>
        <v/>
      </c>
      <c r="J2914" s="113"/>
      <c r="K2914" s="172"/>
    </row>
    <row r="2915" spans="1:11" ht="14.1" customHeight="1" x14ac:dyDescent="0.25">
      <c r="A2915" s="9"/>
      <c r="B2915" s="10"/>
      <c r="C2915" s="28"/>
      <c r="D2915" s="12"/>
      <c r="E2915" s="12"/>
      <c r="F2915" s="12"/>
      <c r="G2915" s="13"/>
      <c r="H2915" s="10"/>
      <c r="I2915" s="14" t="str">
        <f t="shared" si="45"/>
        <v/>
      </c>
      <c r="J2915" s="113"/>
      <c r="K2915" s="172"/>
    </row>
    <row r="2916" spans="1:11" ht="14.1" customHeight="1" x14ac:dyDescent="0.25">
      <c r="A2916" s="9"/>
      <c r="B2916" s="10"/>
      <c r="C2916" s="28"/>
      <c r="D2916" s="12"/>
      <c r="E2916" s="12"/>
      <c r="F2916" s="12"/>
      <c r="G2916" s="13"/>
      <c r="H2916" s="10"/>
      <c r="I2916" s="14" t="str">
        <f t="shared" si="45"/>
        <v/>
      </c>
      <c r="J2916" s="113"/>
      <c r="K2916" s="172"/>
    </row>
    <row r="2917" spans="1:11" ht="14.1" customHeight="1" x14ac:dyDescent="0.25">
      <c r="A2917" s="9"/>
      <c r="B2917" s="10"/>
      <c r="C2917" s="28"/>
      <c r="D2917" s="12"/>
      <c r="E2917" s="12"/>
      <c r="F2917" s="12"/>
      <c r="G2917" s="13"/>
      <c r="H2917" s="10"/>
      <c r="I2917" s="14" t="str">
        <f t="shared" si="45"/>
        <v/>
      </c>
      <c r="J2917" s="113"/>
      <c r="K2917" s="172"/>
    </row>
    <row r="2918" spans="1:11" ht="14.1" customHeight="1" x14ac:dyDescent="0.25">
      <c r="A2918" s="9"/>
      <c r="B2918" s="10"/>
      <c r="C2918" s="28"/>
      <c r="D2918" s="12"/>
      <c r="E2918" s="12"/>
      <c r="F2918" s="12"/>
      <c r="G2918" s="13"/>
      <c r="H2918" s="10"/>
      <c r="I2918" s="14" t="str">
        <f t="shared" si="45"/>
        <v/>
      </c>
      <c r="J2918" s="113"/>
      <c r="K2918" s="172"/>
    </row>
    <row r="2919" spans="1:11" ht="14.1" customHeight="1" x14ac:dyDescent="0.25">
      <c r="A2919" s="9"/>
      <c r="B2919" s="10"/>
      <c r="C2919" s="28"/>
      <c r="D2919" s="12"/>
      <c r="E2919" s="12"/>
      <c r="F2919" s="12"/>
      <c r="G2919" s="13"/>
      <c r="H2919" s="10"/>
      <c r="I2919" s="14" t="str">
        <f t="shared" si="45"/>
        <v/>
      </c>
      <c r="J2919" s="113"/>
      <c r="K2919" s="172"/>
    </row>
    <row r="2920" spans="1:11" ht="14.1" customHeight="1" x14ac:dyDescent="0.25">
      <c r="A2920" s="9"/>
      <c r="B2920" s="10"/>
      <c r="C2920" s="28"/>
      <c r="D2920" s="12"/>
      <c r="E2920" s="12"/>
      <c r="F2920" s="12"/>
      <c r="G2920" s="13"/>
      <c r="H2920" s="10"/>
      <c r="I2920" s="14" t="str">
        <f t="shared" si="45"/>
        <v/>
      </c>
      <c r="J2920" s="113"/>
      <c r="K2920" s="172"/>
    </row>
    <row r="2921" spans="1:11" ht="14.1" customHeight="1" x14ac:dyDescent="0.25">
      <c r="A2921" s="9"/>
      <c r="B2921" s="10"/>
      <c r="C2921" s="28"/>
      <c r="D2921" s="12"/>
      <c r="E2921" s="12"/>
      <c r="F2921" s="12"/>
      <c r="G2921" s="13"/>
      <c r="H2921" s="10"/>
      <c r="I2921" s="14" t="str">
        <f t="shared" si="45"/>
        <v/>
      </c>
      <c r="J2921" s="113"/>
      <c r="K2921" s="172"/>
    </row>
    <row r="2922" spans="1:11" ht="14.1" customHeight="1" x14ac:dyDescent="0.25">
      <c r="A2922" s="9"/>
      <c r="B2922" s="10"/>
      <c r="C2922" s="28"/>
      <c r="D2922" s="12"/>
      <c r="E2922" s="12"/>
      <c r="F2922" s="12"/>
      <c r="G2922" s="13"/>
      <c r="H2922" s="10"/>
      <c r="I2922" s="14" t="str">
        <f t="shared" si="45"/>
        <v/>
      </c>
      <c r="J2922" s="113"/>
      <c r="K2922" s="172"/>
    </row>
    <row r="2923" spans="1:11" ht="14.1" customHeight="1" x14ac:dyDescent="0.25">
      <c r="A2923" s="9"/>
      <c r="B2923" s="10"/>
      <c r="C2923" s="28"/>
      <c r="D2923" s="12"/>
      <c r="E2923" s="12"/>
      <c r="F2923" s="12"/>
      <c r="G2923" s="13"/>
      <c r="H2923" s="10"/>
      <c r="I2923" s="14" t="str">
        <f t="shared" si="45"/>
        <v/>
      </c>
      <c r="J2923" s="113"/>
      <c r="K2923" s="172"/>
    </row>
    <row r="2924" spans="1:11" ht="14.1" customHeight="1" x14ac:dyDescent="0.25">
      <c r="A2924" s="9"/>
      <c r="B2924" s="10"/>
      <c r="C2924" s="28"/>
      <c r="D2924" s="12"/>
      <c r="E2924" s="12"/>
      <c r="F2924" s="12"/>
      <c r="G2924" s="13"/>
      <c r="H2924" s="10"/>
      <c r="I2924" s="14" t="str">
        <f t="shared" si="45"/>
        <v/>
      </c>
      <c r="J2924" s="113"/>
      <c r="K2924" s="172"/>
    </row>
    <row r="2925" spans="1:11" ht="14.1" customHeight="1" x14ac:dyDescent="0.25">
      <c r="A2925" s="9"/>
      <c r="B2925" s="10"/>
      <c r="C2925" s="28"/>
      <c r="D2925" s="12"/>
      <c r="E2925" s="12"/>
      <c r="F2925" s="12"/>
      <c r="G2925" s="13"/>
      <c r="H2925" s="10"/>
      <c r="I2925" s="14" t="str">
        <f t="shared" si="45"/>
        <v/>
      </c>
      <c r="J2925" s="113"/>
      <c r="K2925" s="172"/>
    </row>
    <row r="2926" spans="1:11" ht="14.1" customHeight="1" x14ac:dyDescent="0.25">
      <c r="A2926" s="9"/>
      <c r="B2926" s="10"/>
      <c r="C2926" s="28"/>
      <c r="D2926" s="12"/>
      <c r="E2926" s="12"/>
      <c r="F2926" s="12"/>
      <c r="G2926" s="13"/>
      <c r="H2926" s="10"/>
      <c r="I2926" s="14" t="str">
        <f t="shared" si="45"/>
        <v/>
      </c>
      <c r="J2926" s="113"/>
      <c r="K2926" s="172"/>
    </row>
    <row r="2927" spans="1:11" ht="14.1" customHeight="1" x14ac:dyDescent="0.25">
      <c r="A2927" s="9"/>
      <c r="B2927" s="10"/>
      <c r="C2927" s="28"/>
      <c r="D2927" s="12"/>
      <c r="E2927" s="12"/>
      <c r="F2927" s="12"/>
      <c r="G2927" s="13"/>
      <c r="H2927" s="10"/>
      <c r="I2927" s="14" t="str">
        <f t="shared" si="45"/>
        <v/>
      </c>
      <c r="J2927" s="113"/>
      <c r="K2927" s="172"/>
    </row>
    <row r="2928" spans="1:11" ht="14.1" customHeight="1" x14ac:dyDescent="0.25">
      <c r="A2928" s="9"/>
      <c r="B2928" s="10"/>
      <c r="C2928" s="28"/>
      <c r="D2928" s="12"/>
      <c r="E2928" s="12"/>
      <c r="F2928" s="12"/>
      <c r="G2928" s="13"/>
      <c r="H2928" s="10"/>
      <c r="I2928" s="14" t="str">
        <f t="shared" si="45"/>
        <v/>
      </c>
      <c r="J2928" s="113"/>
      <c r="K2928" s="172"/>
    </row>
    <row r="2929" spans="1:11" ht="14.1" customHeight="1" x14ac:dyDescent="0.25">
      <c r="A2929" s="9"/>
      <c r="B2929" s="10"/>
      <c r="C2929" s="28"/>
      <c r="D2929" s="12"/>
      <c r="E2929" s="12"/>
      <c r="F2929" s="12"/>
      <c r="G2929" s="13"/>
      <c r="H2929" s="10"/>
      <c r="I2929" s="14" t="str">
        <f t="shared" si="45"/>
        <v/>
      </c>
      <c r="J2929" s="113"/>
      <c r="K2929" s="172"/>
    </row>
    <row r="2930" spans="1:11" ht="14.1" customHeight="1" x14ac:dyDescent="0.25">
      <c r="A2930" s="9"/>
      <c r="B2930" s="10"/>
      <c r="C2930" s="28"/>
      <c r="D2930" s="12"/>
      <c r="E2930" s="12"/>
      <c r="F2930" s="12"/>
      <c r="G2930" s="13"/>
      <c r="H2930" s="10"/>
      <c r="I2930" s="14" t="str">
        <f t="shared" si="45"/>
        <v/>
      </c>
      <c r="J2930" s="113"/>
      <c r="K2930" s="172"/>
    </row>
    <row r="2931" spans="1:11" ht="14.1" customHeight="1" x14ac:dyDescent="0.25">
      <c r="A2931" s="9"/>
      <c r="B2931" s="10"/>
      <c r="C2931" s="28"/>
      <c r="D2931" s="12"/>
      <c r="E2931" s="12"/>
      <c r="F2931" s="12"/>
      <c r="G2931" s="13"/>
      <c r="H2931" s="10"/>
      <c r="I2931" s="14" t="str">
        <f t="shared" si="45"/>
        <v/>
      </c>
      <c r="J2931" s="113"/>
      <c r="K2931" s="172"/>
    </row>
    <row r="2932" spans="1:11" ht="14.1" customHeight="1" x14ac:dyDescent="0.25">
      <c r="A2932" s="9"/>
      <c r="B2932" s="10"/>
      <c r="C2932" s="28"/>
      <c r="D2932" s="12"/>
      <c r="E2932" s="12"/>
      <c r="F2932" s="12"/>
      <c r="G2932" s="13"/>
      <c r="H2932" s="10"/>
      <c r="I2932" s="14" t="str">
        <f t="shared" si="45"/>
        <v/>
      </c>
      <c r="J2932" s="113"/>
      <c r="K2932" s="172"/>
    </row>
    <row r="2933" spans="1:11" ht="14.1" customHeight="1" x14ac:dyDescent="0.25">
      <c r="A2933" s="9"/>
      <c r="B2933" s="10"/>
      <c r="C2933" s="28"/>
      <c r="D2933" s="12"/>
      <c r="E2933" s="12"/>
      <c r="F2933" s="12"/>
      <c r="G2933" s="13"/>
      <c r="H2933" s="10"/>
      <c r="I2933" s="14" t="str">
        <f t="shared" si="45"/>
        <v/>
      </c>
      <c r="J2933" s="113"/>
      <c r="K2933" s="172"/>
    </row>
    <row r="2934" spans="1:11" ht="14.1" customHeight="1" x14ac:dyDescent="0.25">
      <c r="A2934" s="9"/>
      <c r="B2934" s="10"/>
      <c r="C2934" s="28"/>
      <c r="D2934" s="12"/>
      <c r="E2934" s="12"/>
      <c r="F2934" s="12"/>
      <c r="G2934" s="13"/>
      <c r="H2934" s="10"/>
      <c r="I2934" s="14" t="str">
        <f t="shared" si="45"/>
        <v/>
      </c>
      <c r="J2934" s="113"/>
      <c r="K2934" s="172"/>
    </row>
    <row r="2935" spans="1:11" ht="14.1" customHeight="1" x14ac:dyDescent="0.25">
      <c r="A2935" s="9"/>
      <c r="B2935" s="10"/>
      <c r="C2935" s="28"/>
      <c r="D2935" s="12"/>
      <c r="E2935" s="12"/>
      <c r="F2935" s="12"/>
      <c r="G2935" s="13"/>
      <c r="H2935" s="10"/>
      <c r="I2935" s="14" t="str">
        <f t="shared" si="45"/>
        <v/>
      </c>
      <c r="J2935" s="113"/>
      <c r="K2935" s="172"/>
    </row>
    <row r="2936" spans="1:11" ht="14.1" customHeight="1" x14ac:dyDescent="0.25">
      <c r="A2936" s="9"/>
      <c r="B2936" s="10"/>
      <c r="C2936" s="28"/>
      <c r="D2936" s="12"/>
      <c r="E2936" s="12"/>
      <c r="F2936" s="12"/>
      <c r="G2936" s="13"/>
      <c r="H2936" s="10"/>
      <c r="I2936" s="14" t="str">
        <f t="shared" si="45"/>
        <v/>
      </c>
      <c r="J2936" s="113"/>
      <c r="K2936" s="172"/>
    </row>
    <row r="2937" spans="1:11" ht="14.1" customHeight="1" x14ac:dyDescent="0.25">
      <c r="A2937" s="9"/>
      <c r="B2937" s="10"/>
      <c r="C2937" s="28"/>
      <c r="D2937" s="12"/>
      <c r="E2937" s="12"/>
      <c r="F2937" s="12"/>
      <c r="G2937" s="13"/>
      <c r="H2937" s="10"/>
      <c r="I2937" s="14" t="str">
        <f t="shared" si="45"/>
        <v/>
      </c>
      <c r="J2937" s="113"/>
      <c r="K2937" s="172"/>
    </row>
    <row r="2938" spans="1:11" ht="14.1" customHeight="1" x14ac:dyDescent="0.25">
      <c r="A2938" s="9"/>
      <c r="B2938" s="10"/>
      <c r="C2938" s="28"/>
      <c r="D2938" s="12"/>
      <c r="E2938" s="12"/>
      <c r="F2938" s="12"/>
      <c r="G2938" s="13"/>
      <c r="H2938" s="10"/>
      <c r="I2938" s="14" t="str">
        <f t="shared" si="45"/>
        <v/>
      </c>
      <c r="J2938" s="113"/>
      <c r="K2938" s="172"/>
    </row>
    <row r="2939" spans="1:11" ht="14.1" customHeight="1" x14ac:dyDescent="0.25">
      <c r="A2939" s="9"/>
      <c r="B2939" s="10"/>
      <c r="C2939" s="28"/>
      <c r="D2939" s="12"/>
      <c r="E2939" s="12"/>
      <c r="F2939" s="12"/>
      <c r="G2939" s="13"/>
      <c r="H2939" s="10"/>
      <c r="I2939" s="14" t="str">
        <f t="shared" si="45"/>
        <v/>
      </c>
      <c r="J2939" s="113"/>
      <c r="K2939" s="172"/>
    </row>
    <row r="2940" spans="1:11" ht="14.1" customHeight="1" x14ac:dyDescent="0.25">
      <c r="A2940" s="9"/>
      <c r="B2940" s="10"/>
      <c r="C2940" s="28"/>
      <c r="D2940" s="12"/>
      <c r="E2940" s="12"/>
      <c r="F2940" s="12"/>
      <c r="G2940" s="13"/>
      <c r="H2940" s="10"/>
      <c r="I2940" s="14" t="str">
        <f t="shared" si="45"/>
        <v/>
      </c>
      <c r="J2940" s="113"/>
      <c r="K2940" s="172"/>
    </row>
    <row r="2941" spans="1:11" ht="14.1" customHeight="1" x14ac:dyDescent="0.25">
      <c r="A2941" s="9"/>
      <c r="B2941" s="10"/>
      <c r="C2941" s="28"/>
      <c r="D2941" s="12"/>
      <c r="E2941" s="12"/>
      <c r="F2941" s="12"/>
      <c r="G2941" s="13"/>
      <c r="H2941" s="10"/>
      <c r="I2941" s="14" t="str">
        <f t="shared" si="45"/>
        <v/>
      </c>
      <c r="J2941" s="113"/>
      <c r="K2941" s="172"/>
    </row>
    <row r="2942" spans="1:11" ht="14.1" customHeight="1" x14ac:dyDescent="0.25">
      <c r="A2942" s="9"/>
      <c r="B2942" s="10"/>
      <c r="C2942" s="28"/>
      <c r="D2942" s="12"/>
      <c r="E2942" s="12"/>
      <c r="F2942" s="12"/>
      <c r="G2942" s="13"/>
      <c r="H2942" s="10"/>
      <c r="I2942" s="14" t="str">
        <f t="shared" si="45"/>
        <v/>
      </c>
      <c r="J2942" s="113"/>
      <c r="K2942" s="172"/>
    </row>
    <row r="2943" spans="1:11" ht="14.1" customHeight="1" x14ac:dyDescent="0.25">
      <c r="A2943" s="9"/>
      <c r="B2943" s="10"/>
      <c r="C2943" s="28"/>
      <c r="D2943" s="12"/>
      <c r="E2943" s="12"/>
      <c r="F2943" s="12"/>
      <c r="G2943" s="13"/>
      <c r="H2943" s="10"/>
      <c r="I2943" s="14" t="str">
        <f t="shared" si="45"/>
        <v/>
      </c>
      <c r="J2943" s="113"/>
      <c r="K2943" s="172"/>
    </row>
    <row r="2944" spans="1:11" ht="14.1" customHeight="1" x14ac:dyDescent="0.25">
      <c r="A2944" s="9"/>
      <c r="B2944" s="10"/>
      <c r="C2944" s="28"/>
      <c r="D2944" s="12"/>
      <c r="E2944" s="12"/>
      <c r="F2944" s="12"/>
      <c r="G2944" s="13"/>
      <c r="H2944" s="10"/>
      <c r="I2944" s="14" t="str">
        <f t="shared" si="45"/>
        <v/>
      </c>
      <c r="J2944" s="113"/>
      <c r="K2944" s="172"/>
    </row>
    <row r="2945" spans="1:11" ht="14.1" customHeight="1" x14ac:dyDescent="0.25">
      <c r="A2945" s="9"/>
      <c r="B2945" s="10"/>
      <c r="C2945" s="28"/>
      <c r="D2945" s="12"/>
      <c r="E2945" s="12"/>
      <c r="F2945" s="12"/>
      <c r="G2945" s="13"/>
      <c r="H2945" s="10"/>
      <c r="I2945" s="14" t="str">
        <f t="shared" si="45"/>
        <v/>
      </c>
      <c r="J2945" s="113"/>
      <c r="K2945" s="172"/>
    </row>
    <row r="2946" spans="1:11" ht="14.1" customHeight="1" x14ac:dyDescent="0.25">
      <c r="A2946" s="9"/>
      <c r="B2946" s="10"/>
      <c r="C2946" s="28"/>
      <c r="D2946" s="12"/>
      <c r="E2946" s="12"/>
      <c r="F2946" s="12"/>
      <c r="G2946" s="13"/>
      <c r="H2946" s="10"/>
      <c r="I2946" s="14" t="str">
        <f t="shared" si="45"/>
        <v/>
      </c>
      <c r="J2946" s="113"/>
      <c r="K2946" s="172"/>
    </row>
    <row r="2947" spans="1:11" ht="14.1" customHeight="1" x14ac:dyDescent="0.25">
      <c r="A2947" s="9"/>
      <c r="B2947" s="10"/>
      <c r="C2947" s="28"/>
      <c r="D2947" s="12"/>
      <c r="E2947" s="12"/>
      <c r="F2947" s="12"/>
      <c r="G2947" s="13"/>
      <c r="H2947" s="10"/>
      <c r="I2947" s="14" t="str">
        <f t="shared" si="45"/>
        <v/>
      </c>
      <c r="J2947" s="113"/>
      <c r="K2947" s="172"/>
    </row>
    <row r="2948" spans="1:11" ht="14.1" customHeight="1" x14ac:dyDescent="0.25">
      <c r="A2948" s="9"/>
      <c r="B2948" s="10"/>
      <c r="C2948" s="28"/>
      <c r="D2948" s="12"/>
      <c r="E2948" s="12"/>
      <c r="F2948" s="12"/>
      <c r="G2948" s="13"/>
      <c r="H2948" s="10"/>
      <c r="I2948" s="14" t="str">
        <f t="shared" si="45"/>
        <v/>
      </c>
      <c r="J2948" s="113"/>
      <c r="K2948" s="172"/>
    </row>
    <row r="2949" spans="1:11" ht="14.1" customHeight="1" x14ac:dyDescent="0.25">
      <c r="A2949" s="9"/>
      <c r="B2949" s="10"/>
      <c r="C2949" s="28"/>
      <c r="D2949" s="12"/>
      <c r="E2949" s="12"/>
      <c r="F2949" s="12"/>
      <c r="G2949" s="13"/>
      <c r="H2949" s="10"/>
      <c r="I2949" s="14" t="str">
        <f t="shared" ref="I2949:I3003" si="46">IF(G2949="","",I2948+G2949)</f>
        <v/>
      </c>
      <c r="J2949" s="113"/>
      <c r="K2949" s="172"/>
    </row>
    <row r="2950" spans="1:11" ht="14.1" customHeight="1" x14ac:dyDescent="0.25">
      <c r="A2950" s="9"/>
      <c r="B2950" s="10"/>
      <c r="C2950" s="28"/>
      <c r="D2950" s="12"/>
      <c r="E2950" s="12"/>
      <c r="F2950" s="12"/>
      <c r="G2950" s="13"/>
      <c r="H2950" s="10"/>
      <c r="I2950" s="14" t="str">
        <f t="shared" si="46"/>
        <v/>
      </c>
      <c r="J2950" s="113"/>
      <c r="K2950" s="172"/>
    </row>
    <row r="2951" spans="1:11" ht="14.1" customHeight="1" x14ac:dyDescent="0.25">
      <c r="A2951" s="9"/>
      <c r="B2951" s="10"/>
      <c r="C2951" s="28"/>
      <c r="D2951" s="12"/>
      <c r="E2951" s="12"/>
      <c r="F2951" s="12"/>
      <c r="G2951" s="13"/>
      <c r="H2951" s="10"/>
      <c r="I2951" s="14" t="str">
        <f t="shared" si="46"/>
        <v/>
      </c>
      <c r="J2951" s="113"/>
      <c r="K2951" s="172"/>
    </row>
    <row r="2952" spans="1:11" ht="14.1" customHeight="1" x14ac:dyDescent="0.25">
      <c r="A2952" s="9"/>
      <c r="B2952" s="10"/>
      <c r="C2952" s="28"/>
      <c r="D2952" s="12"/>
      <c r="E2952" s="12"/>
      <c r="F2952" s="12"/>
      <c r="G2952" s="13"/>
      <c r="H2952" s="10"/>
      <c r="I2952" s="14" t="str">
        <f t="shared" si="46"/>
        <v/>
      </c>
      <c r="J2952" s="113"/>
      <c r="K2952" s="172"/>
    </row>
    <row r="2953" spans="1:11" ht="14.1" customHeight="1" x14ac:dyDescent="0.25">
      <c r="A2953" s="9"/>
      <c r="B2953" s="10"/>
      <c r="C2953" s="28"/>
      <c r="D2953" s="12"/>
      <c r="E2953" s="12"/>
      <c r="F2953" s="12"/>
      <c r="G2953" s="13"/>
      <c r="H2953" s="10"/>
      <c r="I2953" s="14" t="str">
        <f t="shared" si="46"/>
        <v/>
      </c>
      <c r="J2953" s="113"/>
      <c r="K2953" s="172"/>
    </row>
    <row r="2954" spans="1:11" ht="14.1" customHeight="1" x14ac:dyDescent="0.25">
      <c r="A2954" s="9"/>
      <c r="B2954" s="10"/>
      <c r="C2954" s="28"/>
      <c r="D2954" s="12"/>
      <c r="E2954" s="12"/>
      <c r="F2954" s="12"/>
      <c r="G2954" s="13"/>
      <c r="H2954" s="10"/>
      <c r="I2954" s="14" t="str">
        <f t="shared" si="46"/>
        <v/>
      </c>
      <c r="J2954" s="113"/>
      <c r="K2954" s="172"/>
    </row>
    <row r="2955" spans="1:11" ht="14.1" customHeight="1" x14ac:dyDescent="0.25">
      <c r="A2955" s="9"/>
      <c r="B2955" s="10"/>
      <c r="C2955" s="28"/>
      <c r="D2955" s="12"/>
      <c r="E2955" s="12"/>
      <c r="F2955" s="12"/>
      <c r="G2955" s="13"/>
      <c r="H2955" s="10"/>
      <c r="I2955" s="14" t="str">
        <f t="shared" si="46"/>
        <v/>
      </c>
      <c r="J2955" s="113"/>
      <c r="K2955" s="172"/>
    </row>
    <row r="2956" spans="1:11" ht="14.1" customHeight="1" x14ac:dyDescent="0.25">
      <c r="A2956" s="9"/>
      <c r="B2956" s="10"/>
      <c r="C2956" s="28"/>
      <c r="D2956" s="12"/>
      <c r="E2956" s="12"/>
      <c r="F2956" s="12"/>
      <c r="G2956" s="13"/>
      <c r="H2956" s="10"/>
      <c r="I2956" s="14" t="str">
        <f t="shared" si="46"/>
        <v/>
      </c>
      <c r="J2956" s="113"/>
      <c r="K2956" s="172"/>
    </row>
    <row r="2957" spans="1:11" ht="14.1" customHeight="1" x14ac:dyDescent="0.25">
      <c r="A2957" s="9"/>
      <c r="B2957" s="10"/>
      <c r="C2957" s="28"/>
      <c r="D2957" s="12"/>
      <c r="E2957" s="12"/>
      <c r="F2957" s="12"/>
      <c r="G2957" s="13"/>
      <c r="H2957" s="10"/>
      <c r="I2957" s="14" t="str">
        <f t="shared" si="46"/>
        <v/>
      </c>
      <c r="J2957" s="113"/>
      <c r="K2957" s="172"/>
    </row>
    <row r="2958" spans="1:11" ht="14.1" customHeight="1" x14ac:dyDescent="0.25">
      <c r="A2958" s="9"/>
      <c r="B2958" s="10"/>
      <c r="C2958" s="28"/>
      <c r="D2958" s="12"/>
      <c r="E2958" s="12"/>
      <c r="F2958" s="12"/>
      <c r="G2958" s="13"/>
      <c r="H2958" s="10"/>
      <c r="I2958" s="14" t="str">
        <f t="shared" si="46"/>
        <v/>
      </c>
      <c r="J2958" s="113"/>
      <c r="K2958" s="172"/>
    </row>
    <row r="2959" spans="1:11" ht="14.1" customHeight="1" x14ac:dyDescent="0.25">
      <c r="A2959" s="9"/>
      <c r="B2959" s="10"/>
      <c r="C2959" s="28"/>
      <c r="D2959" s="12"/>
      <c r="E2959" s="12"/>
      <c r="F2959" s="12"/>
      <c r="G2959" s="13"/>
      <c r="H2959" s="10"/>
      <c r="I2959" s="14" t="str">
        <f t="shared" si="46"/>
        <v/>
      </c>
      <c r="J2959" s="113"/>
      <c r="K2959" s="172"/>
    </row>
    <row r="2960" spans="1:11" ht="14.1" customHeight="1" x14ac:dyDescent="0.25">
      <c r="A2960" s="9"/>
      <c r="B2960" s="10"/>
      <c r="C2960" s="28"/>
      <c r="D2960" s="12"/>
      <c r="E2960" s="12"/>
      <c r="F2960" s="12"/>
      <c r="G2960" s="13"/>
      <c r="H2960" s="10"/>
      <c r="I2960" s="14" t="str">
        <f t="shared" si="46"/>
        <v/>
      </c>
      <c r="J2960" s="113"/>
      <c r="K2960" s="172"/>
    </row>
    <row r="2961" spans="1:11" ht="14.1" customHeight="1" x14ac:dyDescent="0.25">
      <c r="A2961" s="9"/>
      <c r="B2961" s="10"/>
      <c r="C2961" s="28"/>
      <c r="D2961" s="12"/>
      <c r="E2961" s="12"/>
      <c r="F2961" s="12"/>
      <c r="G2961" s="13"/>
      <c r="H2961" s="10"/>
      <c r="I2961" s="14" t="str">
        <f t="shared" si="46"/>
        <v/>
      </c>
      <c r="J2961" s="113"/>
      <c r="K2961" s="172"/>
    </row>
    <row r="2962" spans="1:11" ht="14.1" customHeight="1" x14ac:dyDescent="0.25">
      <c r="A2962" s="9"/>
      <c r="B2962" s="10"/>
      <c r="C2962" s="28"/>
      <c r="D2962" s="12"/>
      <c r="E2962" s="12"/>
      <c r="F2962" s="12"/>
      <c r="G2962" s="13"/>
      <c r="H2962" s="10"/>
      <c r="I2962" s="14" t="str">
        <f t="shared" si="46"/>
        <v/>
      </c>
      <c r="J2962" s="113"/>
      <c r="K2962" s="172"/>
    </row>
    <row r="2963" spans="1:11" ht="14.1" customHeight="1" x14ac:dyDescent="0.25">
      <c r="A2963" s="9"/>
      <c r="B2963" s="10"/>
      <c r="C2963" s="28"/>
      <c r="D2963" s="12"/>
      <c r="E2963" s="12"/>
      <c r="F2963" s="12"/>
      <c r="G2963" s="13"/>
      <c r="H2963" s="10"/>
      <c r="I2963" s="14" t="str">
        <f t="shared" si="46"/>
        <v/>
      </c>
      <c r="J2963" s="113"/>
      <c r="K2963" s="172"/>
    </row>
    <row r="2964" spans="1:11" ht="14.1" customHeight="1" x14ac:dyDescent="0.25">
      <c r="A2964" s="9"/>
      <c r="B2964" s="10"/>
      <c r="C2964" s="28"/>
      <c r="D2964" s="12"/>
      <c r="E2964" s="12"/>
      <c r="F2964" s="12"/>
      <c r="G2964" s="13"/>
      <c r="H2964" s="10"/>
      <c r="I2964" s="14" t="str">
        <f t="shared" si="46"/>
        <v/>
      </c>
      <c r="J2964" s="113"/>
      <c r="K2964" s="172"/>
    </row>
    <row r="2965" spans="1:11" ht="14.1" customHeight="1" x14ac:dyDescent="0.25">
      <c r="A2965" s="9"/>
      <c r="B2965" s="10"/>
      <c r="C2965" s="28"/>
      <c r="D2965" s="12"/>
      <c r="E2965" s="12"/>
      <c r="F2965" s="12"/>
      <c r="G2965" s="13"/>
      <c r="H2965" s="10"/>
      <c r="I2965" s="14" t="str">
        <f t="shared" si="46"/>
        <v/>
      </c>
      <c r="J2965" s="113"/>
      <c r="K2965" s="172"/>
    </row>
    <row r="2966" spans="1:11" ht="14.1" customHeight="1" x14ac:dyDescent="0.25">
      <c r="A2966" s="9"/>
      <c r="B2966" s="10"/>
      <c r="C2966" s="28"/>
      <c r="D2966" s="12"/>
      <c r="E2966" s="12"/>
      <c r="F2966" s="12"/>
      <c r="G2966" s="13"/>
      <c r="H2966" s="10"/>
      <c r="I2966" s="14" t="str">
        <f t="shared" si="46"/>
        <v/>
      </c>
      <c r="J2966" s="113"/>
      <c r="K2966" s="172"/>
    </row>
    <row r="2967" spans="1:11" ht="14.1" customHeight="1" x14ac:dyDescent="0.25">
      <c r="A2967" s="9"/>
      <c r="B2967" s="10"/>
      <c r="C2967" s="28"/>
      <c r="D2967" s="12"/>
      <c r="E2967" s="12"/>
      <c r="F2967" s="12"/>
      <c r="G2967" s="13"/>
      <c r="H2967" s="10"/>
      <c r="I2967" s="14" t="str">
        <f t="shared" si="46"/>
        <v/>
      </c>
      <c r="J2967" s="113"/>
      <c r="K2967" s="172"/>
    </row>
    <row r="2968" spans="1:11" ht="14.1" customHeight="1" x14ac:dyDescent="0.25">
      <c r="A2968" s="9"/>
      <c r="B2968" s="10"/>
      <c r="C2968" s="28"/>
      <c r="D2968" s="12"/>
      <c r="E2968" s="12"/>
      <c r="F2968" s="12"/>
      <c r="G2968" s="13"/>
      <c r="H2968" s="10"/>
      <c r="I2968" s="14" t="str">
        <f t="shared" si="46"/>
        <v/>
      </c>
      <c r="J2968" s="113"/>
      <c r="K2968" s="172"/>
    </row>
    <row r="2969" spans="1:11" ht="14.1" customHeight="1" x14ac:dyDescent="0.25">
      <c r="A2969" s="9"/>
      <c r="B2969" s="10"/>
      <c r="C2969" s="28"/>
      <c r="D2969" s="12"/>
      <c r="E2969" s="12"/>
      <c r="F2969" s="12"/>
      <c r="G2969" s="13"/>
      <c r="H2969" s="10"/>
      <c r="I2969" s="14" t="str">
        <f t="shared" si="46"/>
        <v/>
      </c>
      <c r="J2969" s="113"/>
      <c r="K2969" s="172"/>
    </row>
    <row r="2970" spans="1:11" ht="14.1" customHeight="1" x14ac:dyDescent="0.25">
      <c r="A2970" s="9"/>
      <c r="B2970" s="10"/>
      <c r="C2970" s="28"/>
      <c r="D2970" s="12"/>
      <c r="E2970" s="12"/>
      <c r="F2970" s="12"/>
      <c r="G2970" s="13"/>
      <c r="H2970" s="10"/>
      <c r="I2970" s="14" t="str">
        <f t="shared" si="46"/>
        <v/>
      </c>
      <c r="J2970" s="113"/>
      <c r="K2970" s="172"/>
    </row>
    <row r="2971" spans="1:11" ht="14.1" customHeight="1" x14ac:dyDescent="0.25">
      <c r="A2971" s="9"/>
      <c r="B2971" s="10"/>
      <c r="C2971" s="28"/>
      <c r="D2971" s="12"/>
      <c r="E2971" s="12"/>
      <c r="F2971" s="12"/>
      <c r="G2971" s="13"/>
      <c r="H2971" s="10"/>
      <c r="I2971" s="14" t="str">
        <f t="shared" si="46"/>
        <v/>
      </c>
      <c r="J2971" s="113"/>
      <c r="K2971" s="172"/>
    </row>
    <row r="2972" spans="1:11" ht="14.1" customHeight="1" x14ac:dyDescent="0.25">
      <c r="A2972" s="9"/>
      <c r="B2972" s="10"/>
      <c r="C2972" s="28"/>
      <c r="D2972" s="12"/>
      <c r="E2972" s="12"/>
      <c r="F2972" s="12"/>
      <c r="G2972" s="13"/>
      <c r="H2972" s="10"/>
      <c r="I2972" s="14" t="str">
        <f t="shared" si="46"/>
        <v/>
      </c>
      <c r="J2972" s="113"/>
      <c r="K2972" s="172"/>
    </row>
    <row r="2973" spans="1:11" ht="14.1" customHeight="1" x14ac:dyDescent="0.25">
      <c r="A2973" s="9"/>
      <c r="B2973" s="10"/>
      <c r="C2973" s="28"/>
      <c r="D2973" s="12"/>
      <c r="E2973" s="12"/>
      <c r="F2973" s="12"/>
      <c r="G2973" s="13"/>
      <c r="H2973" s="10"/>
      <c r="I2973" s="14" t="str">
        <f t="shared" si="46"/>
        <v/>
      </c>
      <c r="J2973" s="113"/>
      <c r="K2973" s="172"/>
    </row>
    <row r="2974" spans="1:11" ht="14.1" customHeight="1" x14ac:dyDescent="0.25">
      <c r="A2974" s="9"/>
      <c r="B2974" s="10"/>
      <c r="C2974" s="28"/>
      <c r="D2974" s="12"/>
      <c r="E2974" s="12"/>
      <c r="F2974" s="12"/>
      <c r="G2974" s="13"/>
      <c r="H2974" s="10"/>
      <c r="I2974" s="14" t="str">
        <f t="shared" si="46"/>
        <v/>
      </c>
      <c r="J2974" s="113"/>
      <c r="K2974" s="172"/>
    </row>
    <row r="2975" spans="1:11" ht="14.1" customHeight="1" x14ac:dyDescent="0.25">
      <c r="A2975" s="9"/>
      <c r="B2975" s="10"/>
      <c r="C2975" s="28"/>
      <c r="D2975" s="12"/>
      <c r="E2975" s="12"/>
      <c r="F2975" s="12"/>
      <c r="G2975" s="13"/>
      <c r="H2975" s="10"/>
      <c r="I2975" s="14" t="str">
        <f t="shared" si="46"/>
        <v/>
      </c>
      <c r="J2975" s="113"/>
      <c r="K2975" s="172"/>
    </row>
    <row r="2976" spans="1:11" ht="14.1" customHeight="1" x14ac:dyDescent="0.25">
      <c r="A2976" s="9"/>
      <c r="B2976" s="10"/>
      <c r="C2976" s="28"/>
      <c r="D2976" s="12"/>
      <c r="E2976" s="12"/>
      <c r="F2976" s="12"/>
      <c r="G2976" s="13"/>
      <c r="H2976" s="10"/>
      <c r="I2976" s="14" t="str">
        <f t="shared" si="46"/>
        <v/>
      </c>
      <c r="J2976" s="113"/>
      <c r="K2976" s="172"/>
    </row>
    <row r="2977" spans="1:11" ht="14.1" customHeight="1" x14ac:dyDescent="0.25">
      <c r="A2977" s="9"/>
      <c r="B2977" s="10"/>
      <c r="C2977" s="28"/>
      <c r="D2977" s="12"/>
      <c r="E2977" s="12"/>
      <c r="F2977" s="12"/>
      <c r="G2977" s="13"/>
      <c r="H2977" s="10"/>
      <c r="I2977" s="14" t="str">
        <f t="shared" si="46"/>
        <v/>
      </c>
      <c r="J2977" s="113"/>
      <c r="K2977" s="172"/>
    </row>
    <row r="2978" spans="1:11" ht="14.1" customHeight="1" x14ac:dyDescent="0.25">
      <c r="A2978" s="9"/>
      <c r="B2978" s="10"/>
      <c r="C2978" s="28"/>
      <c r="D2978" s="12"/>
      <c r="E2978" s="12"/>
      <c r="F2978" s="12"/>
      <c r="G2978" s="13"/>
      <c r="H2978" s="10"/>
      <c r="I2978" s="14" t="str">
        <f t="shared" si="46"/>
        <v/>
      </c>
      <c r="J2978" s="113"/>
      <c r="K2978" s="172"/>
    </row>
    <row r="2979" spans="1:11" ht="14.1" customHeight="1" x14ac:dyDescent="0.25">
      <c r="A2979" s="9"/>
      <c r="B2979" s="10"/>
      <c r="C2979" s="28"/>
      <c r="D2979" s="12"/>
      <c r="E2979" s="12"/>
      <c r="F2979" s="12"/>
      <c r="G2979" s="13"/>
      <c r="H2979" s="10"/>
      <c r="I2979" s="14" t="str">
        <f t="shared" si="46"/>
        <v/>
      </c>
      <c r="J2979" s="113"/>
      <c r="K2979" s="172"/>
    </row>
    <row r="2980" spans="1:11" ht="14.1" customHeight="1" x14ac:dyDescent="0.25">
      <c r="A2980" s="9"/>
      <c r="B2980" s="10"/>
      <c r="C2980" s="28"/>
      <c r="D2980" s="12"/>
      <c r="E2980" s="12"/>
      <c r="F2980" s="12"/>
      <c r="G2980" s="13"/>
      <c r="H2980" s="10"/>
      <c r="I2980" s="14" t="str">
        <f t="shared" si="46"/>
        <v/>
      </c>
      <c r="J2980" s="113"/>
      <c r="K2980" s="172"/>
    </row>
    <row r="2981" spans="1:11" ht="14.1" customHeight="1" x14ac:dyDescent="0.25">
      <c r="A2981" s="9"/>
      <c r="B2981" s="10"/>
      <c r="C2981" s="28"/>
      <c r="D2981" s="12"/>
      <c r="E2981" s="12"/>
      <c r="F2981" s="12"/>
      <c r="G2981" s="13"/>
      <c r="H2981" s="10"/>
      <c r="I2981" s="14" t="str">
        <f t="shared" si="46"/>
        <v/>
      </c>
      <c r="J2981" s="113"/>
      <c r="K2981" s="172"/>
    </row>
    <row r="2982" spans="1:11" ht="14.1" customHeight="1" x14ac:dyDescent="0.25">
      <c r="A2982" s="9"/>
      <c r="B2982" s="10"/>
      <c r="C2982" s="28"/>
      <c r="D2982" s="12"/>
      <c r="E2982" s="12"/>
      <c r="F2982" s="12"/>
      <c r="G2982" s="13"/>
      <c r="H2982" s="10"/>
      <c r="I2982" s="14" t="str">
        <f t="shared" si="46"/>
        <v/>
      </c>
      <c r="J2982" s="113"/>
      <c r="K2982" s="172"/>
    </row>
    <row r="2983" spans="1:11" ht="14.1" customHeight="1" x14ac:dyDescent="0.25">
      <c r="A2983" s="9"/>
      <c r="B2983" s="10"/>
      <c r="C2983" s="28"/>
      <c r="D2983" s="12"/>
      <c r="E2983" s="12"/>
      <c r="F2983" s="12"/>
      <c r="G2983" s="13"/>
      <c r="H2983" s="10"/>
      <c r="I2983" s="14" t="str">
        <f t="shared" si="46"/>
        <v/>
      </c>
      <c r="J2983" s="113"/>
      <c r="K2983" s="172"/>
    </row>
    <row r="2984" spans="1:11" ht="14.1" customHeight="1" x14ac:dyDescent="0.25">
      <c r="A2984" s="9"/>
      <c r="B2984" s="10"/>
      <c r="C2984" s="28"/>
      <c r="D2984" s="12"/>
      <c r="E2984" s="12"/>
      <c r="F2984" s="12"/>
      <c r="G2984" s="13"/>
      <c r="H2984" s="10"/>
      <c r="I2984" s="14" t="str">
        <f t="shared" si="46"/>
        <v/>
      </c>
      <c r="J2984" s="113"/>
      <c r="K2984" s="172"/>
    </row>
    <row r="2985" spans="1:11" ht="14.1" customHeight="1" x14ac:dyDescent="0.25">
      <c r="A2985" s="9"/>
      <c r="B2985" s="10"/>
      <c r="C2985" s="28"/>
      <c r="D2985" s="12"/>
      <c r="E2985" s="12"/>
      <c r="F2985" s="12"/>
      <c r="G2985" s="13"/>
      <c r="H2985" s="10"/>
      <c r="I2985" s="14" t="str">
        <f t="shared" si="46"/>
        <v/>
      </c>
      <c r="J2985" s="113"/>
      <c r="K2985" s="172"/>
    </row>
    <row r="2986" spans="1:11" ht="14.1" customHeight="1" x14ac:dyDescent="0.25">
      <c r="A2986" s="9"/>
      <c r="B2986" s="10"/>
      <c r="C2986" s="28"/>
      <c r="D2986" s="12"/>
      <c r="E2986" s="12"/>
      <c r="F2986" s="12"/>
      <c r="G2986" s="13"/>
      <c r="H2986" s="10"/>
      <c r="I2986" s="14" t="str">
        <f t="shared" si="46"/>
        <v/>
      </c>
      <c r="J2986" s="113"/>
      <c r="K2986" s="172"/>
    </row>
    <row r="2987" spans="1:11" ht="14.1" customHeight="1" x14ac:dyDescent="0.25">
      <c r="A2987" s="9"/>
      <c r="B2987" s="10"/>
      <c r="C2987" s="28"/>
      <c r="D2987" s="12"/>
      <c r="E2987" s="12"/>
      <c r="F2987" s="12"/>
      <c r="G2987" s="13"/>
      <c r="H2987" s="10"/>
      <c r="I2987" s="14" t="str">
        <f t="shared" si="46"/>
        <v/>
      </c>
      <c r="J2987" s="113"/>
      <c r="K2987" s="172"/>
    </row>
    <row r="2988" spans="1:11" ht="14.1" customHeight="1" x14ac:dyDescent="0.25">
      <c r="A2988" s="9"/>
      <c r="B2988" s="10"/>
      <c r="C2988" s="28"/>
      <c r="D2988" s="12"/>
      <c r="E2988" s="12"/>
      <c r="F2988" s="12"/>
      <c r="G2988" s="13"/>
      <c r="H2988" s="10"/>
      <c r="I2988" s="14" t="str">
        <f t="shared" si="46"/>
        <v/>
      </c>
      <c r="J2988" s="113"/>
      <c r="K2988" s="172"/>
    </row>
    <row r="2989" spans="1:11" ht="14.1" customHeight="1" x14ac:dyDescent="0.25">
      <c r="A2989" s="9"/>
      <c r="B2989" s="10"/>
      <c r="C2989" s="28"/>
      <c r="D2989" s="12"/>
      <c r="E2989" s="12"/>
      <c r="F2989" s="12"/>
      <c r="G2989" s="13"/>
      <c r="H2989" s="10"/>
      <c r="I2989" s="14" t="str">
        <f t="shared" si="46"/>
        <v/>
      </c>
      <c r="J2989" s="113"/>
      <c r="K2989" s="172"/>
    </row>
    <row r="2990" spans="1:11" ht="14.1" customHeight="1" x14ac:dyDescent="0.25">
      <c r="A2990" s="9"/>
      <c r="B2990" s="10"/>
      <c r="C2990" s="28"/>
      <c r="D2990" s="12"/>
      <c r="E2990" s="12"/>
      <c r="F2990" s="12"/>
      <c r="G2990" s="13"/>
      <c r="H2990" s="10"/>
      <c r="I2990" s="14" t="str">
        <f t="shared" si="46"/>
        <v/>
      </c>
      <c r="J2990" s="113"/>
      <c r="K2990" s="172"/>
    </row>
    <row r="2991" spans="1:11" ht="14.1" customHeight="1" x14ac:dyDescent="0.25">
      <c r="A2991" s="9"/>
      <c r="B2991" s="10"/>
      <c r="C2991" s="28"/>
      <c r="D2991" s="12"/>
      <c r="E2991" s="12"/>
      <c r="F2991" s="12"/>
      <c r="G2991" s="13"/>
      <c r="H2991" s="10"/>
      <c r="I2991" s="14" t="str">
        <f t="shared" si="46"/>
        <v/>
      </c>
      <c r="J2991" s="113"/>
      <c r="K2991" s="172"/>
    </row>
    <row r="2992" spans="1:11" ht="14.1" customHeight="1" x14ac:dyDescent="0.25">
      <c r="A2992" s="9"/>
      <c r="B2992" s="10"/>
      <c r="C2992" s="28"/>
      <c r="D2992" s="12"/>
      <c r="E2992" s="12"/>
      <c r="F2992" s="12"/>
      <c r="G2992" s="13"/>
      <c r="H2992" s="10"/>
      <c r="I2992" s="14" t="str">
        <f t="shared" si="46"/>
        <v/>
      </c>
      <c r="J2992" s="113"/>
      <c r="K2992" s="172"/>
    </row>
    <row r="2993" spans="1:11" ht="14.1" customHeight="1" x14ac:dyDescent="0.25">
      <c r="A2993" s="9"/>
      <c r="B2993" s="10"/>
      <c r="C2993" s="28"/>
      <c r="D2993" s="12"/>
      <c r="E2993" s="12"/>
      <c r="F2993" s="12"/>
      <c r="G2993" s="13"/>
      <c r="H2993" s="10"/>
      <c r="I2993" s="14" t="str">
        <f t="shared" si="46"/>
        <v/>
      </c>
      <c r="J2993" s="113"/>
      <c r="K2993" s="172"/>
    </row>
    <row r="2994" spans="1:11" ht="14.1" customHeight="1" x14ac:dyDescent="0.25">
      <c r="A2994" s="9"/>
      <c r="B2994" s="10"/>
      <c r="C2994" s="28"/>
      <c r="D2994" s="12"/>
      <c r="E2994" s="12"/>
      <c r="F2994" s="12"/>
      <c r="G2994" s="13"/>
      <c r="H2994" s="10"/>
      <c r="I2994" s="14" t="str">
        <f t="shared" si="46"/>
        <v/>
      </c>
      <c r="J2994" s="113"/>
      <c r="K2994" s="172"/>
    </row>
    <row r="2995" spans="1:11" ht="14.1" customHeight="1" x14ac:dyDescent="0.25">
      <c r="A2995" s="9"/>
      <c r="B2995" s="10"/>
      <c r="C2995" s="28"/>
      <c r="D2995" s="12"/>
      <c r="E2995" s="12"/>
      <c r="F2995" s="12"/>
      <c r="G2995" s="13"/>
      <c r="H2995" s="10"/>
      <c r="I2995" s="14" t="str">
        <f t="shared" si="46"/>
        <v/>
      </c>
      <c r="J2995" s="113"/>
      <c r="K2995" s="172"/>
    </row>
    <row r="2996" spans="1:11" ht="14.1" customHeight="1" x14ac:dyDescent="0.25">
      <c r="A2996" s="9"/>
      <c r="B2996" s="10"/>
      <c r="C2996" s="28"/>
      <c r="D2996" s="12"/>
      <c r="E2996" s="12"/>
      <c r="F2996" s="12"/>
      <c r="G2996" s="13"/>
      <c r="H2996" s="10"/>
      <c r="I2996" s="14" t="str">
        <f t="shared" si="46"/>
        <v/>
      </c>
      <c r="J2996" s="113"/>
      <c r="K2996" s="172"/>
    </row>
    <row r="2997" spans="1:11" ht="14.1" customHeight="1" x14ac:dyDescent="0.25">
      <c r="A2997" s="9"/>
      <c r="B2997" s="10"/>
      <c r="C2997" s="28"/>
      <c r="D2997" s="12"/>
      <c r="E2997" s="12"/>
      <c r="F2997" s="12"/>
      <c r="G2997" s="13"/>
      <c r="H2997" s="10"/>
      <c r="I2997" s="14" t="str">
        <f t="shared" si="46"/>
        <v/>
      </c>
      <c r="J2997" s="113"/>
      <c r="K2997" s="172"/>
    </row>
    <row r="2998" spans="1:11" ht="14.1" customHeight="1" x14ac:dyDescent="0.25">
      <c r="A2998" s="9"/>
      <c r="B2998" s="10"/>
      <c r="C2998" s="28"/>
      <c r="D2998" s="12"/>
      <c r="E2998" s="12"/>
      <c r="F2998" s="12"/>
      <c r="G2998" s="13"/>
      <c r="H2998" s="10"/>
      <c r="I2998" s="14" t="str">
        <f t="shared" si="46"/>
        <v/>
      </c>
      <c r="J2998" s="113"/>
      <c r="K2998" s="172"/>
    </row>
    <row r="2999" spans="1:11" ht="14.1" customHeight="1" x14ac:dyDescent="0.25">
      <c r="A2999" s="9"/>
      <c r="B2999" s="10"/>
      <c r="C2999" s="28"/>
      <c r="D2999" s="12"/>
      <c r="E2999" s="12"/>
      <c r="F2999" s="12"/>
      <c r="G2999" s="13"/>
      <c r="H2999" s="10"/>
      <c r="I2999" s="14" t="str">
        <f t="shared" si="46"/>
        <v/>
      </c>
      <c r="J2999" s="113"/>
      <c r="K2999" s="172"/>
    </row>
    <row r="3000" spans="1:11" ht="14.1" customHeight="1" x14ac:dyDescent="0.25">
      <c r="A3000" s="9"/>
      <c r="B3000" s="10"/>
      <c r="C3000" s="28"/>
      <c r="D3000" s="12"/>
      <c r="E3000" s="12"/>
      <c r="F3000" s="12"/>
      <c r="G3000" s="13"/>
      <c r="H3000" s="10"/>
      <c r="I3000" s="14" t="str">
        <f t="shared" si="46"/>
        <v/>
      </c>
      <c r="J3000" s="113"/>
      <c r="K3000" s="172"/>
    </row>
    <row r="3001" spans="1:11" ht="14.1" customHeight="1" x14ac:dyDescent="0.25">
      <c r="A3001" s="9"/>
      <c r="B3001" s="10"/>
      <c r="C3001" s="28"/>
      <c r="D3001" s="12"/>
      <c r="E3001" s="12"/>
      <c r="F3001" s="12"/>
      <c r="G3001" s="13"/>
      <c r="H3001" s="10"/>
      <c r="I3001" s="14" t="str">
        <f t="shared" si="46"/>
        <v/>
      </c>
      <c r="J3001" s="113"/>
      <c r="K3001" s="172"/>
    </row>
    <row r="3002" spans="1:11" ht="14.1" customHeight="1" x14ac:dyDescent="0.25">
      <c r="A3002" s="9"/>
      <c r="B3002" s="10"/>
      <c r="C3002" s="28"/>
      <c r="D3002" s="12"/>
      <c r="E3002" s="12"/>
      <c r="F3002" s="12"/>
      <c r="G3002" s="13"/>
      <c r="H3002" s="10"/>
      <c r="I3002" s="14" t="str">
        <f t="shared" si="46"/>
        <v/>
      </c>
      <c r="J3002" s="113"/>
      <c r="K3002" s="172"/>
    </row>
    <row r="3003" spans="1:11" ht="14.1" customHeight="1" x14ac:dyDescent="0.25">
      <c r="A3003" s="9"/>
      <c r="B3003" s="10"/>
      <c r="C3003" s="28"/>
      <c r="D3003" s="12"/>
      <c r="E3003" s="12"/>
      <c r="F3003" s="12"/>
      <c r="G3003" s="13"/>
      <c r="H3003" s="10"/>
      <c r="I3003" s="14" t="str">
        <f t="shared" si="46"/>
        <v/>
      </c>
      <c r="J3003" s="113"/>
      <c r="K3003" s="172"/>
    </row>
    <row r="3004" spans="1:11" ht="18" thickBot="1" x14ac:dyDescent="0.35">
      <c r="A3004" s="124" t="s">
        <v>31</v>
      </c>
      <c r="B3004" s="125"/>
      <c r="C3004" s="126"/>
      <c r="D3004" s="126"/>
      <c r="E3004" s="126"/>
      <c r="F3004" s="126"/>
      <c r="G3004" s="126"/>
      <c r="H3004" s="126"/>
      <c r="I3004" s="126"/>
      <c r="J3004" s="113"/>
    </row>
    <row r="3005" spans="1:11" ht="13.8" thickTop="1" x14ac:dyDescent="0.25"/>
  </sheetData>
  <sheetProtection algorithmName="SHA-512" hashValue="Y3kadS5rebDMy7VuWvttaeqJxDNkQSqjIxM3siH9/EO7ap8ur2Ht+N++fPKTiZpghCTC1ikl8qIwdNr7jEDzGg==" saltValue="azB7V+TF4yC8xIKgXotAUQ==" spinCount="100000" sheet="1" selectLockedCells="1" sort="0" autoFilter="0" pivotTables="0"/>
  <autoFilter ref="A2:I3003" xr:uid="{00000000-0001-0000-0300-000000000000}"/>
  <mergeCells count="7">
    <mergeCell ref="O1:U1"/>
    <mergeCell ref="O2:U2"/>
    <mergeCell ref="K9:L9"/>
    <mergeCell ref="J3:J4"/>
    <mergeCell ref="A1:D1"/>
    <mergeCell ref="F1:G1"/>
    <mergeCell ref="H1:I1"/>
  </mergeCells>
  <conditionalFormatting sqref="A4:A3003">
    <cfRule type="cellIs" dxfId="8" priority="1" stopIfTrue="1" operator="greaterThan">
      <formula>ReportDate</formula>
    </cfRule>
  </conditionalFormatting>
  <conditionalFormatting sqref="B4:B3003">
    <cfRule type="cellIs" dxfId="7" priority="2" stopIfTrue="1" operator="equal">
      <formula>#N/A</formula>
    </cfRule>
  </conditionalFormatting>
  <dataValidations count="3">
    <dataValidation type="list" operator="equal" allowBlank="1" showInputMessage="1" showErrorMessage="1" promptTitle="Select Fund" prompt="Select the appropriate fund for this transaction from the drop-down list, or leave blank forthe General Fund." sqref="D4:D7" xr:uid="{00000000-0002-0000-0300-000000000000}">
      <formula1>FundName</formula1>
    </dataValidation>
    <dataValidation type="list" operator="equal" allowBlank="1" showInputMessage="1" showErrorMessage="1" promptTitle="Select Fund" prompt="Select the appropriate RESTRICTED fund for this transaction from the drop-down list, or leave blank for the General or Designated fund." sqref="D8:D3003" xr:uid="{CEFA2035-A550-4A97-843D-A249C8B72435}">
      <formula1>FundName</formula1>
    </dataValidation>
    <dataValidation type="list" operator="equal" showInputMessage="1" showErrorMessage="1" errorTitle="Invalid Nominal Account" error="You can only enter into this cell one of the pre-set nominal accounts from the drop-down list._x000a_Please try again." promptTitle="Category" prompt="Select the appropriate category from the drop-down list." sqref="C4:C3003" xr:uid="{E13AAA1B-61CB-499D-9FF5-852697E2394E}">
      <formula1>Categories</formula1>
    </dataValidation>
  </dataValidations>
  <pageMargins left="0.7" right="0.7" top="0.75" bottom="0.75" header="0.3" footer="0.3"/>
  <pageSetup paperSize="9" orientation="portrait" horizontalDpi="4294967294" verticalDpi="0" r:id="rId1"/>
  <ignoredErrors>
    <ignoredError sqref="L10:L11 L2:L8 J2:K2 I4:I18 I31:I18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274"/>
  <sheetViews>
    <sheetView zoomScaleNormal="100" zoomScaleSheetLayoutView="80" workbookViewId="0">
      <selection activeCell="B13" sqref="B13"/>
    </sheetView>
  </sheetViews>
  <sheetFormatPr defaultColWidth="9.109375" defaultRowHeight="27" customHeight="1" x14ac:dyDescent="0.25"/>
  <cols>
    <col min="1" max="1" width="38.6640625" style="1" customWidth="1"/>
    <col min="2" max="2" width="10.6640625" style="475" customWidth="1"/>
    <col min="3" max="3" width="1.6640625" style="476" customWidth="1"/>
    <col min="4" max="5" width="10.6640625" style="477" customWidth="1"/>
    <col min="6" max="6" width="1.6640625" style="476" customWidth="1"/>
    <col min="7" max="7" width="10.6640625" style="477" customWidth="1"/>
    <col min="8" max="8" width="1.6640625" style="478" customWidth="1"/>
    <col min="9" max="9" width="10.6640625" style="479" customWidth="1"/>
    <col min="10" max="10" width="3.5546875" style="7" customWidth="1"/>
    <col min="11" max="14" width="10.6640625" style="1" customWidth="1"/>
    <col min="15" max="15" width="9.6640625" style="1" customWidth="1"/>
    <col min="16" max="17" width="9.88671875" style="1" customWidth="1"/>
    <col min="18" max="19" width="9.109375" style="1"/>
    <col min="20" max="52" width="9.109375" style="374"/>
    <col min="53" max="16384" width="9.109375" style="33"/>
  </cols>
  <sheetData>
    <row r="1" spans="1:52" s="290" customFormat="1" ht="30" customHeight="1" thickTop="1" thickBot="1" x14ac:dyDescent="0.3">
      <c r="A1" s="1313" t="str">
        <f>CharityName</f>
        <v>Name of Charity</v>
      </c>
      <c r="B1" s="1313"/>
      <c r="C1" s="1313"/>
      <c r="D1" s="1314" t="s">
        <v>35</v>
      </c>
      <c r="E1" s="1314"/>
      <c r="F1" s="1314"/>
      <c r="G1" s="1315">
        <v>45291</v>
      </c>
      <c r="H1" s="1315"/>
      <c r="I1" s="1315"/>
      <c r="J1" s="286">
        <f>MATCH(ReportDate,ReportDateRange,0)</f>
        <v>12</v>
      </c>
      <c r="K1" s="1316" t="s">
        <v>68</v>
      </c>
      <c r="L1" s="1317"/>
      <c r="M1" s="1317"/>
      <c r="N1" s="1317"/>
      <c r="O1" s="287"/>
      <c r="P1" s="288"/>
      <c r="Q1" s="17"/>
      <c r="R1" s="17"/>
      <c r="S1" s="17"/>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row>
    <row r="2" spans="1:52" s="302" customFormat="1" ht="35.1" customHeight="1" thickTop="1" thickBot="1" x14ac:dyDescent="0.3">
      <c r="A2" s="291" t="str">
        <f>Categories!A2</f>
        <v>RECEIPTS</v>
      </c>
      <c r="B2" s="292" t="s">
        <v>36</v>
      </c>
      <c r="C2" s="293"/>
      <c r="D2" s="294" t="s">
        <v>37</v>
      </c>
      <c r="E2" s="293" t="str">
        <f>Categories!E2</f>
        <v>Budget to
31-Dec-23</v>
      </c>
      <c r="F2" s="293"/>
      <c r="G2" s="295" t="str">
        <f>"R&amp;P
"&amp;TEXT(ReportDate,"dd-mmm-yy")</f>
        <v>R&amp;P
31-Dec-23</v>
      </c>
      <c r="H2" s="293"/>
      <c r="I2" s="296" t="str">
        <f>"Accruals  "&amp;TEXT(ReportDate,"dd-mmm-yy")</f>
        <v>Accruals  31-Dec-23</v>
      </c>
      <c r="J2" s="297"/>
      <c r="K2" s="1318" t="s">
        <v>85</v>
      </c>
      <c r="L2" s="1319"/>
      <c r="M2" s="1319"/>
      <c r="N2" s="1320"/>
      <c r="O2" s="298"/>
      <c r="P2" s="299"/>
      <c r="Q2" s="300"/>
      <c r="R2" s="300"/>
      <c r="S2" s="300"/>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row>
    <row r="3" spans="1:52" s="290" customFormat="1" ht="20.100000000000001" customHeight="1" thickTop="1" thickBot="1" x14ac:dyDescent="0.3">
      <c r="A3" s="303" t="str">
        <f>MID(Categories!A3,FIND("-",Categories!A3)+1,99)</f>
        <v>VOLUNTARY INCOME</v>
      </c>
      <c r="B3" s="304"/>
      <c r="C3" s="305"/>
      <c r="D3" s="492"/>
      <c r="E3" s="493"/>
      <c r="F3" s="305"/>
      <c r="G3" s="502"/>
      <c r="H3" s="305"/>
      <c r="I3" s="506"/>
      <c r="J3" s="306"/>
      <c r="K3" s="1321"/>
      <c r="L3" s="1322"/>
      <c r="M3" s="1322"/>
      <c r="N3" s="1323"/>
      <c r="O3" s="307"/>
      <c r="P3" s="307"/>
      <c r="Q3" s="17"/>
      <c r="R3" s="17"/>
      <c r="S3" s="17"/>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row>
    <row r="4" spans="1:52" s="318" customFormat="1" ht="15" customHeight="1" thickTop="1" x14ac:dyDescent="0.25">
      <c r="A4" s="308" t="str">
        <f>MID(Categories!A4,FIND("-",Categories!A4)+1,99)</f>
        <v>Donations {not GiftAided}</v>
      </c>
      <c r="B4" s="940"/>
      <c r="C4" s="310"/>
      <c r="D4" s="311">
        <f>Categories!D4</f>
        <v>0</v>
      </c>
      <c r="E4" s="312">
        <f>Categories!E4</f>
        <v>0</v>
      </c>
      <c r="F4" s="310"/>
      <c r="G4" s="313">
        <f>Categories!B4</f>
        <v>0</v>
      </c>
      <c r="H4" s="310"/>
      <c r="I4" s="507">
        <f>Categories!C4</f>
        <v>0</v>
      </c>
      <c r="J4" s="314"/>
      <c r="K4" s="315"/>
      <c r="L4" s="315"/>
      <c r="M4" s="315"/>
      <c r="N4" s="315"/>
      <c r="O4" s="316"/>
      <c r="P4" s="316"/>
      <c r="Q4" s="316"/>
      <c r="R4" s="316"/>
      <c r="S4" s="316"/>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row>
    <row r="5" spans="1:52" s="318" customFormat="1" ht="15" customHeight="1" x14ac:dyDescent="0.25">
      <c r="A5" s="308" t="str">
        <f>MID(Categories!A5,FIND("-",Categories!A5)+1,99)</f>
        <v>Donations {GiftAided}</v>
      </c>
      <c r="B5" s="940"/>
      <c r="C5" s="310"/>
      <c r="D5" s="311">
        <f>Categories!D5</f>
        <v>0</v>
      </c>
      <c r="E5" s="312">
        <f>Categories!E5</f>
        <v>0</v>
      </c>
      <c r="F5" s="310"/>
      <c r="G5" s="313">
        <f>Categories!B5</f>
        <v>0</v>
      </c>
      <c r="H5" s="310"/>
      <c r="I5" s="507">
        <f>Categories!C5</f>
        <v>0</v>
      </c>
      <c r="J5" s="314"/>
      <c r="K5" s="315"/>
      <c r="L5" s="315"/>
      <c r="M5" s="315"/>
      <c r="N5" s="315"/>
      <c r="O5" s="316"/>
      <c r="P5" s="316"/>
      <c r="Q5" s="316"/>
      <c r="R5" s="316"/>
      <c r="S5" s="316"/>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row>
    <row r="6" spans="1:52" s="318" customFormat="1" ht="15" customHeight="1" x14ac:dyDescent="0.25">
      <c r="A6" s="308" t="str">
        <f>MID(Categories!A6,FIND("-",Categories!A6)+1,99)</f>
        <v>Gift Aid</v>
      </c>
      <c r="B6" s="940"/>
      <c r="C6" s="310"/>
      <c r="D6" s="311">
        <f>Categories!D6</f>
        <v>0</v>
      </c>
      <c r="E6" s="312">
        <f>Categories!E6</f>
        <v>0</v>
      </c>
      <c r="F6" s="310"/>
      <c r="G6" s="313">
        <f>Categories!B6</f>
        <v>0</v>
      </c>
      <c r="H6" s="310"/>
      <c r="I6" s="507">
        <f>Categories!C6</f>
        <v>0</v>
      </c>
      <c r="J6" s="314"/>
      <c r="K6" s="315"/>
      <c r="L6" s="315"/>
      <c r="M6" s="315"/>
      <c r="N6" s="315"/>
      <c r="O6" s="316"/>
      <c r="P6" s="316"/>
      <c r="Q6" s="316"/>
      <c r="R6" s="316"/>
      <c r="S6" s="316"/>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row>
    <row r="7" spans="1:52" s="318" customFormat="1" ht="15" customHeight="1" x14ac:dyDescent="0.25">
      <c r="A7" s="308" t="str">
        <f>MID(Categories!A7,FIND("-",Categories!A7)+1,99)</f>
        <v xml:space="preserve">Rename or Hide </v>
      </c>
      <c r="B7" s="940"/>
      <c r="C7" s="310"/>
      <c r="D7" s="311">
        <f>Categories!D7</f>
        <v>0</v>
      </c>
      <c r="E7" s="312">
        <f>Categories!E7</f>
        <v>0</v>
      </c>
      <c r="F7" s="310"/>
      <c r="G7" s="313">
        <f>Categories!B7</f>
        <v>0</v>
      </c>
      <c r="H7" s="310"/>
      <c r="I7" s="507">
        <f>Categories!C7</f>
        <v>0</v>
      </c>
      <c r="J7" s="314"/>
      <c r="K7" s="315"/>
      <c r="L7" s="315"/>
      <c r="M7" s="315"/>
      <c r="N7" s="315"/>
      <c r="O7" s="316"/>
      <c r="P7" s="316"/>
      <c r="Q7" s="316"/>
      <c r="R7" s="316"/>
      <c r="S7" s="316"/>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row>
    <row r="8" spans="1:52" s="318" customFormat="1" ht="15" customHeight="1" x14ac:dyDescent="0.25">
      <c r="A8" s="308" t="str">
        <f>MID(Categories!A8,FIND("-",Categories!A8)+1,99)</f>
        <v xml:space="preserve">Rename or Hide </v>
      </c>
      <c r="B8" s="940"/>
      <c r="C8" s="310"/>
      <c r="D8" s="311">
        <f>Categories!D8</f>
        <v>0</v>
      </c>
      <c r="E8" s="312">
        <f>Categories!E8</f>
        <v>0</v>
      </c>
      <c r="F8" s="310"/>
      <c r="G8" s="313">
        <f>Categories!B8</f>
        <v>0</v>
      </c>
      <c r="H8" s="310"/>
      <c r="I8" s="507">
        <f>Categories!C8</f>
        <v>0</v>
      </c>
      <c r="J8" s="314"/>
      <c r="K8" s="315"/>
      <c r="L8" s="315"/>
      <c r="M8" s="315"/>
      <c r="N8" s="315"/>
      <c r="O8" s="316"/>
      <c r="P8" s="316"/>
      <c r="Q8" s="316"/>
      <c r="R8" s="316"/>
      <c r="S8" s="316"/>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row>
    <row r="9" spans="1:52" s="318" customFormat="1" ht="15" customHeight="1" x14ac:dyDescent="0.25">
      <c r="A9" s="308" t="str">
        <f>MID(Categories!A9,FIND("-",Categories!A9)+1,99)</f>
        <v xml:space="preserve">Rename or Hide </v>
      </c>
      <c r="B9" s="940"/>
      <c r="C9" s="310"/>
      <c r="D9" s="311">
        <f>Categories!D9</f>
        <v>0</v>
      </c>
      <c r="E9" s="312">
        <f>Categories!E9</f>
        <v>0</v>
      </c>
      <c r="F9" s="310"/>
      <c r="G9" s="313">
        <f>Categories!B9</f>
        <v>0</v>
      </c>
      <c r="H9" s="310"/>
      <c r="I9" s="507">
        <f>Categories!C9</f>
        <v>0</v>
      </c>
      <c r="J9" s="314"/>
      <c r="K9" s="315"/>
      <c r="L9" s="315"/>
      <c r="M9" s="315"/>
      <c r="N9" s="315"/>
      <c r="O9" s="316"/>
      <c r="P9" s="316"/>
      <c r="Q9" s="316"/>
      <c r="R9" s="316"/>
      <c r="S9" s="316"/>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row>
    <row r="10" spans="1:52" s="318" customFormat="1" ht="15" customHeight="1" x14ac:dyDescent="0.25">
      <c r="A10" s="308" t="str">
        <f>MID(Categories!A10,FIND("-",Categories!A10)+1,99)</f>
        <v xml:space="preserve">Rename or Hide </v>
      </c>
      <c r="B10" s="940"/>
      <c r="C10" s="310"/>
      <c r="D10" s="311">
        <f>Categories!D10</f>
        <v>0</v>
      </c>
      <c r="E10" s="312">
        <f>Categories!E10</f>
        <v>0</v>
      </c>
      <c r="F10" s="310"/>
      <c r="G10" s="313">
        <f>Categories!B10</f>
        <v>0</v>
      </c>
      <c r="H10" s="310"/>
      <c r="I10" s="507">
        <f>Categories!C10</f>
        <v>0</v>
      </c>
      <c r="J10" s="314"/>
      <c r="K10" s="315"/>
      <c r="L10" s="315"/>
      <c r="M10" s="315"/>
      <c r="N10" s="315"/>
      <c r="O10" s="316"/>
      <c r="P10" s="316"/>
      <c r="Q10" s="316"/>
      <c r="R10" s="316"/>
      <c r="S10" s="316"/>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row>
    <row r="11" spans="1:52" s="318" customFormat="1" ht="15" customHeight="1" x14ac:dyDescent="0.25">
      <c r="A11" s="308" t="str">
        <f>MID(Categories!A11,FIND("-",Categories!A11)+1,99)</f>
        <v xml:space="preserve">Rename or Hide </v>
      </c>
      <c r="B11" s="940"/>
      <c r="C11" s="310"/>
      <c r="D11" s="311">
        <f>Categories!D11</f>
        <v>0</v>
      </c>
      <c r="E11" s="312">
        <f>Categories!E11</f>
        <v>0</v>
      </c>
      <c r="F11" s="310"/>
      <c r="G11" s="313">
        <f>Categories!B11</f>
        <v>0</v>
      </c>
      <c r="H11" s="310"/>
      <c r="I11" s="507">
        <f>Categories!C11</f>
        <v>0</v>
      </c>
      <c r="J11" s="314"/>
      <c r="K11" s="315"/>
      <c r="L11" s="315"/>
      <c r="M11" s="315"/>
      <c r="N11" s="315"/>
      <c r="O11" s="316"/>
      <c r="P11" s="316"/>
      <c r="Q11" s="316"/>
      <c r="R11" s="316"/>
      <c r="S11" s="316"/>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row>
    <row r="12" spans="1:52" s="318" customFormat="1" ht="15" customHeight="1" x14ac:dyDescent="0.25">
      <c r="A12" s="308" t="str">
        <f>MID(Categories!A12,FIND("-",Categories!A12)+1,99)</f>
        <v xml:space="preserve">Rename or Hide </v>
      </c>
      <c r="B12" s="940"/>
      <c r="C12" s="310"/>
      <c r="D12" s="311">
        <f>Categories!D12</f>
        <v>0</v>
      </c>
      <c r="E12" s="312">
        <f>Categories!E12</f>
        <v>0</v>
      </c>
      <c r="F12" s="310"/>
      <c r="G12" s="313">
        <f>Categories!B12</f>
        <v>0</v>
      </c>
      <c r="H12" s="310"/>
      <c r="I12" s="507">
        <f>Categories!C12</f>
        <v>0</v>
      </c>
      <c r="J12" s="314"/>
      <c r="K12" s="315"/>
      <c r="L12" s="315"/>
      <c r="M12" s="315"/>
      <c r="N12" s="315"/>
      <c r="O12" s="316"/>
      <c r="P12" s="316"/>
      <c r="Q12" s="316"/>
      <c r="R12" s="316"/>
      <c r="S12" s="316"/>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row>
    <row r="13" spans="1:52" s="318" customFormat="1" ht="15" customHeight="1" x14ac:dyDescent="0.25">
      <c r="A13" s="308" t="str">
        <f>MID(Categories!A13,FIND("-",Categories!A13)+1,99)</f>
        <v xml:space="preserve">Rename or Hide </v>
      </c>
      <c r="B13" s="940"/>
      <c r="C13" s="310"/>
      <c r="D13" s="311">
        <f>Categories!D13</f>
        <v>0</v>
      </c>
      <c r="E13" s="312">
        <f>Categories!E13</f>
        <v>0</v>
      </c>
      <c r="F13" s="310"/>
      <c r="G13" s="313">
        <f>Categories!B13</f>
        <v>0</v>
      </c>
      <c r="H13" s="310"/>
      <c r="I13" s="507">
        <f>Categories!C13</f>
        <v>0</v>
      </c>
      <c r="J13" s="314"/>
      <c r="K13" s="315"/>
      <c r="L13" s="315"/>
      <c r="M13" s="315"/>
      <c r="N13" s="315"/>
      <c r="O13" s="316"/>
      <c r="P13" s="316"/>
      <c r="Q13" s="316"/>
      <c r="R13" s="316"/>
      <c r="S13" s="316"/>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row>
    <row r="14" spans="1:52" s="318" customFormat="1" ht="15" customHeight="1" x14ac:dyDescent="0.25">
      <c r="A14" s="308" t="str">
        <f>MID(Categories!A14,FIND("-",Categories!A14)+1,99)</f>
        <v xml:space="preserve">Rename or Hide </v>
      </c>
      <c r="B14" s="940"/>
      <c r="C14" s="310"/>
      <c r="D14" s="311">
        <f>Categories!D14</f>
        <v>0</v>
      </c>
      <c r="E14" s="312">
        <f>Categories!E14</f>
        <v>0</v>
      </c>
      <c r="F14" s="310"/>
      <c r="G14" s="313">
        <f>Categories!B14</f>
        <v>0</v>
      </c>
      <c r="H14" s="310"/>
      <c r="I14" s="507">
        <f>Categories!C14</f>
        <v>0</v>
      </c>
      <c r="J14" s="314"/>
      <c r="K14" s="315"/>
      <c r="L14" s="315"/>
      <c r="M14" s="315"/>
      <c r="N14" s="315"/>
      <c r="O14" s="316"/>
      <c r="P14" s="316"/>
      <c r="Q14" s="316"/>
      <c r="R14" s="316"/>
      <c r="S14" s="316"/>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row>
    <row r="15" spans="1:52" s="318" customFormat="1" ht="15" customHeight="1" x14ac:dyDescent="0.25">
      <c r="A15" s="308" t="str">
        <f>MID(Categories!A15,FIND("-",Categories!A15)+1,99)</f>
        <v>Miscellaneous</v>
      </c>
      <c r="B15" s="940"/>
      <c r="C15" s="310"/>
      <c r="D15" s="311">
        <f>Categories!D15</f>
        <v>0</v>
      </c>
      <c r="E15" s="312">
        <f>Categories!E15</f>
        <v>0</v>
      </c>
      <c r="F15" s="310"/>
      <c r="G15" s="313">
        <f>Categories!B15</f>
        <v>0</v>
      </c>
      <c r="H15" s="310"/>
      <c r="I15" s="507">
        <f>Categories!C15</f>
        <v>0</v>
      </c>
      <c r="J15" s="314"/>
      <c r="K15" s="315"/>
      <c r="L15" s="315"/>
      <c r="M15" s="315"/>
      <c r="N15" s="315"/>
      <c r="O15" s="316"/>
      <c r="P15" s="316"/>
      <c r="Q15" s="316"/>
      <c r="R15" s="316"/>
      <c r="S15" s="316"/>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row>
    <row r="16" spans="1:52" s="290" customFormat="1" ht="15" customHeight="1" x14ac:dyDescent="0.25">
      <c r="A16" s="319"/>
      <c r="B16" s="320">
        <f>SUBTOTAL(9,B3:B15)</f>
        <v>0</v>
      </c>
      <c r="C16" s="321"/>
      <c r="D16" s="322">
        <f>SUBTOTAL(9,D3:D15)</f>
        <v>0</v>
      </c>
      <c r="E16" s="323">
        <f>SUBTOTAL(9,E3:E15)</f>
        <v>0</v>
      </c>
      <c r="F16" s="321"/>
      <c r="G16" s="324">
        <f>SUBTOTAL(9,G3:G15)</f>
        <v>0</v>
      </c>
      <c r="H16" s="321"/>
      <c r="I16" s="508">
        <f>SUBTOTAL(9,I3:I15)</f>
        <v>0</v>
      </c>
      <c r="J16" s="325"/>
      <c r="K16" s="326"/>
      <c r="L16" s="327"/>
      <c r="M16" s="326"/>
      <c r="N16" s="326"/>
      <c r="O16" s="326"/>
      <c r="P16" s="326"/>
      <c r="Q16" s="17"/>
      <c r="R16" s="17"/>
      <c r="S16" s="17"/>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row>
    <row r="17" spans="1:52" s="318" customFormat="1" ht="20.100000000000001" customHeight="1" x14ac:dyDescent="0.25">
      <c r="A17" s="328" t="str">
        <f>MID(Categories!A16,FIND("-",Categories!A16)+1,99)</f>
        <v>INCOME GENERATION</v>
      </c>
      <c r="B17" s="329"/>
      <c r="C17" s="330"/>
      <c r="D17" s="494"/>
      <c r="E17" s="495"/>
      <c r="F17" s="330"/>
      <c r="G17" s="503"/>
      <c r="H17" s="331"/>
      <c r="I17" s="509"/>
      <c r="J17" s="306"/>
      <c r="K17" s="87"/>
      <c r="L17" s="307"/>
      <c r="M17" s="307"/>
      <c r="N17" s="307"/>
      <c r="O17" s="307"/>
      <c r="P17" s="307"/>
      <c r="Q17" s="17"/>
      <c r="R17" s="316"/>
      <c r="S17" s="316"/>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row>
    <row r="18" spans="1:52" s="318" customFormat="1" ht="15" customHeight="1" x14ac:dyDescent="0.25">
      <c r="A18" s="332" t="str">
        <f>MID(Categories!A17,FIND("-",Categories!A17)+1,99)</f>
        <v>Fundraising</v>
      </c>
      <c r="B18" s="940"/>
      <c r="C18" s="310"/>
      <c r="D18" s="311"/>
      <c r="E18" s="312"/>
      <c r="F18" s="310"/>
      <c r="G18" s="313"/>
      <c r="H18" s="310"/>
      <c r="I18" s="507"/>
      <c r="J18" s="314"/>
      <c r="K18" s="315"/>
      <c r="L18" s="315"/>
      <c r="M18" s="315"/>
      <c r="N18" s="315"/>
      <c r="O18" s="316"/>
      <c r="P18" s="316"/>
      <c r="Q18" s="316"/>
      <c r="R18" s="316"/>
      <c r="S18" s="316"/>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row>
    <row r="19" spans="1:52" s="318" customFormat="1" ht="15" customHeight="1" x14ac:dyDescent="0.25">
      <c r="A19" s="308" t="str">
        <f>MID(Categories!A18,FIND("-",Categories!A18)+1,99)</f>
        <v>Fundraising</v>
      </c>
      <c r="B19" s="940"/>
      <c r="C19" s="310"/>
      <c r="D19" s="311">
        <f>Categories!D18</f>
        <v>0</v>
      </c>
      <c r="E19" s="312">
        <f>Categories!E18</f>
        <v>0</v>
      </c>
      <c r="F19" s="310"/>
      <c r="G19" s="313">
        <f>Categories!B18</f>
        <v>0</v>
      </c>
      <c r="H19" s="310"/>
      <c r="I19" s="507">
        <f>Categories!C18</f>
        <v>0</v>
      </c>
      <c r="J19" s="314"/>
      <c r="K19" s="315"/>
      <c r="L19" s="315"/>
      <c r="M19" s="315"/>
      <c r="N19" s="315"/>
      <c r="O19" s="316"/>
      <c r="P19" s="316"/>
      <c r="Q19" s="316"/>
      <c r="R19" s="316"/>
      <c r="S19" s="316"/>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row>
    <row r="20" spans="1:52" s="318" customFormat="1" ht="15" customHeight="1" x14ac:dyDescent="0.25">
      <c r="A20" s="308" t="str">
        <f>MID(Categories!A19,FIND("-",Categories!A19)+1,99)</f>
        <v xml:space="preserve">Rename or Hide </v>
      </c>
      <c r="B20" s="940"/>
      <c r="C20" s="310"/>
      <c r="D20" s="311">
        <f>Categories!D19</f>
        <v>0</v>
      </c>
      <c r="E20" s="312">
        <f>Categories!E19</f>
        <v>0</v>
      </c>
      <c r="F20" s="310"/>
      <c r="G20" s="313">
        <f>Categories!B19</f>
        <v>0</v>
      </c>
      <c r="H20" s="310"/>
      <c r="I20" s="507">
        <f>Categories!C19</f>
        <v>0</v>
      </c>
      <c r="J20" s="314"/>
      <c r="K20" s="315"/>
      <c r="L20" s="315"/>
      <c r="M20" s="315"/>
      <c r="N20" s="315"/>
      <c r="O20" s="316"/>
      <c r="P20" s="316"/>
      <c r="Q20" s="316"/>
      <c r="R20" s="316"/>
      <c r="S20" s="316"/>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row>
    <row r="21" spans="1:52" s="318" customFormat="1" ht="15" customHeight="1" x14ac:dyDescent="0.25">
      <c r="A21" s="308" t="str">
        <f>MID(Categories!A20,FIND("-",Categories!A20)+1,99)</f>
        <v xml:space="preserve">Rename or Hide </v>
      </c>
      <c r="B21" s="940"/>
      <c r="C21" s="310"/>
      <c r="D21" s="311">
        <f>Categories!D20</f>
        <v>0</v>
      </c>
      <c r="E21" s="312">
        <f>Categories!E20</f>
        <v>0</v>
      </c>
      <c r="F21" s="310"/>
      <c r="G21" s="313">
        <f>Categories!B20</f>
        <v>0</v>
      </c>
      <c r="H21" s="310"/>
      <c r="I21" s="507">
        <f>Categories!C20</f>
        <v>0</v>
      </c>
      <c r="J21" s="314"/>
      <c r="K21" s="315"/>
      <c r="L21" s="315"/>
      <c r="M21" s="315"/>
      <c r="N21" s="315"/>
      <c r="O21" s="316"/>
      <c r="P21" s="316"/>
      <c r="Q21" s="316"/>
      <c r="R21" s="316"/>
      <c r="S21" s="316"/>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row>
    <row r="22" spans="1:52" s="318" customFormat="1" ht="15" customHeight="1" x14ac:dyDescent="0.25">
      <c r="A22" s="308" t="str">
        <f>MID(Categories!A21,FIND("-",Categories!A21)+1,99)</f>
        <v xml:space="preserve">Rename or Hide </v>
      </c>
      <c r="B22" s="940"/>
      <c r="C22" s="310"/>
      <c r="D22" s="311">
        <f>Categories!D21</f>
        <v>0</v>
      </c>
      <c r="E22" s="312">
        <f>Categories!E21</f>
        <v>0</v>
      </c>
      <c r="F22" s="310"/>
      <c r="G22" s="313">
        <f>Categories!B21</f>
        <v>0</v>
      </c>
      <c r="H22" s="310"/>
      <c r="I22" s="507">
        <f>Categories!C21</f>
        <v>0</v>
      </c>
      <c r="J22" s="314"/>
      <c r="K22" s="315"/>
      <c r="L22" s="315"/>
      <c r="M22" s="315"/>
      <c r="N22" s="315"/>
      <c r="O22" s="316"/>
      <c r="P22" s="316"/>
      <c r="Q22" s="316"/>
      <c r="R22" s="316"/>
      <c r="S22" s="316"/>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row>
    <row r="23" spans="1:52" s="318" customFormat="1" ht="15" customHeight="1" x14ac:dyDescent="0.25">
      <c r="A23" s="308" t="str">
        <f>MID(Categories!A22,FIND("-",Categories!A22)+1,99)</f>
        <v xml:space="preserve">Rename or Hide </v>
      </c>
      <c r="B23" s="940"/>
      <c r="C23" s="310"/>
      <c r="D23" s="311">
        <f>Categories!D22</f>
        <v>0</v>
      </c>
      <c r="E23" s="312">
        <f>Categories!E22</f>
        <v>0</v>
      </c>
      <c r="F23" s="310"/>
      <c r="G23" s="313">
        <f>Categories!B22</f>
        <v>0</v>
      </c>
      <c r="H23" s="310"/>
      <c r="I23" s="507">
        <f>Categories!C22</f>
        <v>0</v>
      </c>
      <c r="J23" s="314"/>
      <c r="K23" s="315"/>
      <c r="L23" s="315"/>
      <c r="M23" s="315"/>
      <c r="N23" s="315"/>
      <c r="O23" s="316"/>
      <c r="P23" s="316"/>
      <c r="Q23" s="316"/>
      <c r="R23" s="316"/>
      <c r="S23" s="316"/>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row>
    <row r="24" spans="1:52" s="318" customFormat="1" ht="15" customHeight="1" x14ac:dyDescent="0.25">
      <c r="A24" s="308" t="str">
        <f>MID(Categories!A23,FIND("-",Categories!A23)+1,99)</f>
        <v xml:space="preserve">Rename or Hide </v>
      </c>
      <c r="B24" s="940"/>
      <c r="C24" s="310"/>
      <c r="D24" s="311">
        <f>Categories!D23</f>
        <v>0</v>
      </c>
      <c r="E24" s="312">
        <f>Categories!E23</f>
        <v>0</v>
      </c>
      <c r="F24" s="310"/>
      <c r="G24" s="313">
        <f>Categories!B23</f>
        <v>0</v>
      </c>
      <c r="H24" s="310"/>
      <c r="I24" s="507">
        <f>Categories!C23</f>
        <v>0</v>
      </c>
      <c r="J24" s="314"/>
      <c r="K24" s="315"/>
      <c r="L24" s="315"/>
      <c r="M24" s="315"/>
      <c r="N24" s="315"/>
      <c r="O24" s="316"/>
      <c r="P24" s="316"/>
      <c r="Q24" s="316"/>
      <c r="R24" s="316"/>
      <c r="S24" s="316"/>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row>
    <row r="25" spans="1:52" s="318" customFormat="1" ht="15" customHeight="1" x14ac:dyDescent="0.25">
      <c r="A25" s="308" t="str">
        <f>MID(Categories!A24,FIND("-",Categories!A24)+1,99)</f>
        <v>Miscellaneous</v>
      </c>
      <c r="B25" s="940"/>
      <c r="C25" s="310"/>
      <c r="D25" s="311">
        <f>Categories!D24</f>
        <v>0</v>
      </c>
      <c r="E25" s="312">
        <f>Categories!E24</f>
        <v>0</v>
      </c>
      <c r="F25" s="310"/>
      <c r="G25" s="313">
        <f>Categories!B24</f>
        <v>0</v>
      </c>
      <c r="H25" s="310"/>
      <c r="I25" s="507">
        <f>Categories!C24</f>
        <v>0</v>
      </c>
      <c r="J25" s="314"/>
      <c r="K25" s="315"/>
      <c r="L25" s="315"/>
      <c r="M25" s="315"/>
      <c r="N25" s="315"/>
      <c r="O25" s="316"/>
      <c r="P25" s="316"/>
      <c r="Q25" s="316"/>
      <c r="R25" s="316"/>
      <c r="S25" s="316"/>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row>
    <row r="26" spans="1:52" s="318" customFormat="1" ht="15" customHeight="1" x14ac:dyDescent="0.25">
      <c r="A26" s="332" t="str">
        <f>MID(Categories!A25,FIND("-",Categories!A25)+1,99)</f>
        <v>Charitable Services</v>
      </c>
      <c r="B26" s="940"/>
      <c r="C26" s="310"/>
      <c r="D26" s="311">
        <f>Categories!D25</f>
        <v>0</v>
      </c>
      <c r="E26" s="312">
        <f>Categories!E25</f>
        <v>0</v>
      </c>
      <c r="F26" s="310"/>
      <c r="G26" s="313">
        <f>Categories!B25</f>
        <v>0</v>
      </c>
      <c r="H26" s="310"/>
      <c r="I26" s="507">
        <f>Categories!C25</f>
        <v>0</v>
      </c>
      <c r="J26" s="314"/>
      <c r="K26" s="315"/>
      <c r="L26" s="315"/>
      <c r="M26" s="315"/>
      <c r="N26" s="315"/>
      <c r="O26" s="316"/>
      <c r="P26" s="316"/>
      <c r="Q26" s="316"/>
      <c r="R26" s="316"/>
      <c r="S26" s="316"/>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row>
    <row r="27" spans="1:52" s="318" customFormat="1" ht="15" customHeight="1" x14ac:dyDescent="0.25">
      <c r="A27" s="308" t="str">
        <f>MID(Categories!A26,FIND("-",Categories!A26)+1,99)</f>
        <v>Receipts from Services</v>
      </c>
      <c r="B27" s="940"/>
      <c r="C27" s="310"/>
      <c r="D27" s="311">
        <f>Categories!D26</f>
        <v>0</v>
      </c>
      <c r="E27" s="312">
        <f>Categories!E26</f>
        <v>0</v>
      </c>
      <c r="F27" s="310"/>
      <c r="G27" s="313">
        <f>Categories!B26</f>
        <v>0</v>
      </c>
      <c r="H27" s="310"/>
      <c r="I27" s="507">
        <f>Categories!C26</f>
        <v>0</v>
      </c>
      <c r="J27" s="314"/>
      <c r="K27" s="315"/>
      <c r="L27" s="315"/>
      <c r="M27" s="315"/>
      <c r="N27" s="315"/>
      <c r="O27" s="316"/>
      <c r="P27" s="316"/>
      <c r="Q27" s="316"/>
      <c r="R27" s="316"/>
      <c r="S27" s="316"/>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row>
    <row r="28" spans="1:52" s="318" customFormat="1" ht="15" customHeight="1" x14ac:dyDescent="0.25">
      <c r="A28" s="308" t="str">
        <f>MID(Categories!A27,FIND("-",Categories!A27)+1,99)</f>
        <v>Rename or Hide</v>
      </c>
      <c r="B28" s="940"/>
      <c r="C28" s="310"/>
      <c r="D28" s="311">
        <f>Categories!D27</f>
        <v>0</v>
      </c>
      <c r="E28" s="312">
        <f>Categories!E27</f>
        <v>0</v>
      </c>
      <c r="F28" s="310"/>
      <c r="G28" s="313">
        <f>Categories!B27</f>
        <v>0</v>
      </c>
      <c r="H28" s="310"/>
      <c r="I28" s="507">
        <f>Categories!C27</f>
        <v>0</v>
      </c>
      <c r="J28" s="314"/>
      <c r="K28" s="315"/>
      <c r="L28" s="315"/>
      <c r="M28" s="315"/>
      <c r="N28" s="315"/>
      <c r="O28" s="316"/>
      <c r="P28" s="316"/>
      <c r="Q28" s="316"/>
      <c r="R28" s="316"/>
      <c r="S28" s="316"/>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row>
    <row r="29" spans="1:52" s="318" customFormat="1" ht="15" customHeight="1" x14ac:dyDescent="0.25">
      <c r="A29" s="308" t="str">
        <f>MID(Categories!A28,FIND("-",Categories!A28)+1,99)</f>
        <v>Rename or Hide</v>
      </c>
      <c r="B29" s="940"/>
      <c r="C29" s="310"/>
      <c r="D29" s="311">
        <f>Categories!D28</f>
        <v>0</v>
      </c>
      <c r="E29" s="312">
        <f>Categories!E28</f>
        <v>0</v>
      </c>
      <c r="F29" s="310"/>
      <c r="G29" s="313">
        <f>Categories!B28</f>
        <v>0</v>
      </c>
      <c r="H29" s="310"/>
      <c r="I29" s="507">
        <f>Categories!C28</f>
        <v>0</v>
      </c>
      <c r="J29" s="314"/>
      <c r="K29" s="315"/>
      <c r="L29" s="315"/>
      <c r="M29" s="315"/>
      <c r="N29" s="315"/>
      <c r="O29" s="316"/>
      <c r="P29" s="316"/>
      <c r="Q29" s="316"/>
      <c r="R29" s="316"/>
      <c r="S29" s="316"/>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row>
    <row r="30" spans="1:52" s="318" customFormat="1" ht="15" customHeight="1" x14ac:dyDescent="0.25">
      <c r="A30" s="308" t="str">
        <f>MID(Categories!A29,FIND("-",Categories!A29)+1,99)</f>
        <v>Rename or Hide</v>
      </c>
      <c r="B30" s="940"/>
      <c r="C30" s="310"/>
      <c r="D30" s="311">
        <f>Categories!D29</f>
        <v>0</v>
      </c>
      <c r="E30" s="312">
        <f>Categories!E29</f>
        <v>0</v>
      </c>
      <c r="F30" s="310"/>
      <c r="G30" s="313">
        <f>Categories!B29</f>
        <v>0</v>
      </c>
      <c r="H30" s="310"/>
      <c r="I30" s="507">
        <f>Categories!C29</f>
        <v>0</v>
      </c>
      <c r="J30" s="314"/>
      <c r="K30" s="315"/>
      <c r="L30" s="315"/>
      <c r="M30" s="315"/>
      <c r="N30" s="315"/>
      <c r="O30" s="316"/>
      <c r="P30" s="316"/>
      <c r="Q30" s="316"/>
      <c r="R30" s="316"/>
      <c r="S30" s="316"/>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row>
    <row r="31" spans="1:52" s="318" customFormat="1" ht="15" customHeight="1" x14ac:dyDescent="0.25">
      <c r="A31" s="308" t="str">
        <f>MID(Categories!A30,FIND("-",Categories!A30)+1,99)</f>
        <v>Rename or Hide</v>
      </c>
      <c r="B31" s="940"/>
      <c r="C31" s="310"/>
      <c r="D31" s="311">
        <f>Categories!D30</f>
        <v>0</v>
      </c>
      <c r="E31" s="312">
        <f>Categories!E30</f>
        <v>0</v>
      </c>
      <c r="F31" s="310"/>
      <c r="G31" s="313">
        <f>Categories!B30</f>
        <v>0</v>
      </c>
      <c r="H31" s="310"/>
      <c r="I31" s="507">
        <f>Categories!C30</f>
        <v>0</v>
      </c>
      <c r="J31" s="314"/>
      <c r="K31" s="315"/>
      <c r="L31" s="315"/>
      <c r="M31" s="315"/>
      <c r="N31" s="315"/>
      <c r="O31" s="316"/>
      <c r="P31" s="316"/>
      <c r="Q31" s="316"/>
      <c r="R31" s="316"/>
      <c r="S31" s="316"/>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row>
    <row r="32" spans="1:52" s="318" customFormat="1" ht="15" customHeight="1" x14ac:dyDescent="0.25">
      <c r="A32" s="308" t="str">
        <f>MID(Categories!A31,FIND("-",Categories!A31)+1,99)</f>
        <v>Rename or Hide</v>
      </c>
      <c r="B32" s="940"/>
      <c r="C32" s="310"/>
      <c r="D32" s="311">
        <f>Categories!D31</f>
        <v>0</v>
      </c>
      <c r="E32" s="312">
        <f>Categories!E31</f>
        <v>0</v>
      </c>
      <c r="F32" s="310"/>
      <c r="G32" s="313">
        <f>Categories!B31</f>
        <v>0</v>
      </c>
      <c r="H32" s="310"/>
      <c r="I32" s="507">
        <f>Categories!C31</f>
        <v>0</v>
      </c>
      <c r="J32" s="314"/>
      <c r="K32" s="315"/>
      <c r="L32" s="315"/>
      <c r="M32" s="315"/>
      <c r="N32" s="315"/>
      <c r="O32" s="316"/>
      <c r="P32" s="316"/>
      <c r="Q32" s="316"/>
      <c r="R32" s="316"/>
      <c r="S32" s="316"/>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row>
    <row r="33" spans="1:52" s="318" customFormat="1" ht="15" customHeight="1" x14ac:dyDescent="0.25">
      <c r="A33" s="308" t="str">
        <f>MID(Categories!A32,FIND("-",Categories!A32)+1,99)</f>
        <v>Miscellaneous</v>
      </c>
      <c r="B33" s="940"/>
      <c r="C33" s="310"/>
      <c r="D33" s="311">
        <f>Categories!D32</f>
        <v>0</v>
      </c>
      <c r="E33" s="312">
        <f>Categories!E32</f>
        <v>0</v>
      </c>
      <c r="F33" s="310"/>
      <c r="G33" s="313">
        <f>Categories!B32</f>
        <v>0</v>
      </c>
      <c r="H33" s="310"/>
      <c r="I33" s="507">
        <f>Categories!C32</f>
        <v>0</v>
      </c>
      <c r="J33" s="314"/>
      <c r="K33" s="315"/>
      <c r="L33" s="315"/>
      <c r="M33" s="315"/>
      <c r="N33" s="315"/>
      <c r="O33" s="316"/>
      <c r="P33" s="316"/>
      <c r="Q33" s="316"/>
      <c r="R33" s="316"/>
      <c r="S33" s="316"/>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row>
    <row r="34" spans="1:52" s="318" customFormat="1" ht="15" customHeight="1" x14ac:dyDescent="0.25">
      <c r="A34" s="332" t="str">
        <f>MID(Categories!A33,FIND("-",Categories!A33)+1,99)</f>
        <v>Other</v>
      </c>
      <c r="B34" s="940"/>
      <c r="C34" s="310"/>
      <c r="D34" s="311">
        <f>Categories!D33</f>
        <v>0</v>
      </c>
      <c r="E34" s="312">
        <f>Categories!E33</f>
        <v>0</v>
      </c>
      <c r="F34" s="310"/>
      <c r="G34" s="313">
        <f>Categories!B33</f>
        <v>0</v>
      </c>
      <c r="H34" s="310"/>
      <c r="I34" s="507">
        <f>Categories!C33</f>
        <v>0</v>
      </c>
      <c r="J34" s="314"/>
      <c r="K34" s="315"/>
      <c r="L34" s="315"/>
      <c r="M34" s="315"/>
      <c r="N34" s="315"/>
      <c r="O34" s="316"/>
      <c r="P34" s="316"/>
      <c r="Q34" s="316"/>
      <c r="R34" s="316"/>
      <c r="S34" s="316"/>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row>
    <row r="35" spans="1:52" s="318" customFormat="1" ht="15" customHeight="1" x14ac:dyDescent="0.25">
      <c r="A35" s="308" t="str">
        <f>MID(Categories!A34,FIND("-",Categories!A34)+1,99)</f>
        <v>Interest on Accounts</v>
      </c>
      <c r="B35" s="940"/>
      <c r="C35" s="310"/>
      <c r="D35" s="311">
        <f>Categories!D34</f>
        <v>0</v>
      </c>
      <c r="E35" s="312">
        <f>Categories!E34</f>
        <v>0</v>
      </c>
      <c r="F35" s="310"/>
      <c r="G35" s="313">
        <f>Categories!B34</f>
        <v>0</v>
      </c>
      <c r="H35" s="310"/>
      <c r="I35" s="507">
        <f>Categories!C34</f>
        <v>0</v>
      </c>
      <c r="J35" s="314"/>
      <c r="K35" s="315"/>
      <c r="L35" s="315"/>
      <c r="M35" s="315"/>
      <c r="N35" s="315"/>
      <c r="O35" s="316"/>
      <c r="P35" s="316"/>
      <c r="Q35" s="316"/>
      <c r="R35" s="316"/>
      <c r="S35" s="316"/>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row>
    <row r="36" spans="1:52" s="318" customFormat="1" ht="15" customHeight="1" x14ac:dyDescent="0.25">
      <c r="A36" s="308" t="str">
        <f>MID(Categories!A35,FIND("-",Categories!A35)+1,99)</f>
        <v>Rename or Hide</v>
      </c>
      <c r="B36" s="940"/>
      <c r="C36" s="310"/>
      <c r="D36" s="311">
        <f>Categories!D35</f>
        <v>0</v>
      </c>
      <c r="E36" s="312">
        <f>Categories!E35</f>
        <v>0</v>
      </c>
      <c r="F36" s="310"/>
      <c r="G36" s="313">
        <f>Categories!B35</f>
        <v>0</v>
      </c>
      <c r="H36" s="310"/>
      <c r="I36" s="507">
        <f>Categories!C35</f>
        <v>0</v>
      </c>
      <c r="J36" s="314"/>
      <c r="K36" s="315"/>
      <c r="L36" s="315"/>
      <c r="M36" s="315"/>
      <c r="N36" s="315"/>
      <c r="O36" s="316"/>
      <c r="P36" s="316"/>
      <c r="Q36" s="316"/>
      <c r="R36" s="316"/>
      <c r="S36" s="316"/>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row>
    <row r="37" spans="1:52" s="318" customFormat="1" ht="15" customHeight="1" x14ac:dyDescent="0.25">
      <c r="A37" s="308" t="str">
        <f>MID(Categories!A36,FIND("-",Categories!A36)+1,99)</f>
        <v>Rename or Hide</v>
      </c>
      <c r="B37" s="940"/>
      <c r="C37" s="310"/>
      <c r="D37" s="311">
        <f>Categories!D36</f>
        <v>0</v>
      </c>
      <c r="E37" s="312">
        <f>Categories!E36</f>
        <v>0</v>
      </c>
      <c r="F37" s="310"/>
      <c r="G37" s="313">
        <f>Categories!B36</f>
        <v>0</v>
      </c>
      <c r="H37" s="310"/>
      <c r="I37" s="507">
        <f>Categories!C36</f>
        <v>0</v>
      </c>
      <c r="J37" s="314"/>
      <c r="K37" s="315"/>
      <c r="L37" s="315"/>
      <c r="M37" s="315"/>
      <c r="N37" s="315"/>
      <c r="O37" s="316"/>
      <c r="P37" s="316"/>
      <c r="Q37" s="316"/>
      <c r="R37" s="316"/>
      <c r="S37" s="316"/>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row>
    <row r="38" spans="1:52" s="318" customFormat="1" ht="15" customHeight="1" x14ac:dyDescent="0.25">
      <c r="A38" s="308" t="str">
        <f>MID(Categories!A37,FIND("-",Categories!A37)+1,99)</f>
        <v>Rename or Hide</v>
      </c>
      <c r="B38" s="940"/>
      <c r="C38" s="310"/>
      <c r="D38" s="311">
        <f>Categories!D37</f>
        <v>0</v>
      </c>
      <c r="E38" s="312">
        <f>Categories!E37</f>
        <v>0</v>
      </c>
      <c r="F38" s="310"/>
      <c r="G38" s="313">
        <f>Categories!B37</f>
        <v>0</v>
      </c>
      <c r="H38" s="310"/>
      <c r="I38" s="507">
        <f>Categories!C37</f>
        <v>0</v>
      </c>
      <c r="J38" s="314"/>
      <c r="K38" s="315"/>
      <c r="L38" s="315"/>
      <c r="M38" s="315"/>
      <c r="N38" s="315"/>
      <c r="O38" s="316"/>
      <c r="P38" s="316"/>
      <c r="Q38" s="316"/>
      <c r="R38" s="316"/>
      <c r="S38" s="316"/>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row>
    <row r="39" spans="1:52" s="318" customFormat="1" ht="15" customHeight="1" x14ac:dyDescent="0.25">
      <c r="A39" s="308" t="str">
        <f>MID(Categories!A38,FIND("-",Categories!A38)+1,99)</f>
        <v>Rename or Hide</v>
      </c>
      <c r="B39" s="940"/>
      <c r="C39" s="310"/>
      <c r="D39" s="311">
        <f>Categories!D38</f>
        <v>0</v>
      </c>
      <c r="E39" s="312">
        <f>Categories!E38</f>
        <v>0</v>
      </c>
      <c r="F39" s="310"/>
      <c r="G39" s="313">
        <f>Categories!B38</f>
        <v>0</v>
      </c>
      <c r="H39" s="310"/>
      <c r="I39" s="507">
        <f>Categories!C38</f>
        <v>0</v>
      </c>
      <c r="J39" s="314"/>
      <c r="K39" s="315"/>
      <c r="L39" s="315"/>
      <c r="M39" s="315"/>
      <c r="N39" s="315"/>
      <c r="O39" s="316"/>
      <c r="P39" s="316"/>
      <c r="Q39" s="316"/>
      <c r="R39" s="316"/>
      <c r="S39" s="316"/>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row>
    <row r="40" spans="1:52" s="318" customFormat="1" ht="15" customHeight="1" x14ac:dyDescent="0.25">
      <c r="A40" s="308" t="str">
        <f>MID(Categories!A39,FIND("-",Categories!A39)+1,99)</f>
        <v>Rename or Hide</v>
      </c>
      <c r="B40" s="940"/>
      <c r="C40" s="310"/>
      <c r="D40" s="311">
        <f>Categories!D39</f>
        <v>0</v>
      </c>
      <c r="E40" s="312">
        <f>Categories!E39</f>
        <v>0</v>
      </c>
      <c r="F40" s="310"/>
      <c r="G40" s="313">
        <f>Categories!B39</f>
        <v>0</v>
      </c>
      <c r="H40" s="310"/>
      <c r="I40" s="507">
        <f>Categories!C39</f>
        <v>0</v>
      </c>
      <c r="J40" s="314"/>
      <c r="K40" s="315"/>
      <c r="L40" s="315"/>
      <c r="M40" s="315"/>
      <c r="N40" s="315"/>
      <c r="O40" s="316"/>
      <c r="P40" s="316"/>
      <c r="Q40" s="316"/>
      <c r="R40" s="316"/>
      <c r="S40" s="316"/>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row>
    <row r="41" spans="1:52" s="318" customFormat="1" ht="15" customHeight="1" x14ac:dyDescent="0.25">
      <c r="A41" s="308" t="str">
        <f>MID(Categories!A40,FIND("-",Categories!A40)+1,99)</f>
        <v>Miscellaneous</v>
      </c>
      <c r="B41" s="940"/>
      <c r="C41" s="310"/>
      <c r="D41" s="311">
        <f>Categories!D40</f>
        <v>0</v>
      </c>
      <c r="E41" s="312">
        <f>Categories!E40</f>
        <v>0</v>
      </c>
      <c r="F41" s="310"/>
      <c r="G41" s="313">
        <f>Categories!B40</f>
        <v>0</v>
      </c>
      <c r="H41" s="310"/>
      <c r="I41" s="507">
        <f>Categories!C40</f>
        <v>0</v>
      </c>
      <c r="J41" s="314"/>
      <c r="K41" s="315"/>
      <c r="L41" s="315"/>
      <c r="M41" s="315"/>
      <c r="N41" s="315"/>
      <c r="O41" s="316"/>
      <c r="P41" s="316"/>
      <c r="Q41" s="316"/>
      <c r="R41" s="316"/>
      <c r="S41" s="316"/>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row>
    <row r="42" spans="1:52" s="290" customFormat="1" ht="15" customHeight="1" x14ac:dyDescent="0.25">
      <c r="A42" s="319"/>
      <c r="B42" s="320">
        <f>SUBTOTAL(9,B17:B41)</f>
        <v>0</v>
      </c>
      <c r="C42" s="321"/>
      <c r="D42" s="322">
        <f>SUBTOTAL(9,D17:D41)</f>
        <v>0</v>
      </c>
      <c r="E42" s="323">
        <f>SUBTOTAL(9,E17:E41)</f>
        <v>0</v>
      </c>
      <c r="F42" s="321"/>
      <c r="G42" s="324">
        <f>SUBTOTAL(9,G17:G41)</f>
        <v>0</v>
      </c>
      <c r="H42" s="321"/>
      <c r="I42" s="508">
        <f>SUBTOTAL(9,I17:I41)</f>
        <v>0</v>
      </c>
      <c r="J42" s="325"/>
      <c r="K42" s="326"/>
      <c r="L42" s="327"/>
      <c r="M42" s="326"/>
      <c r="N42" s="326"/>
      <c r="O42" s="326"/>
      <c r="P42" s="326"/>
      <c r="Q42" s="17"/>
      <c r="R42" s="17"/>
      <c r="S42" s="17"/>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row>
    <row r="43" spans="1:52" s="318" customFormat="1" ht="20.100000000000001" customHeight="1" x14ac:dyDescent="0.25">
      <c r="A43" s="328" t="str">
        <f>MID(Categories!A41,FIND("-",Categories!A41)+1,99)</f>
        <v>INVESTMENT INCOME</v>
      </c>
      <c r="B43" s="329"/>
      <c r="C43" s="330"/>
      <c r="D43" s="494"/>
      <c r="E43" s="495"/>
      <c r="F43" s="330"/>
      <c r="G43" s="503"/>
      <c r="H43" s="331"/>
      <c r="I43" s="509"/>
      <c r="J43" s="306"/>
      <c r="K43" s="87"/>
      <c r="L43" s="307"/>
      <c r="M43" s="307"/>
      <c r="N43" s="307"/>
      <c r="O43" s="307"/>
      <c r="P43" s="307"/>
      <c r="Q43" s="17"/>
      <c r="R43" s="316"/>
      <c r="S43" s="316"/>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row>
    <row r="44" spans="1:52" s="336" customFormat="1" ht="15" customHeight="1" x14ac:dyDescent="0.25">
      <c r="A44" s="308" t="str">
        <f>MID(Categories!A42,FIND("-",Categories!A42)+1,99)</f>
        <v>Income from Investments</v>
      </c>
      <c r="B44" s="940"/>
      <c r="C44" s="310"/>
      <c r="D44" s="311">
        <f>Categories!D42</f>
        <v>0</v>
      </c>
      <c r="E44" s="333">
        <f>Categories!E42</f>
        <v>0</v>
      </c>
      <c r="F44" s="310"/>
      <c r="G44" s="313">
        <f>Categories!B42</f>
        <v>0</v>
      </c>
      <c r="H44" s="310"/>
      <c r="I44" s="507">
        <f>Categories!C42</f>
        <v>0</v>
      </c>
      <c r="J44" s="128"/>
      <c r="K44" s="7"/>
      <c r="L44" s="334"/>
      <c r="M44" s="334"/>
      <c r="N44" s="334"/>
      <c r="O44" s="334"/>
      <c r="P44" s="334"/>
      <c r="Q44" s="1"/>
      <c r="R44" s="334"/>
      <c r="S44" s="334"/>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row>
    <row r="45" spans="1:52" s="336" customFormat="1" ht="15" customHeight="1" x14ac:dyDescent="0.25">
      <c r="A45" s="308" t="str">
        <f>MID(Categories!A43,FIND("-",Categories!A43)+1,99)</f>
        <v>Miscellaneous</v>
      </c>
      <c r="B45" s="940"/>
      <c r="C45" s="310"/>
      <c r="D45" s="311">
        <f>Categories!D43</f>
        <v>0</v>
      </c>
      <c r="E45" s="333">
        <f>Categories!E43</f>
        <v>0</v>
      </c>
      <c r="F45" s="310"/>
      <c r="G45" s="313">
        <f>Categories!B43</f>
        <v>0</v>
      </c>
      <c r="H45" s="310"/>
      <c r="I45" s="507">
        <f>Categories!C43</f>
        <v>0</v>
      </c>
      <c r="J45" s="128"/>
      <c r="K45" s="7"/>
      <c r="L45" s="334"/>
      <c r="M45" s="334"/>
      <c r="N45" s="334"/>
      <c r="O45" s="334"/>
      <c r="P45" s="334"/>
      <c r="Q45" s="1"/>
      <c r="R45" s="334"/>
      <c r="S45" s="334"/>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row>
    <row r="46" spans="1:52" s="290" customFormat="1" ht="15" customHeight="1" x14ac:dyDescent="0.25">
      <c r="A46" s="319"/>
      <c r="B46" s="320">
        <f>SUBTOTAL(9,B43:B45)</f>
        <v>0</v>
      </c>
      <c r="C46" s="321"/>
      <c r="D46" s="322">
        <f>SUBTOTAL(9,D43:D45)</f>
        <v>0</v>
      </c>
      <c r="E46" s="323">
        <f>SUBTOTAL(9,E43:E45)</f>
        <v>0</v>
      </c>
      <c r="F46" s="321"/>
      <c r="G46" s="324">
        <f>SUBTOTAL(9,G43:G45)</f>
        <v>0</v>
      </c>
      <c r="H46" s="321"/>
      <c r="I46" s="508">
        <f>SUBTOTAL(9,I43:I45)</f>
        <v>0</v>
      </c>
      <c r="J46" s="325"/>
      <c r="K46" s="326"/>
      <c r="L46" s="327"/>
      <c r="M46" s="326"/>
      <c r="N46" s="326"/>
      <c r="O46" s="326"/>
      <c r="P46" s="326"/>
      <c r="Q46" s="17"/>
      <c r="R46" s="17"/>
      <c r="S46" s="17"/>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row>
    <row r="47" spans="1:52" s="341" customFormat="1" ht="20.100000000000001" customHeight="1" x14ac:dyDescent="0.25">
      <c r="A47" s="337" t="str">
        <f>MID(Categories!A44,FIND("-",Categories!A44)+1,99)</f>
        <v>CHARITABLE INCOME</v>
      </c>
      <c r="B47" s="338"/>
      <c r="C47" s="339"/>
      <c r="D47" s="496"/>
      <c r="E47" s="497"/>
      <c r="F47" s="339"/>
      <c r="G47" s="504"/>
      <c r="H47" s="339"/>
      <c r="I47" s="510"/>
      <c r="J47" s="306"/>
      <c r="K47" s="87"/>
      <c r="L47" s="307"/>
      <c r="M47" s="307"/>
      <c r="N47" s="307"/>
      <c r="O47" s="307"/>
      <c r="P47" s="307"/>
      <c r="Q47" s="17"/>
      <c r="R47" s="307"/>
      <c r="S47" s="307"/>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row>
    <row r="48" spans="1:52" s="318" customFormat="1" ht="20.100000000000001" customHeight="1" x14ac:dyDescent="0.25">
      <c r="A48" s="303" t="str">
        <f>MID(Categories!A45,FIND("-",Categories!A45)+1,99)</f>
        <v>GENERAL FUNDS</v>
      </c>
      <c r="B48" s="342"/>
      <c r="C48" s="343"/>
      <c r="D48" s="498"/>
      <c r="E48" s="499"/>
      <c r="F48" s="343"/>
      <c r="G48" s="505"/>
      <c r="H48" s="343"/>
      <c r="I48" s="511"/>
      <c r="J48" s="306"/>
      <c r="K48" s="87"/>
      <c r="L48" s="307"/>
      <c r="M48" s="307"/>
      <c r="N48" s="307"/>
      <c r="O48" s="307"/>
      <c r="P48" s="307"/>
      <c r="Q48" s="17"/>
      <c r="R48" s="316"/>
      <c r="S48" s="316"/>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row>
    <row r="49" spans="1:52" s="346" customFormat="1" ht="15" customHeight="1" x14ac:dyDescent="0.25">
      <c r="A49" s="308" t="str">
        <f>MID(Categories!A46,FIND("-",Categories!A46)+1,99)</f>
        <v>Rename or Hide</v>
      </c>
      <c r="B49" s="940"/>
      <c r="C49" s="310"/>
      <c r="D49" s="311">
        <f>Categories!D46</f>
        <v>0</v>
      </c>
      <c r="E49" s="333">
        <f>Categories!E46</f>
        <v>0</v>
      </c>
      <c r="F49" s="310"/>
      <c r="G49" s="313">
        <f>Categories!B46</f>
        <v>0</v>
      </c>
      <c r="H49" s="310"/>
      <c r="I49" s="507">
        <f>Categories!C46</f>
        <v>0</v>
      </c>
      <c r="J49" s="128"/>
      <c r="K49" s="7"/>
      <c r="L49" s="334"/>
      <c r="M49" s="334"/>
      <c r="N49" s="334"/>
      <c r="O49" s="334"/>
      <c r="P49" s="334"/>
      <c r="Q49" s="1"/>
      <c r="R49" s="344"/>
      <c r="S49" s="344"/>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row>
    <row r="50" spans="1:52" s="346" customFormat="1" ht="15" customHeight="1" x14ac:dyDescent="0.25">
      <c r="A50" s="308" t="str">
        <f>MID(Categories!A47,FIND("-",Categories!A47)+1,99)</f>
        <v>Rename or Hide</v>
      </c>
      <c r="B50" s="940"/>
      <c r="C50" s="310"/>
      <c r="D50" s="311">
        <f>Categories!D47</f>
        <v>0</v>
      </c>
      <c r="E50" s="333">
        <f>Categories!E47</f>
        <v>0</v>
      </c>
      <c r="F50" s="310"/>
      <c r="G50" s="313">
        <f>Categories!B47</f>
        <v>0</v>
      </c>
      <c r="H50" s="310"/>
      <c r="I50" s="507">
        <f>Categories!C47</f>
        <v>0</v>
      </c>
      <c r="J50" s="128"/>
      <c r="K50" s="7"/>
      <c r="L50" s="334"/>
      <c r="M50" s="334"/>
      <c r="N50" s="334"/>
      <c r="O50" s="334"/>
      <c r="P50" s="334"/>
      <c r="Q50" s="1"/>
      <c r="R50" s="344"/>
      <c r="S50" s="344"/>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row>
    <row r="51" spans="1:52" s="346" customFormat="1" ht="15" customHeight="1" x14ac:dyDescent="0.25">
      <c r="A51" s="308" t="str">
        <f>MID(Categories!A48,FIND("-",Categories!A48)+1,99)</f>
        <v>Rename or Hide</v>
      </c>
      <c r="B51" s="940"/>
      <c r="C51" s="310"/>
      <c r="D51" s="311">
        <f>Categories!D48</f>
        <v>0</v>
      </c>
      <c r="E51" s="333">
        <f>Categories!E48</f>
        <v>0</v>
      </c>
      <c r="F51" s="310"/>
      <c r="G51" s="313">
        <f>Categories!B48</f>
        <v>0</v>
      </c>
      <c r="H51" s="310"/>
      <c r="I51" s="507">
        <f>Categories!C48</f>
        <v>0</v>
      </c>
      <c r="J51" s="128"/>
      <c r="K51" s="7"/>
      <c r="L51" s="334"/>
      <c r="M51" s="334"/>
      <c r="N51" s="334"/>
      <c r="O51" s="334"/>
      <c r="P51" s="334"/>
      <c r="Q51" s="1"/>
      <c r="R51" s="344"/>
      <c r="S51" s="344"/>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row>
    <row r="52" spans="1:52" s="346" customFormat="1" ht="15" customHeight="1" x14ac:dyDescent="0.25">
      <c r="A52" s="308" t="str">
        <f>MID(Categories!A49,FIND("-",Categories!A49)+1,99)</f>
        <v>Rename or Hide</v>
      </c>
      <c r="B52" s="940"/>
      <c r="C52" s="310"/>
      <c r="D52" s="311">
        <f>Categories!D49</f>
        <v>0</v>
      </c>
      <c r="E52" s="333">
        <f>Categories!E49</f>
        <v>0</v>
      </c>
      <c r="F52" s="310"/>
      <c r="G52" s="313">
        <f>Categories!B49</f>
        <v>0</v>
      </c>
      <c r="H52" s="310"/>
      <c r="I52" s="507">
        <f>Categories!C49</f>
        <v>0</v>
      </c>
      <c r="J52" s="128"/>
      <c r="K52" s="7"/>
      <c r="L52" s="334"/>
      <c r="M52" s="334"/>
      <c r="N52" s="334"/>
      <c r="O52" s="334"/>
      <c r="P52" s="334"/>
      <c r="Q52" s="1"/>
      <c r="R52" s="344"/>
      <c r="S52" s="344"/>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row>
    <row r="53" spans="1:52" s="346" customFormat="1" ht="15" customHeight="1" x14ac:dyDescent="0.25">
      <c r="A53" s="308" t="str">
        <f>MID(Categories!A50,FIND("-",Categories!A50)+1,99)</f>
        <v>Rename or Hide</v>
      </c>
      <c r="B53" s="940"/>
      <c r="C53" s="310"/>
      <c r="D53" s="311">
        <f>Categories!D50</f>
        <v>0</v>
      </c>
      <c r="E53" s="333">
        <f>Categories!E50</f>
        <v>0</v>
      </c>
      <c r="F53" s="310"/>
      <c r="G53" s="313">
        <f>Categories!B50</f>
        <v>0</v>
      </c>
      <c r="H53" s="310"/>
      <c r="I53" s="507">
        <f>Categories!C50</f>
        <v>0</v>
      </c>
      <c r="J53" s="128"/>
      <c r="K53" s="7"/>
      <c r="L53" s="334"/>
      <c r="M53" s="334"/>
      <c r="N53" s="334"/>
      <c r="O53" s="334"/>
      <c r="P53" s="334"/>
      <c r="Q53" s="1"/>
      <c r="R53" s="344"/>
      <c r="S53" s="344"/>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row>
    <row r="54" spans="1:52" s="346" customFormat="1" ht="15" customHeight="1" x14ac:dyDescent="0.25">
      <c r="A54" s="308" t="str">
        <f>MID(Categories!A51,FIND("-",Categories!A51)+1,99)</f>
        <v>Rename or Hide</v>
      </c>
      <c r="B54" s="940"/>
      <c r="C54" s="310"/>
      <c r="D54" s="311">
        <f>Categories!D51</f>
        <v>0</v>
      </c>
      <c r="E54" s="333">
        <f>Categories!E51</f>
        <v>0</v>
      </c>
      <c r="F54" s="310"/>
      <c r="G54" s="313">
        <f>Categories!B51</f>
        <v>0</v>
      </c>
      <c r="H54" s="310"/>
      <c r="I54" s="507">
        <f>Categories!C51</f>
        <v>0</v>
      </c>
      <c r="J54" s="128"/>
      <c r="K54" s="7"/>
      <c r="L54" s="334"/>
      <c r="M54" s="334"/>
      <c r="N54" s="334"/>
      <c r="O54" s="334"/>
      <c r="P54" s="334"/>
      <c r="Q54" s="1"/>
      <c r="R54" s="344"/>
      <c r="S54" s="344"/>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row>
    <row r="55" spans="1:52" s="346" customFormat="1" ht="15" customHeight="1" x14ac:dyDescent="0.25">
      <c r="A55" s="308" t="str">
        <f>MID(Categories!A52,FIND("-",Categories!A52)+1,99)</f>
        <v>Rename or Hide</v>
      </c>
      <c r="B55" s="940"/>
      <c r="C55" s="310"/>
      <c r="D55" s="311">
        <f>Categories!D52</f>
        <v>0</v>
      </c>
      <c r="E55" s="333">
        <f>Categories!E52</f>
        <v>0</v>
      </c>
      <c r="F55" s="310"/>
      <c r="G55" s="313">
        <f>Categories!B52</f>
        <v>0</v>
      </c>
      <c r="H55" s="310"/>
      <c r="I55" s="507">
        <f>Categories!C52</f>
        <v>0</v>
      </c>
      <c r="J55" s="128"/>
      <c r="K55" s="7"/>
      <c r="L55" s="334"/>
      <c r="M55" s="334"/>
      <c r="N55" s="334"/>
      <c r="O55" s="334"/>
      <c r="P55" s="334"/>
      <c r="Q55" s="1"/>
      <c r="R55" s="344"/>
      <c r="S55" s="344"/>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row>
    <row r="56" spans="1:52" s="346" customFormat="1" ht="15" customHeight="1" x14ac:dyDescent="0.25">
      <c r="A56" s="308" t="str">
        <f>MID(Categories!A53,FIND("-",Categories!A53)+1,99)</f>
        <v>Rename or Hide</v>
      </c>
      <c r="B56" s="940"/>
      <c r="C56" s="310"/>
      <c r="D56" s="311">
        <f>Categories!D53</f>
        <v>0</v>
      </c>
      <c r="E56" s="333">
        <f>Categories!E53</f>
        <v>0</v>
      </c>
      <c r="F56" s="310"/>
      <c r="G56" s="313">
        <f>Categories!B53</f>
        <v>0</v>
      </c>
      <c r="H56" s="310"/>
      <c r="I56" s="507">
        <f>Categories!C53</f>
        <v>0</v>
      </c>
      <c r="J56" s="128"/>
      <c r="K56" s="7"/>
      <c r="L56" s="334"/>
      <c r="M56" s="334"/>
      <c r="N56" s="334"/>
      <c r="O56" s="334"/>
      <c r="P56" s="334"/>
      <c r="Q56" s="1"/>
      <c r="R56" s="344"/>
      <c r="S56" s="344"/>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row>
    <row r="57" spans="1:52" s="346" customFormat="1" ht="15" customHeight="1" x14ac:dyDescent="0.25">
      <c r="A57" s="308" t="str">
        <f>MID(Categories!A54,FIND("-",Categories!A54)+1,99)</f>
        <v>Rename or Hide</v>
      </c>
      <c r="B57" s="940"/>
      <c r="C57" s="310"/>
      <c r="D57" s="311">
        <f>Categories!D54</f>
        <v>0</v>
      </c>
      <c r="E57" s="333">
        <f>Categories!E54</f>
        <v>0</v>
      </c>
      <c r="F57" s="310"/>
      <c r="G57" s="313">
        <f>Categories!B54</f>
        <v>0</v>
      </c>
      <c r="H57" s="310"/>
      <c r="I57" s="507">
        <f>Categories!C54</f>
        <v>0</v>
      </c>
      <c r="J57" s="128"/>
      <c r="K57" s="7"/>
      <c r="L57" s="334"/>
      <c r="M57" s="334"/>
      <c r="N57" s="334"/>
      <c r="O57" s="334"/>
      <c r="P57" s="334"/>
      <c r="Q57" s="1"/>
      <c r="R57" s="344"/>
      <c r="S57" s="344"/>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row>
    <row r="58" spans="1:52" s="346" customFormat="1" ht="15" customHeight="1" x14ac:dyDescent="0.25">
      <c r="A58" s="308" t="str">
        <f>MID(Categories!A55,FIND("-",Categories!A55)+1,99)</f>
        <v>Rename or Hide</v>
      </c>
      <c r="B58" s="940"/>
      <c r="C58" s="310"/>
      <c r="D58" s="311">
        <f>Categories!D55</f>
        <v>0</v>
      </c>
      <c r="E58" s="333">
        <f>Categories!E55</f>
        <v>0</v>
      </c>
      <c r="F58" s="310"/>
      <c r="G58" s="313">
        <f>Categories!B55</f>
        <v>0</v>
      </c>
      <c r="H58" s="310"/>
      <c r="I58" s="507">
        <f>Categories!C55</f>
        <v>0</v>
      </c>
      <c r="J58" s="128"/>
      <c r="K58" s="7"/>
      <c r="L58" s="334"/>
      <c r="M58" s="334"/>
      <c r="N58" s="334"/>
      <c r="O58" s="334"/>
      <c r="P58" s="334"/>
      <c r="Q58" s="1"/>
      <c r="R58" s="344"/>
      <c r="S58" s="344"/>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row>
    <row r="59" spans="1:52" s="346" customFormat="1" ht="15" customHeight="1" x14ac:dyDescent="0.25">
      <c r="A59" s="308" t="str">
        <f>MID(Categories!A56,FIND("-",Categories!A56)+1,99)</f>
        <v>Rename or Hide</v>
      </c>
      <c r="B59" s="940"/>
      <c r="C59" s="310"/>
      <c r="D59" s="311">
        <f>Categories!D56</f>
        <v>0</v>
      </c>
      <c r="E59" s="333">
        <f>Categories!E56</f>
        <v>0</v>
      </c>
      <c r="F59" s="310"/>
      <c r="G59" s="313">
        <f>Categories!B56</f>
        <v>0</v>
      </c>
      <c r="H59" s="310"/>
      <c r="I59" s="507">
        <f>Categories!C56</f>
        <v>0</v>
      </c>
      <c r="J59" s="128"/>
      <c r="K59" s="7"/>
      <c r="L59" s="334"/>
      <c r="M59" s="334"/>
      <c r="N59" s="334"/>
      <c r="O59" s="334"/>
      <c r="P59" s="334"/>
      <c r="Q59" s="1"/>
      <c r="R59" s="344"/>
      <c r="S59" s="344"/>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row>
    <row r="60" spans="1:52" s="346" customFormat="1" ht="15" customHeight="1" x14ac:dyDescent="0.25">
      <c r="A60" s="308" t="str">
        <f>MID(Categories!A57,FIND("-",Categories!A57)+1,99)</f>
        <v>Rename or Hide</v>
      </c>
      <c r="B60" s="940"/>
      <c r="C60" s="310"/>
      <c r="D60" s="311">
        <f>Categories!D57</f>
        <v>0</v>
      </c>
      <c r="E60" s="333">
        <f>Categories!E57</f>
        <v>0</v>
      </c>
      <c r="F60" s="310"/>
      <c r="G60" s="313">
        <f>Categories!B57</f>
        <v>0</v>
      </c>
      <c r="H60" s="310"/>
      <c r="I60" s="507">
        <f>Categories!C57</f>
        <v>0</v>
      </c>
      <c r="J60" s="128"/>
      <c r="K60" s="7"/>
      <c r="L60" s="334"/>
      <c r="M60" s="334"/>
      <c r="N60" s="334"/>
      <c r="O60" s="334"/>
      <c r="P60" s="334"/>
      <c r="Q60" s="1"/>
      <c r="R60" s="344"/>
      <c r="S60" s="344"/>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row>
    <row r="61" spans="1:52" s="346" customFormat="1" ht="15" customHeight="1" x14ac:dyDescent="0.25">
      <c r="A61" s="308" t="str">
        <f>MID(Categories!A58,FIND("-",Categories!A58)+1,99)</f>
        <v>Rename or Hide</v>
      </c>
      <c r="B61" s="940"/>
      <c r="C61" s="310"/>
      <c r="D61" s="311">
        <f>Categories!D58</f>
        <v>0</v>
      </c>
      <c r="E61" s="333">
        <f>Categories!E58</f>
        <v>0</v>
      </c>
      <c r="F61" s="310"/>
      <c r="G61" s="313">
        <f>Categories!B58</f>
        <v>0</v>
      </c>
      <c r="H61" s="310"/>
      <c r="I61" s="507">
        <f>Categories!C58</f>
        <v>0</v>
      </c>
      <c r="J61" s="128"/>
      <c r="K61" s="7"/>
      <c r="L61" s="334"/>
      <c r="M61" s="334"/>
      <c r="N61" s="334"/>
      <c r="O61" s="334"/>
      <c r="P61" s="334"/>
      <c r="Q61" s="1"/>
      <c r="R61" s="344"/>
      <c r="S61" s="344"/>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row>
    <row r="62" spans="1:52" s="346" customFormat="1" ht="15" customHeight="1" x14ac:dyDescent="0.25">
      <c r="A62" s="308" t="str">
        <f>MID(Categories!A59,FIND("-",Categories!A59)+1,99)</f>
        <v>Rename or Hide</v>
      </c>
      <c r="B62" s="940"/>
      <c r="C62" s="310"/>
      <c r="D62" s="311">
        <f>Categories!D59</f>
        <v>0</v>
      </c>
      <c r="E62" s="333">
        <f>Categories!E59</f>
        <v>0</v>
      </c>
      <c r="F62" s="310"/>
      <c r="G62" s="313">
        <f>Categories!B59</f>
        <v>0</v>
      </c>
      <c r="H62" s="310"/>
      <c r="I62" s="507">
        <f>Categories!C59</f>
        <v>0</v>
      </c>
      <c r="J62" s="128"/>
      <c r="K62" s="7"/>
      <c r="L62" s="334"/>
      <c r="M62" s="334"/>
      <c r="N62" s="334"/>
      <c r="O62" s="334"/>
      <c r="P62" s="334"/>
      <c r="Q62" s="1"/>
      <c r="R62" s="344"/>
      <c r="S62" s="344"/>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row>
    <row r="63" spans="1:52" s="346" customFormat="1" ht="15" customHeight="1" x14ac:dyDescent="0.25">
      <c r="A63" s="308" t="str">
        <f>MID(Categories!A60,FIND("-",Categories!A60)+1,99)</f>
        <v>Miscellaneous</v>
      </c>
      <c r="B63" s="940"/>
      <c r="C63" s="310"/>
      <c r="D63" s="311">
        <f>Categories!D60</f>
        <v>0</v>
      </c>
      <c r="E63" s="333">
        <f>Categories!E60</f>
        <v>0</v>
      </c>
      <c r="F63" s="310"/>
      <c r="G63" s="313">
        <f>Categories!B60</f>
        <v>0</v>
      </c>
      <c r="H63" s="310"/>
      <c r="I63" s="507">
        <f>Categories!C60</f>
        <v>0</v>
      </c>
      <c r="J63" s="128"/>
      <c r="K63" s="7"/>
      <c r="L63" s="334"/>
      <c r="M63" s="334"/>
      <c r="N63" s="334"/>
      <c r="O63" s="334"/>
      <c r="P63" s="334"/>
      <c r="Q63" s="1"/>
      <c r="R63" s="344"/>
      <c r="S63" s="344"/>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row>
    <row r="64" spans="1:52" s="290" customFormat="1" ht="15" customHeight="1" x14ac:dyDescent="0.25">
      <c r="A64" s="319"/>
      <c r="B64" s="320">
        <f>SUBTOTAL(9,B48:B63)</f>
        <v>0</v>
      </c>
      <c r="C64" s="321"/>
      <c r="D64" s="322">
        <f>SUBTOTAL(9,D48:D63)</f>
        <v>0</v>
      </c>
      <c r="E64" s="323">
        <f>SUBTOTAL(9,E48:E63)</f>
        <v>0</v>
      </c>
      <c r="F64" s="321"/>
      <c r="G64" s="324">
        <f>SUBTOTAL(9,G48:G63)</f>
        <v>0</v>
      </c>
      <c r="H64" s="321"/>
      <c r="I64" s="508">
        <f>SUBTOTAL(9,I48:I63)</f>
        <v>0</v>
      </c>
      <c r="J64" s="325"/>
      <c r="K64" s="326"/>
      <c r="L64" s="327"/>
      <c r="M64" s="326"/>
      <c r="N64" s="326"/>
      <c r="O64" s="326"/>
      <c r="P64" s="326"/>
      <c r="Q64" s="17"/>
      <c r="R64" s="17"/>
      <c r="S64" s="17"/>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row>
    <row r="65" spans="1:52" s="318" customFormat="1" ht="20.100000000000001" customHeight="1" x14ac:dyDescent="0.25">
      <c r="A65" s="328" t="str">
        <f>MID(Categories!A61,FIND("-",Categories!A61)+1,99)</f>
        <v>RESTRICTED FUNDS</v>
      </c>
      <c r="B65" s="329"/>
      <c r="C65" s="330"/>
      <c r="D65" s="494"/>
      <c r="E65" s="495"/>
      <c r="F65" s="330"/>
      <c r="G65" s="503"/>
      <c r="H65" s="331"/>
      <c r="I65" s="509"/>
      <c r="J65" s="306"/>
      <c r="K65" s="87"/>
      <c r="L65" s="307"/>
      <c r="M65" s="307"/>
      <c r="N65" s="307"/>
      <c r="O65" s="307"/>
      <c r="P65" s="307"/>
      <c r="Q65" s="17"/>
      <c r="R65" s="316"/>
      <c r="S65" s="316"/>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row>
    <row r="66" spans="1:52" s="346" customFormat="1" ht="15" customHeight="1" x14ac:dyDescent="0.25">
      <c r="A66" s="308" t="str">
        <f>MID(Categories!A62,FIND("-",Categories!A62)+1,99)</f>
        <v>Rename or Hide</v>
      </c>
      <c r="B66" s="940"/>
      <c r="C66" s="310"/>
      <c r="D66" s="311">
        <f>Categories!D62</f>
        <v>0</v>
      </c>
      <c r="E66" s="333">
        <f>Categories!E62</f>
        <v>0</v>
      </c>
      <c r="F66" s="310"/>
      <c r="G66" s="313">
        <f>Categories!B62</f>
        <v>0</v>
      </c>
      <c r="H66" s="310"/>
      <c r="I66" s="507">
        <f>Categories!C62</f>
        <v>0</v>
      </c>
      <c r="J66" s="128"/>
      <c r="K66" s="7"/>
      <c r="L66" s="334"/>
      <c r="M66" s="334"/>
      <c r="N66" s="334"/>
      <c r="O66" s="334"/>
      <c r="P66" s="334"/>
      <c r="Q66" s="1"/>
      <c r="R66" s="344"/>
      <c r="S66" s="344"/>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row>
    <row r="67" spans="1:52" s="346" customFormat="1" ht="15" customHeight="1" x14ac:dyDescent="0.25">
      <c r="A67" s="308" t="str">
        <f>MID(Categories!A63,FIND("-",Categories!A63)+1,99)</f>
        <v>Rename or Hide</v>
      </c>
      <c r="B67" s="940"/>
      <c r="C67" s="310"/>
      <c r="D67" s="311">
        <f>Categories!D63</f>
        <v>0</v>
      </c>
      <c r="E67" s="333">
        <f>Categories!E63</f>
        <v>0</v>
      </c>
      <c r="F67" s="310"/>
      <c r="G67" s="313">
        <f>Categories!B63</f>
        <v>0</v>
      </c>
      <c r="H67" s="310"/>
      <c r="I67" s="507">
        <f>Categories!C63</f>
        <v>0</v>
      </c>
      <c r="J67" s="128"/>
      <c r="K67" s="7"/>
      <c r="L67" s="334"/>
      <c r="M67" s="334"/>
      <c r="N67" s="334"/>
      <c r="O67" s="334"/>
      <c r="P67" s="334"/>
      <c r="Q67" s="1"/>
      <c r="R67" s="344"/>
      <c r="S67" s="344"/>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row>
    <row r="68" spans="1:52" s="346" customFormat="1" ht="15" customHeight="1" x14ac:dyDescent="0.25">
      <c r="A68" s="308" t="str">
        <f>MID(Categories!A64,FIND("-",Categories!A64)+1,99)</f>
        <v>Rename or Hide</v>
      </c>
      <c r="B68" s="940"/>
      <c r="C68" s="310"/>
      <c r="D68" s="311">
        <f>Categories!D64</f>
        <v>0</v>
      </c>
      <c r="E68" s="333">
        <f>Categories!E64</f>
        <v>0</v>
      </c>
      <c r="F68" s="310"/>
      <c r="G68" s="313">
        <f>Categories!B64</f>
        <v>0</v>
      </c>
      <c r="H68" s="310"/>
      <c r="I68" s="507">
        <f>Categories!C64</f>
        <v>0</v>
      </c>
      <c r="J68" s="128"/>
      <c r="K68" s="7"/>
      <c r="L68" s="334"/>
      <c r="M68" s="334"/>
      <c r="N68" s="334"/>
      <c r="O68" s="334"/>
      <c r="P68" s="334"/>
      <c r="Q68" s="1"/>
      <c r="R68" s="344"/>
      <c r="S68" s="344"/>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row>
    <row r="69" spans="1:52" s="346" customFormat="1" ht="15" customHeight="1" x14ac:dyDescent="0.25">
      <c r="A69" s="308" t="str">
        <f>MID(Categories!A65,FIND("-",Categories!A65)+1,99)</f>
        <v>Rename or Hide</v>
      </c>
      <c r="B69" s="940"/>
      <c r="C69" s="310"/>
      <c r="D69" s="311">
        <f>Categories!D65</f>
        <v>0</v>
      </c>
      <c r="E69" s="333">
        <f>Categories!E65</f>
        <v>0</v>
      </c>
      <c r="F69" s="310"/>
      <c r="G69" s="313">
        <f>Categories!B65</f>
        <v>0</v>
      </c>
      <c r="H69" s="310"/>
      <c r="I69" s="507">
        <f>Categories!C65</f>
        <v>0</v>
      </c>
      <c r="J69" s="128"/>
      <c r="K69" s="7"/>
      <c r="L69" s="334"/>
      <c r="M69" s="334"/>
      <c r="N69" s="334"/>
      <c r="O69" s="334"/>
      <c r="P69" s="334"/>
      <c r="Q69" s="1"/>
      <c r="R69" s="344"/>
      <c r="S69" s="344"/>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row>
    <row r="70" spans="1:52" s="346" customFormat="1" ht="15" customHeight="1" x14ac:dyDescent="0.25">
      <c r="A70" s="308" t="str">
        <f>MID(Categories!A66,FIND("-",Categories!A66)+1,99)</f>
        <v>Rename or Hide</v>
      </c>
      <c r="B70" s="940"/>
      <c r="C70" s="310"/>
      <c r="D70" s="311">
        <f>Categories!D66</f>
        <v>0</v>
      </c>
      <c r="E70" s="333">
        <f>Categories!E66</f>
        <v>0</v>
      </c>
      <c r="F70" s="310"/>
      <c r="G70" s="313">
        <f>Categories!B66</f>
        <v>0</v>
      </c>
      <c r="H70" s="310"/>
      <c r="I70" s="507">
        <f>Categories!C66</f>
        <v>0</v>
      </c>
      <c r="J70" s="128"/>
      <c r="K70" s="7"/>
      <c r="L70" s="334"/>
      <c r="M70" s="334"/>
      <c r="N70" s="334"/>
      <c r="O70" s="334"/>
      <c r="P70" s="334"/>
      <c r="Q70" s="1"/>
      <c r="R70" s="344"/>
      <c r="S70" s="344"/>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row>
    <row r="71" spans="1:52" s="346" customFormat="1" ht="15" customHeight="1" x14ac:dyDescent="0.25">
      <c r="A71" s="308" t="str">
        <f>MID(Categories!A67,FIND("-",Categories!A67)+1,99)</f>
        <v>Rename or Hide</v>
      </c>
      <c r="B71" s="940"/>
      <c r="C71" s="310"/>
      <c r="D71" s="311">
        <f>Categories!D67</f>
        <v>0</v>
      </c>
      <c r="E71" s="333">
        <f>Categories!E67</f>
        <v>0</v>
      </c>
      <c r="F71" s="310"/>
      <c r="G71" s="313">
        <f>Categories!B67</f>
        <v>0</v>
      </c>
      <c r="H71" s="310"/>
      <c r="I71" s="507">
        <f>Categories!C67</f>
        <v>0</v>
      </c>
      <c r="J71" s="128"/>
      <c r="K71" s="7"/>
      <c r="L71" s="334"/>
      <c r="M71" s="334"/>
      <c r="N71" s="334"/>
      <c r="O71" s="334"/>
      <c r="P71" s="334"/>
      <c r="Q71" s="1"/>
      <c r="R71" s="344"/>
      <c r="S71" s="344"/>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row>
    <row r="72" spans="1:52" s="346" customFormat="1" ht="15" customHeight="1" x14ac:dyDescent="0.25">
      <c r="A72" s="308" t="str">
        <f>MID(Categories!A68,FIND("-",Categories!A68)+1,99)</f>
        <v>Rename or Hide</v>
      </c>
      <c r="B72" s="940"/>
      <c r="C72" s="310"/>
      <c r="D72" s="311">
        <f>Categories!D68</f>
        <v>0</v>
      </c>
      <c r="E72" s="333">
        <f>Categories!E68</f>
        <v>0</v>
      </c>
      <c r="F72" s="310"/>
      <c r="G72" s="313">
        <f>Categories!B68</f>
        <v>0</v>
      </c>
      <c r="H72" s="310"/>
      <c r="I72" s="507">
        <f>Categories!C68</f>
        <v>0</v>
      </c>
      <c r="J72" s="128"/>
      <c r="K72" s="7"/>
      <c r="L72" s="334"/>
      <c r="M72" s="334"/>
      <c r="N72" s="334"/>
      <c r="O72" s="334"/>
      <c r="P72" s="334"/>
      <c r="Q72" s="1"/>
      <c r="R72" s="344"/>
      <c r="S72" s="344"/>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row>
    <row r="73" spans="1:52" s="346" customFormat="1" ht="15" customHeight="1" x14ac:dyDescent="0.25">
      <c r="A73" s="308" t="str">
        <f>MID(Categories!A69,FIND("-",Categories!A69)+1,99)</f>
        <v>Rename or Hide</v>
      </c>
      <c r="B73" s="940"/>
      <c r="C73" s="310"/>
      <c r="D73" s="311">
        <f>Categories!D69</f>
        <v>0</v>
      </c>
      <c r="E73" s="333">
        <f>Categories!E69</f>
        <v>0</v>
      </c>
      <c r="F73" s="310"/>
      <c r="G73" s="313">
        <f>Categories!B69</f>
        <v>0</v>
      </c>
      <c r="H73" s="310"/>
      <c r="I73" s="507">
        <f>Categories!C69</f>
        <v>0</v>
      </c>
      <c r="J73" s="128"/>
      <c r="K73" s="7"/>
      <c r="L73" s="334"/>
      <c r="M73" s="334"/>
      <c r="N73" s="334"/>
      <c r="O73" s="334"/>
      <c r="P73" s="334"/>
      <c r="Q73" s="1"/>
      <c r="R73" s="344"/>
      <c r="S73" s="344"/>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row>
    <row r="74" spans="1:52" s="346" customFormat="1" ht="15" customHeight="1" x14ac:dyDescent="0.25">
      <c r="A74" s="308" t="str">
        <f>MID(Categories!A70,FIND("-",Categories!A70)+1,99)</f>
        <v>Rename or Hide</v>
      </c>
      <c r="B74" s="940"/>
      <c r="C74" s="310"/>
      <c r="D74" s="311">
        <f>Categories!D70</f>
        <v>0</v>
      </c>
      <c r="E74" s="333">
        <f>Categories!E70</f>
        <v>0</v>
      </c>
      <c r="F74" s="310"/>
      <c r="G74" s="313">
        <f>Categories!B70</f>
        <v>0</v>
      </c>
      <c r="H74" s="310"/>
      <c r="I74" s="507">
        <f>Categories!C70</f>
        <v>0</v>
      </c>
      <c r="J74" s="128"/>
      <c r="K74" s="7"/>
      <c r="L74" s="334"/>
      <c r="M74" s="334"/>
      <c r="N74" s="334"/>
      <c r="O74" s="334"/>
      <c r="P74" s="334"/>
      <c r="Q74" s="1"/>
      <c r="R74" s="344"/>
      <c r="S74" s="344"/>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row>
    <row r="75" spans="1:52" s="346" customFormat="1" ht="15" customHeight="1" x14ac:dyDescent="0.25">
      <c r="A75" s="308" t="str">
        <f>MID(Categories!A71,FIND("-",Categories!A71)+1,99)</f>
        <v>Rename or Hide</v>
      </c>
      <c r="B75" s="940"/>
      <c r="C75" s="310"/>
      <c r="D75" s="311">
        <f>Categories!D71</f>
        <v>0</v>
      </c>
      <c r="E75" s="333">
        <f>Categories!E71</f>
        <v>0</v>
      </c>
      <c r="F75" s="310"/>
      <c r="G75" s="313">
        <f>Categories!B71</f>
        <v>0</v>
      </c>
      <c r="H75" s="310"/>
      <c r="I75" s="507">
        <f>Categories!C71</f>
        <v>0</v>
      </c>
      <c r="J75" s="128"/>
      <c r="K75" s="7"/>
      <c r="L75" s="334"/>
      <c r="M75" s="334"/>
      <c r="N75" s="334"/>
      <c r="O75" s="334"/>
      <c r="P75" s="334"/>
      <c r="Q75" s="1"/>
      <c r="R75" s="344"/>
      <c r="S75" s="344"/>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row>
    <row r="76" spans="1:52" s="346" customFormat="1" ht="15" customHeight="1" x14ac:dyDescent="0.25">
      <c r="A76" s="308" t="str">
        <f>MID(Categories!A72,FIND("-",Categories!A72)+1,99)</f>
        <v>Rename or Hide</v>
      </c>
      <c r="B76" s="940"/>
      <c r="C76" s="310"/>
      <c r="D76" s="311">
        <f>Categories!D72</f>
        <v>0</v>
      </c>
      <c r="E76" s="333">
        <f>Categories!E72</f>
        <v>0</v>
      </c>
      <c r="F76" s="310"/>
      <c r="G76" s="313">
        <f>Categories!B72</f>
        <v>0</v>
      </c>
      <c r="H76" s="310"/>
      <c r="I76" s="507">
        <f>Categories!C72</f>
        <v>0</v>
      </c>
      <c r="J76" s="128"/>
      <c r="K76" s="7"/>
      <c r="L76" s="334"/>
      <c r="M76" s="334"/>
      <c r="N76" s="334"/>
      <c r="O76" s="334"/>
      <c r="P76" s="334"/>
      <c r="Q76" s="1"/>
      <c r="R76" s="344"/>
      <c r="S76" s="344"/>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row>
    <row r="77" spans="1:52" s="346" customFormat="1" ht="15" customHeight="1" x14ac:dyDescent="0.25">
      <c r="A77" s="308" t="str">
        <f>MID(Categories!A73,FIND("-",Categories!A73)+1,99)</f>
        <v>Rename or Hide</v>
      </c>
      <c r="B77" s="940"/>
      <c r="C77" s="310"/>
      <c r="D77" s="311">
        <f>Categories!D73</f>
        <v>0</v>
      </c>
      <c r="E77" s="333">
        <f>Categories!E73</f>
        <v>0</v>
      </c>
      <c r="F77" s="310"/>
      <c r="G77" s="313">
        <f>Categories!B73</f>
        <v>0</v>
      </c>
      <c r="H77" s="310"/>
      <c r="I77" s="507">
        <f>Categories!C73</f>
        <v>0</v>
      </c>
      <c r="J77" s="128"/>
      <c r="K77" s="7"/>
      <c r="L77" s="334"/>
      <c r="M77" s="334"/>
      <c r="N77" s="334"/>
      <c r="O77" s="334"/>
      <c r="P77" s="334"/>
      <c r="Q77" s="1"/>
      <c r="R77" s="344"/>
      <c r="S77" s="344"/>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row>
    <row r="78" spans="1:52" s="346" customFormat="1" ht="15" customHeight="1" x14ac:dyDescent="0.25">
      <c r="A78" s="308" t="str">
        <f>MID(Categories!A74,FIND("-",Categories!A74)+1,99)</f>
        <v>Rename or Hide</v>
      </c>
      <c r="B78" s="940"/>
      <c r="C78" s="310"/>
      <c r="D78" s="311">
        <f>Categories!D74</f>
        <v>0</v>
      </c>
      <c r="E78" s="333">
        <f>Categories!E74</f>
        <v>0</v>
      </c>
      <c r="F78" s="310"/>
      <c r="G78" s="313">
        <f>Categories!B74</f>
        <v>0</v>
      </c>
      <c r="H78" s="310"/>
      <c r="I78" s="507">
        <f>Categories!C74</f>
        <v>0</v>
      </c>
      <c r="J78" s="128"/>
      <c r="K78" s="7"/>
      <c r="L78" s="334"/>
      <c r="M78" s="334"/>
      <c r="N78" s="334"/>
      <c r="O78" s="334"/>
      <c r="P78" s="334"/>
      <c r="Q78" s="1"/>
      <c r="R78" s="344"/>
      <c r="S78" s="344"/>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row>
    <row r="79" spans="1:52" s="346" customFormat="1" ht="15" customHeight="1" x14ac:dyDescent="0.25">
      <c r="A79" s="308" t="str">
        <f>MID(Categories!A75,FIND("-",Categories!A75)+1,99)</f>
        <v>Rename or Hide</v>
      </c>
      <c r="B79" s="940"/>
      <c r="C79" s="310"/>
      <c r="D79" s="311">
        <f>Categories!D75</f>
        <v>0</v>
      </c>
      <c r="E79" s="333">
        <f>Categories!E75</f>
        <v>0</v>
      </c>
      <c r="F79" s="310"/>
      <c r="G79" s="313">
        <f>Categories!B75</f>
        <v>0</v>
      </c>
      <c r="H79" s="310"/>
      <c r="I79" s="507">
        <f>Categories!C75</f>
        <v>0</v>
      </c>
      <c r="J79" s="128"/>
      <c r="K79" s="7"/>
      <c r="L79" s="334"/>
      <c r="M79" s="334"/>
      <c r="N79" s="334"/>
      <c r="O79" s="334"/>
      <c r="P79" s="334"/>
      <c r="Q79" s="1"/>
      <c r="R79" s="344"/>
      <c r="S79" s="344"/>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row>
    <row r="80" spans="1:52" s="346" customFormat="1" ht="15" customHeight="1" x14ac:dyDescent="0.25">
      <c r="A80" s="308" t="str">
        <f>MID(Categories!A76,FIND("-",Categories!A76)+1,99)</f>
        <v>Rename or Hide</v>
      </c>
      <c r="B80" s="940"/>
      <c r="C80" s="310"/>
      <c r="D80" s="311">
        <f>Categories!D76</f>
        <v>0</v>
      </c>
      <c r="E80" s="333">
        <f>Categories!E76</f>
        <v>0</v>
      </c>
      <c r="F80" s="310"/>
      <c r="G80" s="313">
        <f>Categories!B76</f>
        <v>0</v>
      </c>
      <c r="H80" s="310"/>
      <c r="I80" s="507">
        <f>Categories!C76</f>
        <v>0</v>
      </c>
      <c r="J80" s="128"/>
      <c r="K80" s="7"/>
      <c r="L80" s="334"/>
      <c r="M80" s="334"/>
      <c r="N80" s="334"/>
      <c r="O80" s="334"/>
      <c r="P80" s="334"/>
      <c r="Q80" s="1"/>
      <c r="R80" s="344"/>
      <c r="S80" s="344"/>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row>
    <row r="81" spans="1:52" s="346" customFormat="1" ht="15" customHeight="1" x14ac:dyDescent="0.25">
      <c r="A81" s="308" t="str">
        <f>MID(Categories!A77,FIND("-",Categories!A77)+1,99)</f>
        <v>Miscellaneous</v>
      </c>
      <c r="B81" s="940"/>
      <c r="C81" s="310"/>
      <c r="D81" s="311">
        <f>Categories!D77</f>
        <v>0</v>
      </c>
      <c r="E81" s="333">
        <f>Categories!E77</f>
        <v>0</v>
      </c>
      <c r="F81" s="310"/>
      <c r="G81" s="313">
        <f>Categories!B77</f>
        <v>0</v>
      </c>
      <c r="H81" s="310"/>
      <c r="I81" s="507">
        <f>Categories!C77</f>
        <v>0</v>
      </c>
      <c r="J81" s="128"/>
      <c r="K81" s="7"/>
      <c r="L81" s="334"/>
      <c r="M81" s="334"/>
      <c r="N81" s="334"/>
      <c r="O81" s="334"/>
      <c r="P81" s="334"/>
      <c r="Q81" s="1"/>
      <c r="R81" s="344"/>
      <c r="S81" s="344"/>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row>
    <row r="82" spans="1:52" s="290" customFormat="1" ht="15" customHeight="1" x14ac:dyDescent="0.25">
      <c r="A82" s="319"/>
      <c r="B82" s="320">
        <f>SUBTOTAL(9,B65:B81)</f>
        <v>0</v>
      </c>
      <c r="C82" s="321"/>
      <c r="D82" s="322">
        <f>SUBTOTAL(9,D65:D81)</f>
        <v>0</v>
      </c>
      <c r="E82" s="323">
        <f>SUBTOTAL(9,E65:E81)</f>
        <v>0</v>
      </c>
      <c r="F82" s="321"/>
      <c r="G82" s="324">
        <f>SUBTOTAL(9,G65:G81)</f>
        <v>0</v>
      </c>
      <c r="H82" s="321"/>
      <c r="I82" s="508">
        <f>SUBTOTAL(9,I65:I81)</f>
        <v>0</v>
      </c>
      <c r="J82" s="325"/>
      <c r="K82" s="326"/>
      <c r="L82" s="327"/>
      <c r="M82" s="326"/>
      <c r="N82" s="326"/>
      <c r="O82" s="326"/>
      <c r="P82" s="326"/>
      <c r="Q82" s="17"/>
      <c r="R82" s="17"/>
      <c r="S82" s="17"/>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row>
    <row r="83" spans="1:52" s="318" customFormat="1" ht="20.100000000000001" customHeight="1" x14ac:dyDescent="0.25">
      <c r="A83" s="328" t="str">
        <f>MID(Categories!A78,FIND("-",Categories!A78)+1,99)</f>
        <v>OTHER RECEIPTS</v>
      </c>
      <c r="B83" s="329"/>
      <c r="C83" s="330"/>
      <c r="D83" s="494"/>
      <c r="E83" s="495"/>
      <c r="F83" s="330"/>
      <c r="G83" s="503"/>
      <c r="H83" s="331"/>
      <c r="I83" s="509"/>
      <c r="J83" s="306"/>
      <c r="K83" s="87"/>
      <c r="L83" s="307"/>
      <c r="M83" s="307"/>
      <c r="N83" s="307"/>
      <c r="O83" s="307"/>
      <c r="P83" s="307"/>
      <c r="Q83" s="17"/>
      <c r="R83" s="316"/>
      <c r="S83" s="316"/>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row>
    <row r="84" spans="1:52" s="346" customFormat="1" ht="15" customHeight="1" x14ac:dyDescent="0.25">
      <c r="A84" s="308" t="str">
        <f>MID(Categories!A79,FIND("-",Categories!A79)+1,99)</f>
        <v>Rename or Hide</v>
      </c>
      <c r="B84" s="940"/>
      <c r="C84" s="310"/>
      <c r="D84" s="311">
        <f>Categories!D79</f>
        <v>0</v>
      </c>
      <c r="E84" s="333">
        <f>Categories!E79</f>
        <v>0</v>
      </c>
      <c r="F84" s="310"/>
      <c r="G84" s="313">
        <f>Categories!B79</f>
        <v>0</v>
      </c>
      <c r="H84" s="310"/>
      <c r="I84" s="507">
        <f>Categories!C79</f>
        <v>0</v>
      </c>
      <c r="J84" s="128"/>
      <c r="K84" s="7"/>
      <c r="L84" s="334"/>
      <c r="M84" s="334"/>
      <c r="N84" s="334"/>
      <c r="O84" s="334"/>
      <c r="P84" s="334"/>
      <c r="Q84" s="1"/>
      <c r="R84" s="344"/>
      <c r="S84" s="344"/>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row>
    <row r="85" spans="1:52" s="346" customFormat="1" ht="15" customHeight="1" x14ac:dyDescent="0.25">
      <c r="A85" s="308" t="str">
        <f>MID(Categories!A80,FIND("-",Categories!A80)+1,99)</f>
        <v>Rename or Hide</v>
      </c>
      <c r="B85" s="940"/>
      <c r="C85" s="310"/>
      <c r="D85" s="311">
        <f>Categories!D80</f>
        <v>0</v>
      </c>
      <c r="E85" s="333">
        <f>Categories!E80</f>
        <v>0</v>
      </c>
      <c r="F85" s="310"/>
      <c r="G85" s="313">
        <f>Categories!B80</f>
        <v>0</v>
      </c>
      <c r="H85" s="310"/>
      <c r="I85" s="507">
        <f>Categories!C80</f>
        <v>0</v>
      </c>
      <c r="J85" s="128"/>
      <c r="K85" s="7"/>
      <c r="L85" s="334"/>
      <c r="M85" s="334"/>
      <c r="N85" s="334"/>
      <c r="O85" s="334"/>
      <c r="P85" s="334"/>
      <c r="Q85" s="1"/>
      <c r="R85" s="344"/>
      <c r="S85" s="344"/>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row>
    <row r="86" spans="1:52" s="346" customFormat="1" ht="15" customHeight="1" x14ac:dyDescent="0.25">
      <c r="A86" s="308" t="str">
        <f>MID(Categories!A81,FIND("-",Categories!A81)+1,99)</f>
        <v>Rename or Hide</v>
      </c>
      <c r="B86" s="940"/>
      <c r="C86" s="310"/>
      <c r="D86" s="311">
        <f>Categories!D81</f>
        <v>0</v>
      </c>
      <c r="E86" s="333">
        <f>Categories!E81</f>
        <v>0</v>
      </c>
      <c r="F86" s="310"/>
      <c r="G86" s="313">
        <f>Categories!B81</f>
        <v>0</v>
      </c>
      <c r="H86" s="310"/>
      <c r="I86" s="507">
        <f>Categories!C81</f>
        <v>0</v>
      </c>
      <c r="J86" s="128"/>
      <c r="K86" s="7"/>
      <c r="L86" s="334"/>
      <c r="M86" s="334"/>
      <c r="N86" s="334"/>
      <c r="O86" s="334"/>
      <c r="P86" s="334"/>
      <c r="Q86" s="1"/>
      <c r="R86" s="344"/>
      <c r="S86" s="344"/>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row>
    <row r="87" spans="1:52" s="346" customFormat="1" ht="15" customHeight="1" x14ac:dyDescent="0.25">
      <c r="A87" s="308" t="str">
        <f>MID(Categories!A82,FIND("-",Categories!A82)+1,99)</f>
        <v>Rename or Hide</v>
      </c>
      <c r="B87" s="940"/>
      <c r="C87" s="310"/>
      <c r="D87" s="311">
        <f>Categories!D82</f>
        <v>0</v>
      </c>
      <c r="E87" s="333">
        <f>Categories!E82</f>
        <v>0</v>
      </c>
      <c r="F87" s="310"/>
      <c r="G87" s="313">
        <f>Categories!B82</f>
        <v>0</v>
      </c>
      <c r="H87" s="310"/>
      <c r="I87" s="507">
        <f>Categories!C82</f>
        <v>0</v>
      </c>
      <c r="J87" s="128"/>
      <c r="K87" s="7"/>
      <c r="L87" s="334"/>
      <c r="M87" s="334"/>
      <c r="N87" s="334"/>
      <c r="O87" s="334"/>
      <c r="P87" s="334"/>
      <c r="Q87" s="1"/>
      <c r="R87" s="344"/>
      <c r="S87" s="344"/>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row>
    <row r="88" spans="1:52" s="336" customFormat="1" ht="15" customHeight="1" x14ac:dyDescent="0.25">
      <c r="A88" s="308" t="str">
        <f>MID(Categories!A83,FIND("-",Categories!A83)+1,99)</f>
        <v>Receipts in Advance</v>
      </c>
      <c r="B88" s="940"/>
      <c r="C88" s="310"/>
      <c r="D88" s="311">
        <f>Categories!D83</f>
        <v>0</v>
      </c>
      <c r="E88" s="333">
        <f>Categories!E83</f>
        <v>0</v>
      </c>
      <c r="F88" s="310"/>
      <c r="G88" s="313">
        <f>Categories!B83</f>
        <v>0</v>
      </c>
      <c r="H88" s="310"/>
      <c r="I88" s="507">
        <f>Categories!C83</f>
        <v>0</v>
      </c>
      <c r="J88" s="128"/>
      <c r="K88" s="7"/>
      <c r="L88" s="334"/>
      <c r="M88" s="334"/>
      <c r="N88" s="334"/>
      <c r="O88" s="334"/>
      <c r="P88" s="334"/>
      <c r="Q88" s="1"/>
      <c r="R88" s="334"/>
      <c r="S88" s="334"/>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row>
    <row r="89" spans="1:52" s="290" customFormat="1" ht="15" customHeight="1" x14ac:dyDescent="0.25">
      <c r="A89" s="319"/>
      <c r="B89" s="320">
        <f>SUBTOTAL(9,B83:C88)</f>
        <v>0</v>
      </c>
      <c r="C89" s="305"/>
      <c r="D89" s="322">
        <f>SUBTOTAL(9,D83:E88)</f>
        <v>0</v>
      </c>
      <c r="E89" s="323">
        <f>SUBTOTAL(9,E83:F88)</f>
        <v>0</v>
      </c>
      <c r="F89" s="305"/>
      <c r="G89" s="324">
        <f>SUBTOTAL(9,G83:H88)</f>
        <v>0</v>
      </c>
      <c r="H89" s="305"/>
      <c r="I89" s="512">
        <f>SUBTOTAL(9,I83:J88)</f>
        <v>0</v>
      </c>
      <c r="J89" s="325"/>
      <c r="K89" s="326"/>
      <c r="L89" s="327"/>
      <c r="M89" s="326"/>
      <c r="N89" s="326"/>
      <c r="O89" s="326"/>
      <c r="P89" s="326"/>
      <c r="Q89" s="17"/>
      <c r="R89" s="17"/>
      <c r="S89" s="17"/>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row>
    <row r="90" spans="1:52" s="290" customFormat="1" ht="15" customHeight="1" thickBot="1" x14ac:dyDescent="0.3">
      <c r="A90" s="347" t="s">
        <v>216</v>
      </c>
      <c r="B90" s="348">
        <f>SUBTOTAL(9,B3:B89)</f>
        <v>0</v>
      </c>
      <c r="C90" s="349"/>
      <c r="D90" s="350">
        <f>SUBTOTAL(9,D3:D89)</f>
        <v>0</v>
      </c>
      <c r="E90" s="351">
        <f>SUBTOTAL(9,E3:E89)</f>
        <v>0</v>
      </c>
      <c r="F90" s="349"/>
      <c r="G90" s="352">
        <f>SUBTOTAL(9,G3:G89)</f>
        <v>0</v>
      </c>
      <c r="H90" s="353"/>
      <c r="I90" s="513">
        <f>SUBTOTAL(9,I3:I89)</f>
        <v>0</v>
      </c>
      <c r="J90" s="325"/>
      <c r="K90" s="326"/>
      <c r="L90" s="327"/>
      <c r="M90" s="326"/>
      <c r="N90" s="326"/>
      <c r="O90" s="326"/>
      <c r="P90" s="326"/>
      <c r="Q90" s="17"/>
      <c r="R90" s="17"/>
      <c r="S90" s="17"/>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row>
    <row r="91" spans="1:52" s="318" customFormat="1" ht="20.100000000000001" customHeight="1" x14ac:dyDescent="0.25">
      <c r="A91" s="328" t="s">
        <v>184</v>
      </c>
      <c r="B91" s="329"/>
      <c r="C91" s="330"/>
      <c r="D91" s="494"/>
      <c r="E91" s="495"/>
      <c r="F91" s="330"/>
      <c r="G91" s="503"/>
      <c r="H91" s="331"/>
      <c r="I91" s="509"/>
      <c r="J91" s="306"/>
      <c r="K91" s="354" t="s">
        <v>312</v>
      </c>
      <c r="L91" s="307"/>
      <c r="M91" s="307"/>
      <c r="N91" s="307"/>
      <c r="O91" s="307"/>
      <c r="P91" s="307"/>
      <c r="Q91" s="17"/>
      <c r="R91" s="316"/>
      <c r="S91" s="316"/>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row>
    <row r="92" spans="1:52" s="318" customFormat="1" ht="15" customHeight="1" x14ac:dyDescent="0.25">
      <c r="A92" s="308" t="str">
        <f>MID(Categories!A85,FIND("-",Categories!A85)+1,99)</f>
        <v>Sale of Investments</v>
      </c>
      <c r="B92" s="941"/>
      <c r="C92" s="310"/>
      <c r="D92" s="311">
        <f>Categories!D85</f>
        <v>0</v>
      </c>
      <c r="E92" s="355">
        <f>Categories!E85</f>
        <v>0</v>
      </c>
      <c r="F92" s="310"/>
      <c r="G92" s="313">
        <f>Categories!B85</f>
        <v>0</v>
      </c>
      <c r="H92" s="310"/>
      <c r="I92" s="507">
        <f>Categories!C85</f>
        <v>0</v>
      </c>
      <c r="J92" s="314"/>
      <c r="K92" s="354" t="s">
        <v>311</v>
      </c>
      <c r="L92" s="356"/>
      <c r="M92" s="356"/>
      <c r="N92" s="315"/>
      <c r="O92" s="316"/>
      <c r="P92" s="316"/>
      <c r="Q92" s="316"/>
      <c r="R92" s="316"/>
      <c r="S92" s="316"/>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row>
    <row r="93" spans="1:52" s="318" customFormat="1" ht="15" customHeight="1" x14ac:dyDescent="0.25">
      <c r="A93" s="308" t="str">
        <f>MID(Categories!A86,FIND("-",Categories!A86)+1,99)</f>
        <v>Sale of Shop Stock</v>
      </c>
      <c r="B93" s="941"/>
      <c r="C93" s="310"/>
      <c r="D93" s="311">
        <f>Categories!D86</f>
        <v>0</v>
      </c>
      <c r="E93" s="355">
        <f>Categories!E86</f>
        <v>0</v>
      </c>
      <c r="F93" s="310"/>
      <c r="G93" s="313">
        <f>Categories!B86</f>
        <v>0</v>
      </c>
      <c r="H93" s="310"/>
      <c r="I93" s="507">
        <f>Categories!C86</f>
        <v>0</v>
      </c>
      <c r="J93" s="314"/>
      <c r="K93" s="354"/>
      <c r="L93" s="356"/>
      <c r="M93" s="356"/>
      <c r="N93" s="315"/>
      <c r="O93" s="316"/>
      <c r="P93" s="316"/>
      <c r="Q93" s="316"/>
      <c r="R93" s="316"/>
      <c r="S93" s="316"/>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row>
    <row r="94" spans="1:52" s="318" customFormat="1" ht="15" customHeight="1" x14ac:dyDescent="0.25">
      <c r="A94" s="308" t="str">
        <f>MID(Categories!A87,FIND("-",Categories!A87)+1,99)</f>
        <v>Sale of Fixed Assets</v>
      </c>
      <c r="B94" s="941"/>
      <c r="C94" s="310"/>
      <c r="D94" s="311">
        <f>Categories!D87</f>
        <v>0</v>
      </c>
      <c r="E94" s="355">
        <f>Categories!E87</f>
        <v>0</v>
      </c>
      <c r="F94" s="310"/>
      <c r="G94" s="313">
        <f>Categories!B87</f>
        <v>0</v>
      </c>
      <c r="H94" s="310"/>
      <c r="I94" s="507">
        <f>Categories!C87</f>
        <v>0</v>
      </c>
      <c r="J94" s="314"/>
      <c r="K94" s="357"/>
      <c r="L94" s="356"/>
      <c r="M94" s="356"/>
      <c r="N94" s="315"/>
      <c r="O94" s="316"/>
      <c r="P94" s="316"/>
      <c r="Q94" s="316"/>
      <c r="R94" s="316"/>
      <c r="S94" s="316"/>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row>
    <row r="95" spans="1:52" s="290" customFormat="1" ht="15" customHeight="1" thickBot="1" x14ac:dyDescent="0.3">
      <c r="A95" s="319"/>
      <c r="B95" s="320">
        <f>SUBTOTAL(9,B91:B94)</f>
        <v>0</v>
      </c>
      <c r="C95" s="321"/>
      <c r="D95" s="322">
        <f>SUBTOTAL(9,D91:D94)</f>
        <v>0</v>
      </c>
      <c r="E95" s="323">
        <f>SUBTOTAL(9,E91:E94)</f>
        <v>0</v>
      </c>
      <c r="F95" s="321"/>
      <c r="G95" s="324">
        <f>SUBTOTAL(9,G91:G94)</f>
        <v>0</v>
      </c>
      <c r="H95" s="321"/>
      <c r="I95" s="508">
        <f>SUBTOTAL(9,I91:I94)</f>
        <v>0</v>
      </c>
      <c r="J95" s="325"/>
      <c r="K95" s="358"/>
      <c r="L95" s="327"/>
      <c r="M95" s="326"/>
      <c r="N95" s="326"/>
      <c r="O95" s="326"/>
      <c r="P95" s="326"/>
      <c r="Q95" s="17"/>
      <c r="R95" s="17"/>
      <c r="S95" s="17"/>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row>
    <row r="96" spans="1:52" s="318" customFormat="1" ht="24.75" customHeight="1" thickBot="1" x14ac:dyDescent="0.3">
      <c r="A96" s="359" t="s">
        <v>38</v>
      </c>
      <c r="B96" s="360">
        <f>SUBTOTAL(9,B3:B95)</f>
        <v>0</v>
      </c>
      <c r="C96" s="361"/>
      <c r="D96" s="362">
        <f>SUBTOTAL(9,D3:D95)</f>
        <v>0</v>
      </c>
      <c r="E96" s="363">
        <f>SUBTOTAL(9,E3:E95)</f>
        <v>0</v>
      </c>
      <c r="F96" s="364"/>
      <c r="G96" s="365">
        <f>SUBTOTAL(9,G3:G95)</f>
        <v>0</v>
      </c>
      <c r="H96" s="366"/>
      <c r="I96" s="514">
        <f>SUBTOTAL(9,I3:I95)</f>
        <v>0</v>
      </c>
      <c r="J96" s="367"/>
      <c r="K96" s="17"/>
      <c r="L96" s="1312"/>
      <c r="M96" s="1312"/>
      <c r="N96" s="17"/>
      <c r="O96" s="368"/>
      <c r="P96" s="316"/>
      <c r="Q96" s="316"/>
      <c r="R96" s="316"/>
      <c r="S96" s="316"/>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row>
    <row r="97" spans="1:52" ht="20.100000000000001" customHeight="1" thickTop="1" thickBot="1" x14ac:dyDescent="0.3">
      <c r="A97" s="369"/>
      <c r="B97" s="370"/>
      <c r="C97" s="371"/>
      <c r="D97" s="372"/>
      <c r="E97" s="372"/>
      <c r="F97" s="371"/>
      <c r="G97" s="372"/>
      <c r="H97" s="372"/>
      <c r="I97" s="372"/>
      <c r="K97" s="373"/>
      <c r="L97" s="7"/>
    </row>
    <row r="98" spans="1:52" s="383" customFormat="1" ht="35.1" customHeight="1" thickTop="1" thickBot="1" x14ac:dyDescent="0.3">
      <c r="A98" s="375" t="str">
        <f>Categories!A89</f>
        <v>PAYMENTS</v>
      </c>
      <c r="B98" s="376" t="str">
        <f>B2</f>
        <v>Prev Yr  Out-turn</v>
      </c>
      <c r="C98" s="377"/>
      <c r="D98" s="378" t="str">
        <f>D2</f>
        <v>This Yr Budget</v>
      </c>
      <c r="E98" s="376" t="str">
        <f>E2</f>
        <v>Budget to
31-Dec-23</v>
      </c>
      <c r="F98" s="377"/>
      <c r="G98" s="379" t="str">
        <f>G2</f>
        <v>R&amp;P
31-Dec-23</v>
      </c>
      <c r="H98" s="377"/>
      <c r="I98" s="380" t="str">
        <f>I2</f>
        <v>Accruals  31-Dec-23</v>
      </c>
      <c r="J98" s="381"/>
      <c r="K98" s="19"/>
      <c r="L98" s="19"/>
      <c r="M98" s="19"/>
      <c r="N98" s="19"/>
      <c r="O98" s="19"/>
      <c r="P98" s="19"/>
      <c r="Q98" s="19"/>
      <c r="R98" s="19"/>
      <c r="S98" s="19"/>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2"/>
      <c r="AY98" s="382"/>
      <c r="AZ98" s="382"/>
    </row>
    <row r="99" spans="1:52" s="341" customFormat="1" ht="20.100000000000001" customHeight="1" thickTop="1" x14ac:dyDescent="0.25">
      <c r="A99" s="328" t="str">
        <f>MID(Categories!A90,FIND("-",Categories!A90)+1,99)</f>
        <v>GENERATING FUNDS</v>
      </c>
      <c r="B99" s="329"/>
      <c r="C99" s="330"/>
      <c r="D99" s="494"/>
      <c r="E99" s="495"/>
      <c r="F99" s="330"/>
      <c r="G99" s="503"/>
      <c r="H99" s="331"/>
      <c r="I99" s="509"/>
      <c r="J99" s="87"/>
      <c r="K99" s="87"/>
      <c r="L99" s="307"/>
      <c r="M99" s="307"/>
      <c r="N99" s="307"/>
      <c r="O99" s="307"/>
      <c r="P99" s="307"/>
      <c r="Q99" s="17"/>
      <c r="R99" s="307"/>
      <c r="S99" s="307"/>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row>
    <row r="100" spans="1:52" s="318" customFormat="1" ht="15" customHeight="1" x14ac:dyDescent="0.25">
      <c r="A100" s="384" t="str">
        <f>MID(Categories!A91,FIND("-",Categories!A91)+1,99)</f>
        <v>Fundraising</v>
      </c>
      <c r="B100" s="940"/>
      <c r="C100" s="310"/>
      <c r="D100" s="311"/>
      <c r="E100" s="312"/>
      <c r="F100" s="310"/>
      <c r="G100" s="313"/>
      <c r="H100" s="310"/>
      <c r="I100" s="507"/>
      <c r="J100" s="385"/>
      <c r="K100" s="315"/>
      <c r="L100" s="386"/>
      <c r="M100" s="386"/>
      <c r="N100" s="315"/>
      <c r="O100" s="316"/>
      <c r="P100" s="316"/>
      <c r="Q100" s="316"/>
      <c r="R100" s="316"/>
      <c r="S100" s="316"/>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row>
    <row r="101" spans="1:52" s="318" customFormat="1" ht="15" customHeight="1" x14ac:dyDescent="0.25">
      <c r="A101" s="387" t="str">
        <f>MID(Categories!A92,FIND("-",Categories!A92)+1,99)</f>
        <v>General Fundraising</v>
      </c>
      <c r="B101" s="940"/>
      <c r="C101" s="310"/>
      <c r="D101" s="311">
        <f>Categories!D92</f>
        <v>0</v>
      </c>
      <c r="E101" s="312">
        <f>Categories!E92</f>
        <v>0</v>
      </c>
      <c r="F101" s="310"/>
      <c r="G101" s="313">
        <f>Categories!B92</f>
        <v>0</v>
      </c>
      <c r="H101" s="310"/>
      <c r="I101" s="507">
        <f>Categories!C92</f>
        <v>0</v>
      </c>
      <c r="J101" s="385"/>
      <c r="K101" s="315"/>
      <c r="L101" s="386"/>
      <c r="M101" s="386"/>
      <c r="N101" s="315"/>
      <c r="O101" s="316"/>
      <c r="P101" s="316"/>
      <c r="Q101" s="316"/>
      <c r="R101" s="316"/>
      <c r="S101" s="316"/>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row>
    <row r="102" spans="1:52" s="318" customFormat="1" ht="15" customHeight="1" x14ac:dyDescent="0.25">
      <c r="A102" s="387" t="str">
        <f>MID(Categories!A93,FIND("-",Categories!A93)+1,99)</f>
        <v>Rename or Hide</v>
      </c>
      <c r="B102" s="940"/>
      <c r="C102" s="310"/>
      <c r="D102" s="311">
        <f>Categories!D93</f>
        <v>0</v>
      </c>
      <c r="E102" s="312">
        <f>Categories!E93</f>
        <v>0</v>
      </c>
      <c r="F102" s="310"/>
      <c r="G102" s="313">
        <f>Categories!B93</f>
        <v>0</v>
      </c>
      <c r="H102" s="310"/>
      <c r="I102" s="507">
        <f>Categories!C93</f>
        <v>0</v>
      </c>
      <c r="J102" s="385"/>
      <c r="K102" s="315"/>
      <c r="L102" s="386"/>
      <c r="M102" s="386"/>
      <c r="N102" s="315"/>
      <c r="O102" s="316"/>
      <c r="P102" s="316"/>
      <c r="Q102" s="316"/>
      <c r="R102" s="316"/>
      <c r="S102" s="316"/>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row>
    <row r="103" spans="1:52" s="318" customFormat="1" ht="15" customHeight="1" x14ac:dyDescent="0.25">
      <c r="A103" s="387" t="str">
        <f>MID(Categories!A94,FIND("-",Categories!A94)+1,99)</f>
        <v>Rename or Hide</v>
      </c>
      <c r="B103" s="940"/>
      <c r="C103" s="310"/>
      <c r="D103" s="311">
        <f>Categories!D94</f>
        <v>0</v>
      </c>
      <c r="E103" s="312">
        <f>Categories!E94</f>
        <v>0</v>
      </c>
      <c r="F103" s="310"/>
      <c r="G103" s="313">
        <f>Categories!B94</f>
        <v>0</v>
      </c>
      <c r="H103" s="310"/>
      <c r="I103" s="507">
        <f>Categories!C94</f>
        <v>0</v>
      </c>
      <c r="J103" s="385"/>
      <c r="K103" s="315"/>
      <c r="L103" s="386"/>
      <c r="M103" s="386"/>
      <c r="N103" s="315"/>
      <c r="O103" s="316"/>
      <c r="P103" s="316"/>
      <c r="Q103" s="316"/>
      <c r="R103" s="316"/>
      <c r="S103" s="316"/>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row>
    <row r="104" spans="1:52" s="318" customFormat="1" ht="15" customHeight="1" x14ac:dyDescent="0.25">
      <c r="A104" s="387" t="str">
        <f>MID(Categories!A95,FIND("-",Categories!A95)+1,99)</f>
        <v>Rename or Hide</v>
      </c>
      <c r="B104" s="940"/>
      <c r="C104" s="310"/>
      <c r="D104" s="311">
        <f>Categories!D95</f>
        <v>0</v>
      </c>
      <c r="E104" s="312">
        <f>Categories!E95</f>
        <v>0</v>
      </c>
      <c r="F104" s="310"/>
      <c r="G104" s="313">
        <f>Categories!B95</f>
        <v>0</v>
      </c>
      <c r="H104" s="310"/>
      <c r="I104" s="507">
        <f>Categories!C95</f>
        <v>0</v>
      </c>
      <c r="J104" s="385"/>
      <c r="K104" s="315"/>
      <c r="L104" s="386"/>
      <c r="M104" s="386"/>
      <c r="N104" s="315"/>
      <c r="O104" s="316"/>
      <c r="P104" s="316"/>
      <c r="Q104" s="316"/>
      <c r="R104" s="316"/>
      <c r="S104" s="316"/>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row>
    <row r="105" spans="1:52" s="318" customFormat="1" ht="15" customHeight="1" x14ac:dyDescent="0.25">
      <c r="A105" s="387" t="str">
        <f>MID(Categories!A96,FIND("-",Categories!A96)+1,99)</f>
        <v>Rename or Hide</v>
      </c>
      <c r="B105" s="940"/>
      <c r="C105" s="310"/>
      <c r="D105" s="311">
        <f>Categories!D96</f>
        <v>0</v>
      </c>
      <c r="E105" s="312">
        <f>Categories!E96</f>
        <v>0</v>
      </c>
      <c r="F105" s="310"/>
      <c r="G105" s="313">
        <f>Categories!B96</f>
        <v>0</v>
      </c>
      <c r="H105" s="310"/>
      <c r="I105" s="507">
        <f>Categories!C96</f>
        <v>0</v>
      </c>
      <c r="J105" s="385"/>
      <c r="K105" s="315"/>
      <c r="L105" s="386"/>
      <c r="M105" s="386"/>
      <c r="N105" s="315"/>
      <c r="O105" s="316"/>
      <c r="P105" s="316"/>
      <c r="Q105" s="316"/>
      <c r="R105" s="316"/>
      <c r="S105" s="316"/>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row>
    <row r="106" spans="1:52" s="318" customFormat="1" ht="15" customHeight="1" x14ac:dyDescent="0.25">
      <c r="A106" s="387" t="str">
        <f>MID(Categories!A97,FIND("-",Categories!A97)+1,99)</f>
        <v>Rename or Hide</v>
      </c>
      <c r="B106" s="940"/>
      <c r="C106" s="310"/>
      <c r="D106" s="311">
        <f>Categories!D97</f>
        <v>0</v>
      </c>
      <c r="E106" s="312">
        <f>Categories!E97</f>
        <v>0</v>
      </c>
      <c r="F106" s="310"/>
      <c r="G106" s="313">
        <f>Categories!B97</f>
        <v>0</v>
      </c>
      <c r="H106" s="310"/>
      <c r="I106" s="507">
        <f>Categories!C97</f>
        <v>0</v>
      </c>
      <c r="J106" s="385"/>
      <c r="K106" s="315"/>
      <c r="L106" s="386"/>
      <c r="M106" s="386"/>
      <c r="N106" s="315"/>
      <c r="O106" s="316"/>
      <c r="P106" s="316"/>
      <c r="Q106" s="316"/>
      <c r="R106" s="316"/>
      <c r="S106" s="316"/>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row>
    <row r="107" spans="1:52" s="318" customFormat="1" ht="15" customHeight="1" x14ac:dyDescent="0.25">
      <c r="A107" s="387" t="str">
        <f>MID(Categories!A98,FIND("-",Categories!A98)+1,99)</f>
        <v>Rename or Hide</v>
      </c>
      <c r="B107" s="940"/>
      <c r="C107" s="310"/>
      <c r="D107" s="311">
        <f>Categories!D98</f>
        <v>0</v>
      </c>
      <c r="E107" s="312">
        <f>Categories!E98</f>
        <v>0</v>
      </c>
      <c r="F107" s="310"/>
      <c r="G107" s="313">
        <f>Categories!B98</f>
        <v>0</v>
      </c>
      <c r="H107" s="310"/>
      <c r="I107" s="507">
        <f>Categories!C98</f>
        <v>0</v>
      </c>
      <c r="J107" s="385"/>
      <c r="K107" s="315"/>
      <c r="L107" s="386"/>
      <c r="M107" s="386"/>
      <c r="N107" s="315"/>
      <c r="O107" s="316"/>
      <c r="P107" s="316"/>
      <c r="Q107" s="316"/>
      <c r="R107" s="316"/>
      <c r="S107" s="316"/>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row>
    <row r="108" spans="1:52" s="318" customFormat="1" ht="15" customHeight="1" x14ac:dyDescent="0.25">
      <c r="A108" s="387" t="str">
        <f>MID(Categories!A99,FIND("-",Categories!A99)+1,99)</f>
        <v>Rename or Hide</v>
      </c>
      <c r="B108" s="940"/>
      <c r="C108" s="310"/>
      <c r="D108" s="311">
        <f>Categories!D99</f>
        <v>0</v>
      </c>
      <c r="E108" s="312">
        <f>Categories!E99</f>
        <v>0</v>
      </c>
      <c r="F108" s="310"/>
      <c r="G108" s="313">
        <f>Categories!B99</f>
        <v>0</v>
      </c>
      <c r="H108" s="310"/>
      <c r="I108" s="507">
        <f>Categories!C99</f>
        <v>0</v>
      </c>
      <c r="J108" s="385"/>
      <c r="K108" s="315"/>
      <c r="L108" s="386"/>
      <c r="M108" s="386"/>
      <c r="N108" s="315"/>
      <c r="O108" s="316"/>
      <c r="P108" s="316"/>
      <c r="Q108" s="316"/>
      <c r="R108" s="316"/>
      <c r="S108" s="316"/>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row>
    <row r="109" spans="1:52" s="318" customFormat="1" ht="15" customHeight="1" x14ac:dyDescent="0.25">
      <c r="A109" s="387" t="str">
        <f>MID(Categories!A100,FIND("-",Categories!A100)+1,99)</f>
        <v>Rename or Hide</v>
      </c>
      <c r="B109" s="940"/>
      <c r="C109" s="310"/>
      <c r="D109" s="311">
        <f>Categories!D100</f>
        <v>0</v>
      </c>
      <c r="E109" s="312">
        <f>Categories!E100</f>
        <v>0</v>
      </c>
      <c r="F109" s="310"/>
      <c r="G109" s="313">
        <f>Categories!B100</f>
        <v>0</v>
      </c>
      <c r="H109" s="310"/>
      <c r="I109" s="507">
        <f>Categories!C100</f>
        <v>0</v>
      </c>
      <c r="J109" s="385"/>
      <c r="K109" s="315"/>
      <c r="L109" s="386"/>
      <c r="M109" s="386"/>
      <c r="N109" s="315"/>
      <c r="O109" s="316"/>
      <c r="P109" s="316"/>
      <c r="Q109" s="316"/>
      <c r="R109" s="316"/>
      <c r="S109" s="316"/>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row>
    <row r="110" spans="1:52" s="318" customFormat="1" ht="15" customHeight="1" x14ac:dyDescent="0.25">
      <c r="A110" s="387" t="str">
        <f>MID(Categories!A101,FIND("-",Categories!A101)+1,99)</f>
        <v>Miscellaneous</v>
      </c>
      <c r="B110" s="940"/>
      <c r="C110" s="310"/>
      <c r="D110" s="311">
        <f>Categories!D101</f>
        <v>0</v>
      </c>
      <c r="E110" s="312">
        <f>Categories!E101</f>
        <v>0</v>
      </c>
      <c r="F110" s="310"/>
      <c r="G110" s="313">
        <f>Categories!B101</f>
        <v>0</v>
      </c>
      <c r="H110" s="310"/>
      <c r="I110" s="507">
        <f>Categories!C101</f>
        <v>0</v>
      </c>
      <c r="J110" s="385"/>
      <c r="K110" s="315"/>
      <c r="L110" s="386"/>
      <c r="M110" s="386"/>
      <c r="N110" s="315"/>
      <c r="O110" s="316"/>
      <c r="P110" s="316"/>
      <c r="Q110" s="316"/>
      <c r="R110" s="316"/>
      <c r="S110" s="316"/>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row>
    <row r="111" spans="1:52" s="318" customFormat="1" ht="15" customHeight="1" x14ac:dyDescent="0.25">
      <c r="A111" s="384" t="str">
        <f>MID(Categories!A102,FIND("-",Categories!A102)+1,99)</f>
        <v>Investments</v>
      </c>
      <c r="B111" s="940"/>
      <c r="C111" s="310"/>
      <c r="D111" s="311"/>
      <c r="E111" s="312"/>
      <c r="F111" s="310"/>
      <c r="G111" s="313"/>
      <c r="H111" s="310"/>
      <c r="I111" s="507"/>
      <c r="J111" s="385"/>
      <c r="K111" s="315"/>
      <c r="L111" s="386"/>
      <c r="M111" s="386"/>
      <c r="N111" s="315"/>
      <c r="O111" s="316"/>
      <c r="P111" s="316"/>
      <c r="Q111" s="316"/>
      <c r="R111" s="316"/>
      <c r="S111" s="316"/>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row>
    <row r="112" spans="1:52" s="318" customFormat="1" ht="15" customHeight="1" x14ac:dyDescent="0.25">
      <c r="A112" s="387" t="str">
        <f>MID(Categories!A103,FIND("-",Categories!A103)+1,99)</f>
        <v>Investments Management</v>
      </c>
      <c r="B112" s="940"/>
      <c r="C112" s="310"/>
      <c r="D112" s="311">
        <f>Categories!D103</f>
        <v>0</v>
      </c>
      <c r="E112" s="312">
        <f>Categories!E103</f>
        <v>0</v>
      </c>
      <c r="F112" s="310"/>
      <c r="G112" s="313">
        <f>Categories!B103</f>
        <v>0</v>
      </c>
      <c r="H112" s="310"/>
      <c r="I112" s="507">
        <f>Categories!C103</f>
        <v>0</v>
      </c>
      <c r="J112" s="385"/>
      <c r="K112" s="315"/>
      <c r="L112" s="386"/>
      <c r="M112" s="386"/>
      <c r="N112" s="315"/>
      <c r="O112" s="316"/>
      <c r="P112" s="316"/>
      <c r="Q112" s="316"/>
      <c r="R112" s="316"/>
      <c r="S112" s="316"/>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row>
    <row r="113" spans="1:52" s="318" customFormat="1" ht="15" customHeight="1" x14ac:dyDescent="0.25">
      <c r="A113" s="384" t="str">
        <f>MID(Categories!A104,FIND("-",Categories!A104)+1,99)</f>
        <v>Charitable Services</v>
      </c>
      <c r="B113" s="940"/>
      <c r="C113" s="310"/>
      <c r="D113" s="311"/>
      <c r="E113" s="312"/>
      <c r="F113" s="310"/>
      <c r="G113" s="313"/>
      <c r="H113" s="310"/>
      <c r="I113" s="507"/>
      <c r="J113" s="385"/>
      <c r="K113" s="315"/>
      <c r="L113" s="386"/>
      <c r="M113" s="386"/>
      <c r="N113" s="315"/>
      <c r="O113" s="316"/>
      <c r="P113" s="316"/>
      <c r="Q113" s="316"/>
      <c r="R113" s="316"/>
      <c r="S113" s="316"/>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row>
    <row r="114" spans="1:52" s="318" customFormat="1" ht="15" customHeight="1" x14ac:dyDescent="0.25">
      <c r="A114" s="387" t="str">
        <f>MID(Categories!A105,FIND("-",Categories!A105)+1,99)</f>
        <v>Costs of Services</v>
      </c>
      <c r="B114" s="940"/>
      <c r="C114" s="310"/>
      <c r="D114" s="311">
        <f>Categories!D105</f>
        <v>0</v>
      </c>
      <c r="E114" s="312">
        <f>Categories!E105</f>
        <v>0</v>
      </c>
      <c r="F114" s="310"/>
      <c r="G114" s="313">
        <f>Categories!B105</f>
        <v>0</v>
      </c>
      <c r="H114" s="310"/>
      <c r="I114" s="507">
        <f>Categories!C105</f>
        <v>0</v>
      </c>
      <c r="J114" s="385"/>
      <c r="K114" s="315"/>
      <c r="L114" s="386"/>
      <c r="M114" s="386"/>
      <c r="N114" s="315"/>
      <c r="O114" s="316"/>
      <c r="P114" s="316"/>
      <c r="Q114" s="316"/>
      <c r="R114" s="316"/>
      <c r="S114" s="316"/>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row>
    <row r="115" spans="1:52" s="318" customFormat="1" ht="15" customHeight="1" x14ac:dyDescent="0.25">
      <c r="A115" s="387" t="str">
        <f>MID(Categories!A106,FIND("-",Categories!A106)+1,99)</f>
        <v>Rename or Hide</v>
      </c>
      <c r="B115" s="940"/>
      <c r="C115" s="310"/>
      <c r="D115" s="311">
        <f>Categories!D106</f>
        <v>0</v>
      </c>
      <c r="E115" s="312">
        <f>Categories!E106</f>
        <v>0</v>
      </c>
      <c r="F115" s="310"/>
      <c r="G115" s="313">
        <f>Categories!B106</f>
        <v>0</v>
      </c>
      <c r="H115" s="310"/>
      <c r="I115" s="507">
        <f>Categories!C106</f>
        <v>0</v>
      </c>
      <c r="J115" s="385"/>
      <c r="K115" s="315"/>
      <c r="L115" s="386"/>
      <c r="M115" s="386"/>
      <c r="N115" s="315"/>
      <c r="O115" s="316"/>
      <c r="P115" s="316"/>
      <c r="Q115" s="316"/>
      <c r="R115" s="316"/>
      <c r="S115" s="316"/>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row>
    <row r="116" spans="1:52" s="318" customFormat="1" ht="15" customHeight="1" x14ac:dyDescent="0.25">
      <c r="A116" s="387" t="str">
        <f>MID(Categories!A107,FIND("-",Categories!A107)+1,99)</f>
        <v>Rename or Hide</v>
      </c>
      <c r="B116" s="940"/>
      <c r="C116" s="310"/>
      <c r="D116" s="311">
        <f>Categories!D107</f>
        <v>0</v>
      </c>
      <c r="E116" s="312">
        <f>Categories!E107</f>
        <v>0</v>
      </c>
      <c r="F116" s="310"/>
      <c r="G116" s="313">
        <f>Categories!B107</f>
        <v>0</v>
      </c>
      <c r="H116" s="310"/>
      <c r="I116" s="507">
        <f>Categories!C107</f>
        <v>0</v>
      </c>
      <c r="J116" s="385"/>
      <c r="K116" s="315"/>
      <c r="L116" s="386"/>
      <c r="M116" s="386"/>
      <c r="N116" s="315"/>
      <c r="O116" s="316"/>
      <c r="P116" s="316"/>
      <c r="Q116" s="316"/>
      <c r="R116" s="316"/>
      <c r="S116" s="316"/>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row>
    <row r="117" spans="1:52" s="318" customFormat="1" ht="15" customHeight="1" x14ac:dyDescent="0.25">
      <c r="A117" s="387" t="str">
        <f>MID(Categories!A108,FIND("-",Categories!A108)+1,99)</f>
        <v>Rename or Hide</v>
      </c>
      <c r="B117" s="940"/>
      <c r="C117" s="310"/>
      <c r="D117" s="311">
        <f>Categories!D108</f>
        <v>0</v>
      </c>
      <c r="E117" s="312">
        <f>Categories!E108</f>
        <v>0</v>
      </c>
      <c r="F117" s="310"/>
      <c r="G117" s="313">
        <f>Categories!B108</f>
        <v>0</v>
      </c>
      <c r="H117" s="310"/>
      <c r="I117" s="507">
        <f>Categories!C108</f>
        <v>0</v>
      </c>
      <c r="J117" s="385"/>
      <c r="K117" s="315"/>
      <c r="L117" s="386"/>
      <c r="M117" s="386"/>
      <c r="N117" s="315"/>
      <c r="O117" s="316"/>
      <c r="P117" s="316"/>
      <c r="Q117" s="316"/>
      <c r="R117" s="316"/>
      <c r="S117" s="316"/>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row>
    <row r="118" spans="1:52" s="318" customFormat="1" ht="15" customHeight="1" x14ac:dyDescent="0.25">
      <c r="A118" s="387" t="str">
        <f>MID(Categories!A109,FIND("-",Categories!A109)+1,99)</f>
        <v>Rename or Hide</v>
      </c>
      <c r="B118" s="940"/>
      <c r="C118" s="310"/>
      <c r="D118" s="311">
        <f>Categories!D109</f>
        <v>0</v>
      </c>
      <c r="E118" s="312">
        <f>Categories!E109</f>
        <v>0</v>
      </c>
      <c r="F118" s="310"/>
      <c r="G118" s="313">
        <f>Categories!B109</f>
        <v>0</v>
      </c>
      <c r="H118" s="310"/>
      <c r="I118" s="507">
        <f>Categories!C109</f>
        <v>0</v>
      </c>
      <c r="J118" s="385"/>
      <c r="K118" s="315"/>
      <c r="L118" s="386"/>
      <c r="M118" s="386"/>
      <c r="N118" s="315"/>
      <c r="O118" s="316"/>
      <c r="P118" s="316"/>
      <c r="Q118" s="316"/>
      <c r="R118" s="316"/>
      <c r="S118" s="316"/>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row>
    <row r="119" spans="1:52" s="318" customFormat="1" ht="15" customHeight="1" x14ac:dyDescent="0.25">
      <c r="A119" s="387" t="str">
        <f>MID(Categories!A110,FIND("-",Categories!A110)+1,99)</f>
        <v>Rename or Hide</v>
      </c>
      <c r="B119" s="940"/>
      <c r="C119" s="310"/>
      <c r="D119" s="311">
        <f>Categories!D110</f>
        <v>0</v>
      </c>
      <c r="E119" s="312">
        <f>Categories!E110</f>
        <v>0</v>
      </c>
      <c r="F119" s="310"/>
      <c r="G119" s="313">
        <f>Categories!B110</f>
        <v>0</v>
      </c>
      <c r="H119" s="310"/>
      <c r="I119" s="507">
        <f>Categories!C110</f>
        <v>0</v>
      </c>
      <c r="J119" s="385"/>
      <c r="K119" s="315"/>
      <c r="L119" s="386"/>
      <c r="M119" s="386"/>
      <c r="N119" s="315"/>
      <c r="O119" s="316"/>
      <c r="P119" s="316"/>
      <c r="Q119" s="316"/>
      <c r="R119" s="316"/>
      <c r="S119" s="316"/>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row>
    <row r="120" spans="1:52" s="318" customFormat="1" ht="15" customHeight="1" x14ac:dyDescent="0.25">
      <c r="A120" s="387" t="str">
        <f>MID(Categories!A111,FIND("-",Categories!A111)+1,99)</f>
        <v>Miscellaneous</v>
      </c>
      <c r="B120" s="940"/>
      <c r="C120" s="310"/>
      <c r="D120" s="311">
        <f>Categories!D111</f>
        <v>0</v>
      </c>
      <c r="E120" s="312">
        <f>Categories!E111</f>
        <v>0</v>
      </c>
      <c r="F120" s="310"/>
      <c r="G120" s="313">
        <f>Categories!B111</f>
        <v>0</v>
      </c>
      <c r="H120" s="310"/>
      <c r="I120" s="507">
        <f>Categories!C111</f>
        <v>0</v>
      </c>
      <c r="J120" s="385"/>
      <c r="K120" s="315"/>
      <c r="L120" s="386"/>
      <c r="M120" s="386"/>
      <c r="N120" s="315"/>
      <c r="O120" s="316"/>
      <c r="P120" s="316"/>
      <c r="Q120" s="316"/>
      <c r="R120" s="316"/>
      <c r="S120" s="316"/>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row>
    <row r="121" spans="1:52" s="318" customFormat="1" ht="15" customHeight="1" x14ac:dyDescent="0.25">
      <c r="A121" s="384" t="str">
        <f>MID(Categories!A112,FIND("-",Categories!A112)+1,99)</f>
        <v>Other</v>
      </c>
      <c r="B121" s="940"/>
      <c r="C121" s="310"/>
      <c r="D121" s="311"/>
      <c r="E121" s="312"/>
      <c r="F121" s="310"/>
      <c r="G121" s="313"/>
      <c r="H121" s="310"/>
      <c r="I121" s="507"/>
      <c r="J121" s="385"/>
      <c r="K121" s="315"/>
      <c r="L121" s="386"/>
      <c r="M121" s="386"/>
      <c r="N121" s="315"/>
      <c r="O121" s="316"/>
      <c r="P121" s="316"/>
      <c r="Q121" s="316"/>
      <c r="R121" s="316"/>
      <c r="S121" s="316"/>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row>
    <row r="122" spans="1:52" s="318" customFormat="1" ht="15" customHeight="1" x14ac:dyDescent="0.25">
      <c r="A122" s="387" t="str">
        <f>MID(Categories!A113,FIND("-",Categories!A113)+1,99)</f>
        <v>Miscellaneous</v>
      </c>
      <c r="B122" s="940"/>
      <c r="C122" s="310"/>
      <c r="D122" s="311">
        <f>Categories!D113</f>
        <v>0</v>
      </c>
      <c r="E122" s="312">
        <f>Categories!E113</f>
        <v>0</v>
      </c>
      <c r="F122" s="310"/>
      <c r="G122" s="313">
        <f>Categories!B113</f>
        <v>0</v>
      </c>
      <c r="H122" s="310"/>
      <c r="I122" s="507">
        <f>Categories!C113</f>
        <v>0</v>
      </c>
      <c r="J122" s="385"/>
      <c r="K122" s="315"/>
      <c r="L122" s="386"/>
      <c r="M122" s="386"/>
      <c r="N122" s="315"/>
      <c r="O122" s="316"/>
      <c r="P122" s="316"/>
      <c r="Q122" s="316"/>
      <c r="R122" s="316"/>
      <c r="S122" s="316"/>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row>
    <row r="123" spans="1:52" s="290" customFormat="1" ht="15" customHeight="1" thickBot="1" x14ac:dyDescent="0.3">
      <c r="A123" s="319"/>
      <c r="B123" s="320">
        <f>SUBTOTAL(9,B99:B122)</f>
        <v>0</v>
      </c>
      <c r="C123" s="321"/>
      <c r="D123" s="322">
        <f>SUBTOTAL(9,D99:D122)</f>
        <v>0</v>
      </c>
      <c r="E123" s="323">
        <f>SUBTOTAL(9,E99:E122)</f>
        <v>0</v>
      </c>
      <c r="F123" s="321"/>
      <c r="G123" s="388">
        <f>SUBTOTAL(9,G99:G122)</f>
        <v>0</v>
      </c>
      <c r="H123" s="321"/>
      <c r="I123" s="508">
        <f>SUBTOTAL(9,I99:I122)</f>
        <v>0</v>
      </c>
      <c r="J123" s="389"/>
      <c r="K123" s="326"/>
      <c r="L123" s="327"/>
      <c r="M123" s="326"/>
      <c r="N123" s="326"/>
      <c r="O123" s="326"/>
      <c r="P123" s="326"/>
      <c r="Q123" s="17"/>
      <c r="R123" s="17"/>
      <c r="S123" s="17"/>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row>
    <row r="124" spans="1:52" s="341" customFormat="1" ht="20.100000000000001" customHeight="1" x14ac:dyDescent="0.25">
      <c r="A124" s="390" t="str">
        <f>MID(Categories!A114,FIND("-",Categories!A114)+1,99)</f>
        <v>ACTIVITIES (GENERAL FUNDS)</v>
      </c>
      <c r="B124" s="391"/>
      <c r="C124" s="392"/>
      <c r="D124" s="500"/>
      <c r="E124" s="501"/>
      <c r="F124" s="392"/>
      <c r="G124" s="403"/>
      <c r="H124" s="393"/>
      <c r="I124" s="515"/>
      <c r="J124" s="87"/>
      <c r="K124" s="87"/>
      <c r="L124" s="307"/>
      <c r="M124" s="307"/>
      <c r="N124" s="307"/>
      <c r="O124" s="307"/>
      <c r="P124" s="307"/>
      <c r="Q124" s="17"/>
      <c r="R124" s="307"/>
      <c r="S124" s="307"/>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0"/>
      <c r="AY124" s="340"/>
      <c r="AZ124" s="340"/>
    </row>
    <row r="125" spans="1:52" s="318" customFormat="1" ht="15" customHeight="1" x14ac:dyDescent="0.25">
      <c r="A125" s="387" t="str">
        <f>MID(Categories!A115,FIND("-",Categories!A115)+1,99)</f>
        <v>Rename or Hide</v>
      </c>
      <c r="B125" s="940"/>
      <c r="C125" s="310"/>
      <c r="D125" s="311">
        <f>Categories!D115</f>
        <v>0</v>
      </c>
      <c r="E125" s="312">
        <f>Categories!E115</f>
        <v>0</v>
      </c>
      <c r="F125" s="310"/>
      <c r="G125" s="313">
        <f>Categories!B115</f>
        <v>0</v>
      </c>
      <c r="H125" s="310"/>
      <c r="I125" s="507">
        <f>Categories!C115</f>
        <v>0</v>
      </c>
      <c r="J125" s="385"/>
      <c r="K125" s="315"/>
      <c r="L125" s="386"/>
      <c r="M125" s="386"/>
      <c r="N125" s="315"/>
      <c r="O125" s="316"/>
      <c r="P125" s="316"/>
      <c r="Q125" s="316"/>
      <c r="R125" s="316"/>
      <c r="S125" s="316"/>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row>
    <row r="126" spans="1:52" s="318" customFormat="1" ht="15" customHeight="1" x14ac:dyDescent="0.25">
      <c r="A126" s="387" t="str">
        <f>MID(Categories!A116,FIND("-",Categories!A116)+1,99)</f>
        <v>Rename or Hide</v>
      </c>
      <c r="B126" s="940"/>
      <c r="C126" s="310"/>
      <c r="D126" s="311">
        <f>Categories!D116</f>
        <v>0</v>
      </c>
      <c r="E126" s="312">
        <f>Categories!E116</f>
        <v>0</v>
      </c>
      <c r="F126" s="310"/>
      <c r="G126" s="313">
        <f>Categories!B116</f>
        <v>0</v>
      </c>
      <c r="H126" s="310"/>
      <c r="I126" s="507">
        <f>Categories!C116</f>
        <v>0</v>
      </c>
      <c r="J126" s="385"/>
      <c r="K126" s="315"/>
      <c r="L126" s="386"/>
      <c r="M126" s="386"/>
      <c r="N126" s="315"/>
      <c r="O126" s="316"/>
      <c r="P126" s="316"/>
      <c r="Q126" s="316"/>
      <c r="R126" s="316"/>
      <c r="S126" s="316"/>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row>
    <row r="127" spans="1:52" s="318" customFormat="1" ht="15" customHeight="1" x14ac:dyDescent="0.25">
      <c r="A127" s="387" t="str">
        <f>MID(Categories!A117,FIND("-",Categories!A117)+1,99)</f>
        <v>Rename or Hide</v>
      </c>
      <c r="B127" s="940"/>
      <c r="C127" s="310"/>
      <c r="D127" s="311">
        <f>Categories!D117</f>
        <v>0</v>
      </c>
      <c r="E127" s="312">
        <f>Categories!E117</f>
        <v>0</v>
      </c>
      <c r="F127" s="310"/>
      <c r="G127" s="313">
        <f>Categories!B117</f>
        <v>0</v>
      </c>
      <c r="H127" s="310"/>
      <c r="I127" s="507">
        <f>Categories!C117</f>
        <v>0</v>
      </c>
      <c r="J127" s="385"/>
      <c r="K127" s="315"/>
      <c r="L127" s="386"/>
      <c r="M127" s="386"/>
      <c r="N127" s="315"/>
      <c r="O127" s="316"/>
      <c r="P127" s="316"/>
      <c r="Q127" s="316"/>
      <c r="R127" s="316"/>
      <c r="S127" s="316"/>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row>
    <row r="128" spans="1:52" s="318" customFormat="1" ht="15" customHeight="1" x14ac:dyDescent="0.25">
      <c r="A128" s="387" t="str">
        <f>MID(Categories!A118,FIND("-",Categories!A118)+1,99)</f>
        <v>Rename or Hide</v>
      </c>
      <c r="B128" s="940"/>
      <c r="C128" s="310"/>
      <c r="D128" s="311">
        <f>Categories!D118</f>
        <v>0</v>
      </c>
      <c r="E128" s="312">
        <f>Categories!E118</f>
        <v>0</v>
      </c>
      <c r="F128" s="310"/>
      <c r="G128" s="313">
        <f>Categories!B118</f>
        <v>0</v>
      </c>
      <c r="H128" s="310"/>
      <c r="I128" s="507">
        <f>Categories!C118</f>
        <v>0</v>
      </c>
      <c r="J128" s="385"/>
      <c r="K128" s="315"/>
      <c r="L128" s="386"/>
      <c r="M128" s="386"/>
      <c r="N128" s="315"/>
      <c r="O128" s="316"/>
      <c r="P128" s="316"/>
      <c r="Q128" s="316"/>
      <c r="R128" s="316"/>
      <c r="S128" s="316"/>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row>
    <row r="129" spans="1:44" s="318" customFormat="1" ht="15" customHeight="1" x14ac:dyDescent="0.25">
      <c r="A129" s="387" t="str">
        <f>MID(Categories!A119,FIND("-",Categories!A119)+1,99)</f>
        <v>Rename or Hide</v>
      </c>
      <c r="B129" s="940"/>
      <c r="C129" s="310"/>
      <c r="D129" s="311">
        <f>Categories!D119</f>
        <v>0</v>
      </c>
      <c r="E129" s="312">
        <f>Categories!E119</f>
        <v>0</v>
      </c>
      <c r="F129" s="310"/>
      <c r="G129" s="313">
        <f>Categories!B119</f>
        <v>0</v>
      </c>
      <c r="H129" s="310"/>
      <c r="I129" s="507">
        <f>Categories!C119</f>
        <v>0</v>
      </c>
      <c r="J129" s="385"/>
      <c r="K129" s="315"/>
      <c r="L129" s="386"/>
      <c r="M129" s="386"/>
      <c r="N129" s="315"/>
      <c r="O129" s="316"/>
      <c r="P129" s="316"/>
      <c r="Q129" s="316"/>
      <c r="R129" s="316"/>
      <c r="S129" s="316"/>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row>
    <row r="130" spans="1:44" s="318" customFormat="1" ht="15" customHeight="1" x14ac:dyDescent="0.25">
      <c r="A130" s="387" t="str">
        <f>MID(Categories!A120,FIND("-",Categories!A120)+1,99)</f>
        <v>Rename or Hide</v>
      </c>
      <c r="B130" s="940"/>
      <c r="C130" s="310"/>
      <c r="D130" s="311">
        <f>Categories!D120</f>
        <v>0</v>
      </c>
      <c r="E130" s="312">
        <f>Categories!E120</f>
        <v>0</v>
      </c>
      <c r="F130" s="310"/>
      <c r="G130" s="313">
        <f>Categories!B120</f>
        <v>0</v>
      </c>
      <c r="H130" s="310"/>
      <c r="I130" s="507">
        <f>Categories!C120</f>
        <v>0</v>
      </c>
      <c r="J130" s="385"/>
      <c r="K130" s="315"/>
      <c r="L130" s="386"/>
      <c r="M130" s="386"/>
      <c r="N130" s="315"/>
      <c r="O130" s="316"/>
      <c r="P130" s="316"/>
      <c r="Q130" s="316"/>
      <c r="R130" s="316"/>
      <c r="S130" s="316"/>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row>
    <row r="131" spans="1:44" s="318" customFormat="1" ht="15" customHeight="1" x14ac:dyDescent="0.25">
      <c r="A131" s="387" t="str">
        <f>MID(Categories!A121,FIND("-",Categories!A121)+1,99)</f>
        <v>Rename or Hide</v>
      </c>
      <c r="B131" s="940"/>
      <c r="C131" s="310"/>
      <c r="D131" s="311">
        <f>Categories!D121</f>
        <v>0</v>
      </c>
      <c r="E131" s="312">
        <f>Categories!E121</f>
        <v>0</v>
      </c>
      <c r="F131" s="310"/>
      <c r="G131" s="313">
        <f>Categories!B121</f>
        <v>0</v>
      </c>
      <c r="H131" s="310"/>
      <c r="I131" s="507">
        <f>Categories!C121</f>
        <v>0</v>
      </c>
      <c r="J131" s="385"/>
      <c r="K131" s="315"/>
      <c r="L131" s="386"/>
      <c r="M131" s="386"/>
      <c r="N131" s="315"/>
      <c r="O131" s="316"/>
      <c r="P131" s="316"/>
      <c r="Q131" s="316"/>
      <c r="R131" s="316"/>
      <c r="S131" s="316"/>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row>
    <row r="132" spans="1:44" s="318" customFormat="1" ht="15" customHeight="1" x14ac:dyDescent="0.25">
      <c r="A132" s="387" t="str">
        <f>MID(Categories!A122,FIND("-",Categories!A122)+1,99)</f>
        <v>Rename or Hide</v>
      </c>
      <c r="B132" s="940"/>
      <c r="C132" s="310"/>
      <c r="D132" s="311">
        <f>Categories!D122</f>
        <v>0</v>
      </c>
      <c r="E132" s="312">
        <f>Categories!E122</f>
        <v>0</v>
      </c>
      <c r="F132" s="310"/>
      <c r="G132" s="313">
        <f>Categories!B122</f>
        <v>0</v>
      </c>
      <c r="H132" s="310"/>
      <c r="I132" s="507">
        <f>Categories!C122</f>
        <v>0</v>
      </c>
      <c r="J132" s="385"/>
      <c r="K132" s="315"/>
      <c r="L132" s="386"/>
      <c r="M132" s="386"/>
      <c r="N132" s="315"/>
      <c r="O132" s="316"/>
      <c r="P132" s="316"/>
      <c r="Q132" s="316"/>
      <c r="R132" s="316"/>
      <c r="S132" s="316"/>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row>
    <row r="133" spans="1:44" s="318" customFormat="1" ht="15" customHeight="1" x14ac:dyDescent="0.25">
      <c r="A133" s="387" t="str">
        <f>MID(Categories!A123,FIND("-",Categories!A123)+1,99)</f>
        <v>Rename or Hide</v>
      </c>
      <c r="B133" s="940"/>
      <c r="C133" s="310"/>
      <c r="D133" s="311">
        <f>Categories!D123</f>
        <v>0</v>
      </c>
      <c r="E133" s="312">
        <f>Categories!E123</f>
        <v>0</v>
      </c>
      <c r="F133" s="310"/>
      <c r="G133" s="313">
        <f>Categories!B123</f>
        <v>0</v>
      </c>
      <c r="H133" s="310"/>
      <c r="I133" s="507">
        <f>Categories!C123</f>
        <v>0</v>
      </c>
      <c r="J133" s="385"/>
      <c r="K133" s="315"/>
      <c r="L133" s="386"/>
      <c r="M133" s="386"/>
      <c r="N133" s="315"/>
      <c r="O133" s="316"/>
      <c r="P133" s="316"/>
      <c r="Q133" s="316"/>
      <c r="R133" s="316"/>
      <c r="S133" s="316"/>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row>
    <row r="134" spans="1:44" s="318" customFormat="1" ht="15" customHeight="1" x14ac:dyDescent="0.25">
      <c r="A134" s="387" t="str">
        <f>MID(Categories!A124,FIND("-",Categories!A124)+1,99)</f>
        <v>Rename or Hide</v>
      </c>
      <c r="B134" s="940"/>
      <c r="C134" s="310"/>
      <c r="D134" s="311">
        <f>Categories!D124</f>
        <v>0</v>
      </c>
      <c r="E134" s="312">
        <f>Categories!E124</f>
        <v>0</v>
      </c>
      <c r="F134" s="310"/>
      <c r="G134" s="313">
        <f>Categories!B124</f>
        <v>0</v>
      </c>
      <c r="H134" s="310"/>
      <c r="I134" s="507">
        <f>Categories!C124</f>
        <v>0</v>
      </c>
      <c r="J134" s="385"/>
      <c r="K134" s="315"/>
      <c r="L134" s="386"/>
      <c r="M134" s="386"/>
      <c r="N134" s="315"/>
      <c r="O134" s="316"/>
      <c r="P134" s="316"/>
      <c r="Q134" s="316"/>
      <c r="R134" s="316"/>
      <c r="S134" s="316"/>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row>
    <row r="135" spans="1:44" s="318" customFormat="1" ht="15" customHeight="1" x14ac:dyDescent="0.25">
      <c r="A135" s="387" t="str">
        <f>MID(Categories!A125,FIND("-",Categories!A125)+1,99)</f>
        <v>Rename or Hide</v>
      </c>
      <c r="B135" s="940"/>
      <c r="C135" s="310"/>
      <c r="D135" s="311">
        <f>Categories!D125</f>
        <v>0</v>
      </c>
      <c r="E135" s="312">
        <f>Categories!E125</f>
        <v>0</v>
      </c>
      <c r="F135" s="310"/>
      <c r="G135" s="313">
        <f>Categories!B125</f>
        <v>0</v>
      </c>
      <c r="H135" s="310"/>
      <c r="I135" s="507">
        <f>Categories!C125</f>
        <v>0</v>
      </c>
      <c r="J135" s="385"/>
      <c r="K135" s="315"/>
      <c r="L135" s="386"/>
      <c r="M135" s="386"/>
      <c r="N135" s="315"/>
      <c r="O135" s="316"/>
      <c r="P135" s="316"/>
      <c r="Q135" s="316"/>
      <c r="R135" s="316"/>
      <c r="S135" s="316"/>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row>
    <row r="136" spans="1:44" s="318" customFormat="1" ht="15" customHeight="1" x14ac:dyDescent="0.25">
      <c r="A136" s="387" t="str">
        <f>MID(Categories!A126,FIND("-",Categories!A126)+1,99)</f>
        <v>Rename or Hide</v>
      </c>
      <c r="B136" s="940"/>
      <c r="C136" s="310"/>
      <c r="D136" s="311">
        <f>Categories!D126</f>
        <v>0</v>
      </c>
      <c r="E136" s="312">
        <f>Categories!E126</f>
        <v>0</v>
      </c>
      <c r="F136" s="310"/>
      <c r="G136" s="313">
        <f>Categories!B126</f>
        <v>0</v>
      </c>
      <c r="H136" s="310"/>
      <c r="I136" s="507">
        <f>Categories!C126</f>
        <v>0</v>
      </c>
      <c r="J136" s="385"/>
      <c r="K136" s="315"/>
      <c r="L136" s="386"/>
      <c r="M136" s="386"/>
      <c r="N136" s="315"/>
      <c r="O136" s="316"/>
      <c r="P136" s="316"/>
      <c r="Q136" s="316"/>
      <c r="R136" s="316"/>
      <c r="S136" s="316"/>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row>
    <row r="137" spans="1:44" s="318" customFormat="1" ht="15" customHeight="1" x14ac:dyDescent="0.25">
      <c r="A137" s="387" t="str">
        <f>MID(Categories!A127,FIND("-",Categories!A127)+1,99)</f>
        <v>Rename or Hide</v>
      </c>
      <c r="B137" s="940"/>
      <c r="C137" s="310"/>
      <c r="D137" s="311">
        <f>Categories!D127</f>
        <v>0</v>
      </c>
      <c r="E137" s="312">
        <f>Categories!E127</f>
        <v>0</v>
      </c>
      <c r="F137" s="310"/>
      <c r="G137" s="313">
        <f>Categories!B127</f>
        <v>0</v>
      </c>
      <c r="H137" s="310"/>
      <c r="I137" s="507">
        <f>Categories!C127</f>
        <v>0</v>
      </c>
      <c r="J137" s="385"/>
      <c r="K137" s="315"/>
      <c r="L137" s="386"/>
      <c r="M137" s="386"/>
      <c r="N137" s="315"/>
      <c r="O137" s="316"/>
      <c r="P137" s="316"/>
      <c r="Q137" s="316"/>
      <c r="R137" s="316"/>
      <c r="S137" s="316"/>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row>
    <row r="138" spans="1:44" s="318" customFormat="1" ht="15" customHeight="1" x14ac:dyDescent="0.25">
      <c r="A138" s="387" t="str">
        <f>MID(Categories!A128,FIND("-",Categories!A128)+1,99)</f>
        <v>Rename or Hide</v>
      </c>
      <c r="B138" s="940"/>
      <c r="C138" s="310"/>
      <c r="D138" s="311">
        <f>Categories!D128</f>
        <v>0</v>
      </c>
      <c r="E138" s="312">
        <f>Categories!E128</f>
        <v>0</v>
      </c>
      <c r="F138" s="310"/>
      <c r="G138" s="313">
        <f>Categories!B128</f>
        <v>0</v>
      </c>
      <c r="H138" s="310"/>
      <c r="I138" s="507">
        <f>Categories!C128</f>
        <v>0</v>
      </c>
      <c r="J138" s="385"/>
      <c r="K138" s="315"/>
      <c r="L138" s="386"/>
      <c r="M138" s="386"/>
      <c r="N138" s="315"/>
      <c r="O138" s="316"/>
      <c r="P138" s="316"/>
      <c r="Q138" s="316"/>
      <c r="R138" s="316"/>
      <c r="S138" s="316"/>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row>
    <row r="139" spans="1:44" s="318" customFormat="1" ht="15" customHeight="1" x14ac:dyDescent="0.25">
      <c r="A139" s="387" t="str">
        <f>MID(Categories!A129,FIND("-",Categories!A129)+1,99)</f>
        <v>Rename or Hide</v>
      </c>
      <c r="B139" s="940"/>
      <c r="C139" s="310"/>
      <c r="D139" s="311">
        <f>Categories!D129</f>
        <v>0</v>
      </c>
      <c r="E139" s="312">
        <f>Categories!E129</f>
        <v>0</v>
      </c>
      <c r="F139" s="310"/>
      <c r="G139" s="313">
        <f>Categories!B129</f>
        <v>0</v>
      </c>
      <c r="H139" s="310"/>
      <c r="I139" s="507">
        <f>Categories!C129</f>
        <v>0</v>
      </c>
      <c r="J139" s="385"/>
      <c r="K139" s="315"/>
      <c r="L139" s="386"/>
      <c r="M139" s="386"/>
      <c r="N139" s="315"/>
      <c r="O139" s="316"/>
      <c r="P139" s="316"/>
      <c r="Q139" s="316"/>
      <c r="R139" s="316"/>
      <c r="S139" s="316"/>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row>
    <row r="140" spans="1:44" s="318" customFormat="1" ht="15" customHeight="1" x14ac:dyDescent="0.25">
      <c r="A140" s="387" t="str">
        <f>MID(Categories!A130,FIND("-",Categories!A130)+1,99)</f>
        <v>Rename or Hide</v>
      </c>
      <c r="B140" s="940"/>
      <c r="C140" s="310"/>
      <c r="D140" s="311">
        <f>Categories!D130</f>
        <v>0</v>
      </c>
      <c r="E140" s="312">
        <f>Categories!E130</f>
        <v>0</v>
      </c>
      <c r="F140" s="310"/>
      <c r="G140" s="313">
        <f>Categories!B130</f>
        <v>0</v>
      </c>
      <c r="H140" s="310"/>
      <c r="I140" s="507">
        <f>Categories!C130</f>
        <v>0</v>
      </c>
      <c r="J140" s="385"/>
      <c r="K140" s="315"/>
      <c r="L140" s="386"/>
      <c r="M140" s="386"/>
      <c r="N140" s="315"/>
      <c r="O140" s="316"/>
      <c r="P140" s="316"/>
      <c r="Q140" s="316"/>
      <c r="R140" s="316"/>
      <c r="S140" s="316"/>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row>
    <row r="141" spans="1:44" s="318" customFormat="1" ht="15" customHeight="1" x14ac:dyDescent="0.25">
      <c r="A141" s="387" t="str">
        <f>MID(Categories!A131,FIND("-",Categories!A131)+1,99)</f>
        <v>Rename or Hide</v>
      </c>
      <c r="B141" s="940"/>
      <c r="C141" s="310"/>
      <c r="D141" s="311">
        <f>Categories!D131</f>
        <v>0</v>
      </c>
      <c r="E141" s="312">
        <f>Categories!E131</f>
        <v>0</v>
      </c>
      <c r="F141" s="310"/>
      <c r="G141" s="313">
        <f>Categories!B131</f>
        <v>0</v>
      </c>
      <c r="H141" s="310"/>
      <c r="I141" s="507">
        <f>Categories!C131</f>
        <v>0</v>
      </c>
      <c r="J141" s="385"/>
      <c r="K141" s="315"/>
      <c r="L141" s="386"/>
      <c r="M141" s="386"/>
      <c r="N141" s="315"/>
      <c r="O141" s="316"/>
      <c r="P141" s="316"/>
      <c r="Q141" s="316"/>
      <c r="R141" s="316"/>
      <c r="S141" s="316"/>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row>
    <row r="142" spans="1:44" s="318" customFormat="1" ht="15" customHeight="1" x14ac:dyDescent="0.25">
      <c r="A142" s="387" t="str">
        <f>MID(Categories!A132,FIND("-",Categories!A132)+1,99)</f>
        <v>Rename or Hide</v>
      </c>
      <c r="B142" s="940"/>
      <c r="C142" s="310"/>
      <c r="D142" s="311">
        <f>Categories!D132</f>
        <v>0</v>
      </c>
      <c r="E142" s="312">
        <f>Categories!E132</f>
        <v>0</v>
      </c>
      <c r="F142" s="310"/>
      <c r="G142" s="313">
        <f>Categories!B132</f>
        <v>0</v>
      </c>
      <c r="H142" s="310"/>
      <c r="I142" s="507">
        <f>Categories!C132</f>
        <v>0</v>
      </c>
      <c r="J142" s="385"/>
      <c r="K142" s="315"/>
      <c r="L142" s="386"/>
      <c r="M142" s="386"/>
      <c r="N142" s="315"/>
      <c r="O142" s="316"/>
      <c r="P142" s="316"/>
      <c r="Q142" s="316"/>
      <c r="R142" s="316"/>
      <c r="S142" s="316"/>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row>
    <row r="143" spans="1:44" s="318" customFormat="1" ht="15" customHeight="1" x14ac:dyDescent="0.25">
      <c r="A143" s="387" t="str">
        <f>MID(Categories!A133,FIND("-",Categories!A133)+1,99)</f>
        <v>Rename or Hide</v>
      </c>
      <c r="B143" s="940"/>
      <c r="C143" s="310"/>
      <c r="D143" s="311">
        <f>Categories!D133</f>
        <v>0</v>
      </c>
      <c r="E143" s="312">
        <f>Categories!E133</f>
        <v>0</v>
      </c>
      <c r="F143" s="310"/>
      <c r="G143" s="313">
        <f>Categories!B133</f>
        <v>0</v>
      </c>
      <c r="H143" s="310"/>
      <c r="I143" s="507">
        <f>Categories!C133</f>
        <v>0</v>
      </c>
      <c r="J143" s="385"/>
      <c r="K143" s="315"/>
      <c r="L143" s="386"/>
      <c r="M143" s="386"/>
      <c r="N143" s="315"/>
      <c r="O143" s="316"/>
      <c r="P143" s="316"/>
      <c r="Q143" s="316"/>
      <c r="R143" s="316"/>
      <c r="S143" s="316"/>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row>
    <row r="144" spans="1:44" s="318" customFormat="1" ht="15" customHeight="1" x14ac:dyDescent="0.25">
      <c r="A144" s="387" t="str">
        <f>MID(Categories!A134,FIND("-",Categories!A134)+1,99)</f>
        <v>Miscellaneous</v>
      </c>
      <c r="B144" s="940"/>
      <c r="C144" s="310"/>
      <c r="D144" s="311">
        <f>Categories!D134</f>
        <v>0</v>
      </c>
      <c r="E144" s="312">
        <f>Categories!E134</f>
        <v>0</v>
      </c>
      <c r="F144" s="310"/>
      <c r="G144" s="313">
        <f>Categories!B134</f>
        <v>0</v>
      </c>
      <c r="H144" s="310"/>
      <c r="I144" s="507">
        <f>Categories!C134</f>
        <v>0</v>
      </c>
      <c r="J144" s="385"/>
      <c r="K144" s="315"/>
      <c r="L144" s="386"/>
      <c r="M144" s="315"/>
      <c r="N144" s="315"/>
      <c r="O144" s="316"/>
      <c r="P144" s="316"/>
      <c r="Q144" s="316"/>
      <c r="R144" s="316"/>
      <c r="S144" s="316"/>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row>
    <row r="145" spans="1:52" s="290" customFormat="1" ht="15" customHeight="1" x14ac:dyDescent="0.25">
      <c r="A145" s="394"/>
      <c r="B145" s="320">
        <f>SUBTOTAL(9,B124:B144)</f>
        <v>0</v>
      </c>
      <c r="C145" s="321"/>
      <c r="D145" s="322">
        <f>SUBTOTAL(9,D124:D144)</f>
        <v>0</v>
      </c>
      <c r="E145" s="323">
        <f>SUBTOTAL(9,E124:E144)</f>
        <v>0</v>
      </c>
      <c r="F145" s="321"/>
      <c r="G145" s="388">
        <f>SUBTOTAL(9,G124:G144)</f>
        <v>0</v>
      </c>
      <c r="H145" s="321"/>
      <c r="I145" s="508">
        <f>SUBTOTAL(9,I124:I144)</f>
        <v>0</v>
      </c>
      <c r="J145" s="389"/>
      <c r="K145" s="326"/>
      <c r="L145" s="327"/>
      <c r="M145" s="326"/>
      <c r="N145" s="326"/>
      <c r="O145" s="326"/>
      <c r="P145" s="326"/>
      <c r="Q145" s="17"/>
      <c r="R145" s="17"/>
      <c r="S145" s="17"/>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row>
    <row r="146" spans="1:52" s="318" customFormat="1" ht="15" customHeight="1" x14ac:dyDescent="0.25">
      <c r="A146" s="395" t="str">
        <f>MID(Categories!A135,FIND("-",Categories!A135)+1,99)</f>
        <v>ACTIVITIES (RESTRICTED FUNDS)</v>
      </c>
      <c r="B146" s="309"/>
      <c r="C146" s="310"/>
      <c r="D146" s="311"/>
      <c r="E146" s="312"/>
      <c r="F146" s="310"/>
      <c r="G146" s="313"/>
      <c r="H146" s="310"/>
      <c r="I146" s="507"/>
      <c r="J146" s="385"/>
      <c r="K146" s="315"/>
      <c r="L146" s="386"/>
      <c r="M146" s="386"/>
      <c r="N146" s="315"/>
      <c r="O146" s="316"/>
      <c r="P146" s="316"/>
      <c r="Q146" s="316"/>
      <c r="R146" s="316"/>
      <c r="S146" s="316"/>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row>
    <row r="147" spans="1:52" s="318" customFormat="1" ht="15" customHeight="1" x14ac:dyDescent="0.25">
      <c r="A147" s="396" t="str">
        <f>MID(Categories!A136,FIND("-",Categories!A136)+1,99)</f>
        <v>Rename or Hide</v>
      </c>
      <c r="B147" s="940"/>
      <c r="C147" s="310"/>
      <c r="D147" s="311">
        <f>Categories!D136</f>
        <v>0</v>
      </c>
      <c r="E147" s="312">
        <f>Categories!E136</f>
        <v>0</v>
      </c>
      <c r="F147" s="310"/>
      <c r="G147" s="313">
        <f>Categories!B136</f>
        <v>0</v>
      </c>
      <c r="H147" s="310"/>
      <c r="I147" s="507">
        <f>Categories!C136</f>
        <v>0</v>
      </c>
      <c r="J147" s="385"/>
      <c r="K147" s="397"/>
      <c r="L147" s="386"/>
      <c r="M147" s="386"/>
      <c r="N147" s="315"/>
      <c r="O147" s="316"/>
      <c r="P147" s="316"/>
      <c r="Q147" s="316"/>
      <c r="R147" s="316"/>
      <c r="S147" s="316"/>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row>
    <row r="148" spans="1:52" s="318" customFormat="1" ht="15" customHeight="1" x14ac:dyDescent="0.25">
      <c r="A148" s="396" t="str">
        <f>MID(Categories!A137,FIND("-",Categories!A137)+1,99)</f>
        <v>Rename or Hide</v>
      </c>
      <c r="B148" s="940"/>
      <c r="C148" s="310"/>
      <c r="D148" s="311">
        <f>Categories!D137</f>
        <v>0</v>
      </c>
      <c r="E148" s="312">
        <f>Categories!E137</f>
        <v>0</v>
      </c>
      <c r="F148" s="310"/>
      <c r="G148" s="313">
        <f>Categories!B137</f>
        <v>0</v>
      </c>
      <c r="H148" s="310"/>
      <c r="I148" s="507">
        <f>Categories!C137</f>
        <v>0</v>
      </c>
      <c r="J148" s="385"/>
      <c r="K148" s="397"/>
      <c r="L148" s="386"/>
      <c r="M148" s="386"/>
      <c r="N148" s="315"/>
      <c r="O148" s="316"/>
      <c r="P148" s="316"/>
      <c r="Q148" s="316"/>
      <c r="R148" s="316"/>
      <c r="S148" s="316"/>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row>
    <row r="149" spans="1:52" s="318" customFormat="1" ht="15" customHeight="1" x14ac:dyDescent="0.25">
      <c r="A149" s="396" t="str">
        <f>MID(Categories!A138,FIND("-",Categories!A138)+1,99)</f>
        <v>Rename or Hide</v>
      </c>
      <c r="B149" s="940"/>
      <c r="C149" s="310"/>
      <c r="D149" s="311">
        <f>Categories!D138</f>
        <v>0</v>
      </c>
      <c r="E149" s="312">
        <f>Categories!E138</f>
        <v>0</v>
      </c>
      <c r="F149" s="310"/>
      <c r="G149" s="313">
        <f>Categories!B138</f>
        <v>0</v>
      </c>
      <c r="H149" s="310"/>
      <c r="I149" s="507">
        <f>Categories!C138</f>
        <v>0</v>
      </c>
      <c r="J149" s="385"/>
      <c r="K149" s="397"/>
      <c r="L149" s="386"/>
      <c r="M149" s="386"/>
      <c r="N149" s="315"/>
      <c r="O149" s="316"/>
      <c r="P149" s="316"/>
      <c r="Q149" s="316"/>
      <c r="R149" s="316"/>
      <c r="S149" s="316"/>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row>
    <row r="150" spans="1:52" s="318" customFormat="1" ht="15" customHeight="1" x14ac:dyDescent="0.25">
      <c r="A150" s="396" t="str">
        <f>MID(Categories!A139,FIND("-",Categories!A139)+1,99)</f>
        <v>Rename or Hide</v>
      </c>
      <c r="B150" s="940"/>
      <c r="C150" s="310"/>
      <c r="D150" s="311">
        <f>Categories!D139</f>
        <v>0</v>
      </c>
      <c r="E150" s="312">
        <f>Categories!E139</f>
        <v>0</v>
      </c>
      <c r="F150" s="310"/>
      <c r="G150" s="313">
        <f>Categories!B139</f>
        <v>0</v>
      </c>
      <c r="H150" s="310"/>
      <c r="I150" s="507">
        <f>Categories!C139</f>
        <v>0</v>
      </c>
      <c r="J150" s="385"/>
      <c r="K150" s="397"/>
      <c r="L150" s="386"/>
      <c r="M150" s="386"/>
      <c r="N150" s="315"/>
      <c r="O150" s="316"/>
      <c r="P150" s="316"/>
      <c r="Q150" s="316"/>
      <c r="R150" s="316"/>
      <c r="S150" s="316"/>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row>
    <row r="151" spans="1:52" s="318" customFormat="1" ht="15" customHeight="1" x14ac:dyDescent="0.25">
      <c r="A151" s="396" t="str">
        <f>MID(Categories!A140,FIND("-",Categories!A140)+1,99)</f>
        <v>Rename or Hide</v>
      </c>
      <c r="B151" s="940"/>
      <c r="C151" s="310"/>
      <c r="D151" s="311">
        <f>Categories!D140</f>
        <v>0</v>
      </c>
      <c r="E151" s="312">
        <f>Categories!E140</f>
        <v>0</v>
      </c>
      <c r="F151" s="310"/>
      <c r="G151" s="313">
        <f>Categories!B140</f>
        <v>0</v>
      </c>
      <c r="H151" s="310"/>
      <c r="I151" s="507">
        <f>Categories!C140</f>
        <v>0</v>
      </c>
      <c r="J151" s="385"/>
      <c r="K151" s="397"/>
      <c r="L151" s="386"/>
      <c r="M151" s="386"/>
      <c r="N151" s="315"/>
      <c r="O151" s="316"/>
      <c r="P151" s="316"/>
      <c r="Q151" s="316"/>
      <c r="R151" s="316"/>
      <c r="S151" s="316"/>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row>
    <row r="152" spans="1:52" s="318" customFormat="1" ht="15" customHeight="1" x14ac:dyDescent="0.25">
      <c r="A152" s="396" t="str">
        <f>MID(Categories!A141,FIND("-",Categories!A141)+1,99)</f>
        <v>Rename or Hide</v>
      </c>
      <c r="B152" s="940"/>
      <c r="C152" s="310"/>
      <c r="D152" s="311">
        <f>Categories!D141</f>
        <v>0</v>
      </c>
      <c r="E152" s="312">
        <f>Categories!E141</f>
        <v>0</v>
      </c>
      <c r="F152" s="310"/>
      <c r="G152" s="313">
        <f>Categories!B141</f>
        <v>0</v>
      </c>
      <c r="H152" s="310"/>
      <c r="I152" s="507">
        <f>Categories!C141</f>
        <v>0</v>
      </c>
      <c r="J152" s="385"/>
      <c r="K152" s="397"/>
      <c r="L152" s="386"/>
      <c r="M152" s="386"/>
      <c r="N152" s="315"/>
      <c r="O152" s="316"/>
      <c r="P152" s="316"/>
      <c r="Q152" s="316"/>
      <c r="R152" s="316"/>
      <c r="S152" s="316"/>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row>
    <row r="153" spans="1:52" s="318" customFormat="1" ht="15" customHeight="1" x14ac:dyDescent="0.25">
      <c r="A153" s="396" t="str">
        <f>MID(Categories!A142,FIND("-",Categories!A142)+1,99)</f>
        <v>Rename or Hide</v>
      </c>
      <c r="B153" s="940"/>
      <c r="C153" s="310"/>
      <c r="D153" s="311">
        <f>Categories!D142</f>
        <v>0</v>
      </c>
      <c r="E153" s="312">
        <f>Categories!E142</f>
        <v>0</v>
      </c>
      <c r="F153" s="310"/>
      <c r="G153" s="313">
        <f>Categories!B142</f>
        <v>0</v>
      </c>
      <c r="H153" s="310"/>
      <c r="I153" s="507">
        <f>Categories!C142</f>
        <v>0</v>
      </c>
      <c r="J153" s="385"/>
      <c r="K153" s="397"/>
      <c r="L153" s="386"/>
      <c r="M153" s="386"/>
      <c r="N153" s="315"/>
      <c r="O153" s="316"/>
      <c r="P153" s="316"/>
      <c r="Q153" s="316"/>
      <c r="R153" s="316"/>
      <c r="S153" s="316"/>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row>
    <row r="154" spans="1:52" s="318" customFormat="1" ht="15" customHeight="1" x14ac:dyDescent="0.25">
      <c r="A154" s="396" t="str">
        <f>MID(Categories!A143,FIND("-",Categories!A143)+1,99)</f>
        <v>Rename or Hide</v>
      </c>
      <c r="B154" s="940"/>
      <c r="C154" s="310"/>
      <c r="D154" s="311">
        <f>Categories!D143</f>
        <v>0</v>
      </c>
      <c r="E154" s="312">
        <f>Categories!E143</f>
        <v>0</v>
      </c>
      <c r="F154" s="310"/>
      <c r="G154" s="313">
        <f>Categories!B143</f>
        <v>0</v>
      </c>
      <c r="H154" s="310"/>
      <c r="I154" s="507">
        <f>Categories!C143</f>
        <v>0</v>
      </c>
      <c r="J154" s="385"/>
      <c r="K154" s="397"/>
      <c r="L154" s="386"/>
      <c r="M154" s="386"/>
      <c r="N154" s="315"/>
      <c r="O154" s="316"/>
      <c r="P154" s="316"/>
      <c r="Q154" s="316"/>
      <c r="R154" s="316"/>
      <c r="S154" s="316"/>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row>
    <row r="155" spans="1:52" s="318" customFormat="1" ht="15" customHeight="1" x14ac:dyDescent="0.25">
      <c r="A155" s="396" t="str">
        <f>MID(Categories!A144,FIND("-",Categories!A144)+1,99)</f>
        <v>Rename or Hide</v>
      </c>
      <c r="B155" s="940"/>
      <c r="C155" s="310"/>
      <c r="D155" s="311">
        <f>Categories!D144</f>
        <v>0</v>
      </c>
      <c r="E155" s="312">
        <f>Categories!E144</f>
        <v>0</v>
      </c>
      <c r="F155" s="310"/>
      <c r="G155" s="313">
        <f>Categories!B144</f>
        <v>0</v>
      </c>
      <c r="H155" s="310"/>
      <c r="I155" s="507">
        <f>Categories!C144</f>
        <v>0</v>
      </c>
      <c r="J155" s="385"/>
      <c r="K155" s="397"/>
      <c r="L155" s="386"/>
      <c r="M155" s="386"/>
      <c r="N155" s="315"/>
      <c r="O155" s="316"/>
      <c r="P155" s="316"/>
      <c r="Q155" s="316"/>
      <c r="R155" s="316"/>
      <c r="S155" s="316"/>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row>
    <row r="156" spans="1:52" s="318" customFormat="1" ht="15" customHeight="1" x14ac:dyDescent="0.25">
      <c r="A156" s="396" t="str">
        <f>MID(Categories!A145,FIND("-",Categories!A145)+1,99)</f>
        <v>Rename or Hide</v>
      </c>
      <c r="B156" s="940"/>
      <c r="C156" s="310"/>
      <c r="D156" s="311">
        <f>Categories!D145</f>
        <v>0</v>
      </c>
      <c r="E156" s="312">
        <f>Categories!E145</f>
        <v>0</v>
      </c>
      <c r="F156" s="310"/>
      <c r="G156" s="313">
        <f>Categories!B145</f>
        <v>0</v>
      </c>
      <c r="H156" s="310"/>
      <c r="I156" s="507">
        <f>Categories!C145</f>
        <v>0</v>
      </c>
      <c r="J156" s="385"/>
      <c r="K156" s="397"/>
      <c r="L156" s="386"/>
      <c r="M156" s="386"/>
      <c r="N156" s="315"/>
      <c r="O156" s="316"/>
      <c r="P156" s="316"/>
      <c r="Q156" s="316"/>
      <c r="R156" s="316"/>
      <c r="S156" s="316"/>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row>
    <row r="157" spans="1:52" s="318" customFormat="1" ht="15" customHeight="1" x14ac:dyDescent="0.25">
      <c r="A157" s="396" t="str">
        <f>MID(Categories!A146,FIND("-",Categories!A146)+1,99)</f>
        <v>Rename or Hide</v>
      </c>
      <c r="B157" s="940"/>
      <c r="C157" s="310"/>
      <c r="D157" s="311">
        <f>Categories!D146</f>
        <v>0</v>
      </c>
      <c r="E157" s="312">
        <f>Categories!E146</f>
        <v>0</v>
      </c>
      <c r="F157" s="310"/>
      <c r="G157" s="313">
        <f>Categories!B146</f>
        <v>0</v>
      </c>
      <c r="H157" s="310"/>
      <c r="I157" s="507">
        <f>Categories!C146</f>
        <v>0</v>
      </c>
      <c r="J157" s="385"/>
      <c r="K157" s="397"/>
      <c r="L157" s="386"/>
      <c r="M157" s="386"/>
      <c r="N157" s="315"/>
      <c r="O157" s="316"/>
      <c r="P157" s="316"/>
      <c r="Q157" s="316"/>
      <c r="R157" s="316"/>
      <c r="S157" s="316"/>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row>
    <row r="158" spans="1:52" s="318" customFormat="1" ht="15" customHeight="1" x14ac:dyDescent="0.25">
      <c r="A158" s="396" t="str">
        <f>MID(Categories!A147,FIND("-",Categories!A147)+1,99)</f>
        <v>Rename or Hide</v>
      </c>
      <c r="B158" s="940"/>
      <c r="C158" s="310"/>
      <c r="D158" s="311">
        <f>Categories!D147</f>
        <v>0</v>
      </c>
      <c r="E158" s="312">
        <f>Categories!E147</f>
        <v>0</v>
      </c>
      <c r="F158" s="310"/>
      <c r="G158" s="313">
        <f>Categories!B147</f>
        <v>0</v>
      </c>
      <c r="H158" s="310"/>
      <c r="I158" s="507">
        <f>Categories!C147</f>
        <v>0</v>
      </c>
      <c r="J158" s="385"/>
      <c r="K158" s="397"/>
      <c r="L158" s="386"/>
      <c r="M158" s="386"/>
      <c r="N158" s="315"/>
      <c r="O158" s="316"/>
      <c r="P158" s="316"/>
      <c r="Q158" s="316"/>
      <c r="R158" s="316"/>
      <c r="S158" s="316"/>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row>
    <row r="159" spans="1:52" s="318" customFormat="1" ht="15" customHeight="1" x14ac:dyDescent="0.25">
      <c r="A159" s="396" t="str">
        <f>MID(Categories!A148,FIND("-",Categories!A148)+1,99)</f>
        <v>Rename or Hide</v>
      </c>
      <c r="B159" s="940"/>
      <c r="C159" s="310"/>
      <c r="D159" s="311">
        <f>Categories!D148</f>
        <v>0</v>
      </c>
      <c r="E159" s="312">
        <f>Categories!E148</f>
        <v>0</v>
      </c>
      <c r="F159" s="310"/>
      <c r="G159" s="313">
        <f>Categories!B148</f>
        <v>0</v>
      </c>
      <c r="H159" s="310"/>
      <c r="I159" s="507">
        <f>Categories!C148</f>
        <v>0</v>
      </c>
      <c r="J159" s="385"/>
      <c r="K159" s="397"/>
      <c r="L159" s="386"/>
      <c r="M159" s="386"/>
      <c r="N159" s="315"/>
      <c r="O159" s="316"/>
      <c r="P159" s="316"/>
      <c r="Q159" s="316"/>
      <c r="R159" s="316"/>
      <c r="S159" s="316"/>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row>
    <row r="160" spans="1:52" s="318" customFormat="1" ht="15" customHeight="1" x14ac:dyDescent="0.25">
      <c r="A160" s="396" t="str">
        <f>MID(Categories!A149,FIND("-",Categories!A149)+1,99)</f>
        <v>Rename or Hide</v>
      </c>
      <c r="B160" s="940"/>
      <c r="C160" s="310"/>
      <c r="D160" s="311">
        <f>Categories!D149</f>
        <v>0</v>
      </c>
      <c r="E160" s="312">
        <f>Categories!E149</f>
        <v>0</v>
      </c>
      <c r="F160" s="310"/>
      <c r="G160" s="313">
        <f>Categories!B149</f>
        <v>0</v>
      </c>
      <c r="H160" s="310"/>
      <c r="I160" s="507">
        <f>Categories!C149</f>
        <v>0</v>
      </c>
      <c r="J160" s="385"/>
      <c r="K160" s="397"/>
      <c r="L160" s="386"/>
      <c r="M160" s="386"/>
      <c r="N160" s="315"/>
      <c r="O160" s="316"/>
      <c r="P160" s="316"/>
      <c r="Q160" s="316"/>
      <c r="R160" s="316"/>
      <c r="S160" s="316"/>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row>
    <row r="161" spans="1:52" s="318" customFormat="1" ht="15" customHeight="1" x14ac:dyDescent="0.25">
      <c r="A161" s="396" t="str">
        <f>MID(Categories!A150,FIND("-",Categories!A150)+1,99)</f>
        <v>Rename or Hide</v>
      </c>
      <c r="B161" s="940"/>
      <c r="C161" s="310"/>
      <c r="D161" s="311">
        <f>Categories!D150</f>
        <v>0</v>
      </c>
      <c r="E161" s="312">
        <f>Categories!E150</f>
        <v>0</v>
      </c>
      <c r="F161" s="310"/>
      <c r="G161" s="313">
        <f>Categories!B150</f>
        <v>0</v>
      </c>
      <c r="H161" s="310"/>
      <c r="I161" s="507">
        <f>Categories!C150</f>
        <v>0</v>
      </c>
      <c r="J161" s="385"/>
      <c r="K161" s="397"/>
      <c r="L161" s="386"/>
      <c r="M161" s="386"/>
      <c r="N161" s="315"/>
      <c r="O161" s="316"/>
      <c r="P161" s="316"/>
      <c r="Q161" s="316"/>
      <c r="R161" s="316"/>
      <c r="S161" s="316"/>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row>
    <row r="162" spans="1:52" s="318" customFormat="1" ht="15" customHeight="1" x14ac:dyDescent="0.25">
      <c r="A162" s="396" t="str">
        <f>MID(Categories!A151,FIND("-",Categories!A151)+1,99)</f>
        <v>Rename or Hide</v>
      </c>
      <c r="B162" s="940"/>
      <c r="C162" s="310"/>
      <c r="D162" s="311">
        <f>Categories!D151</f>
        <v>0</v>
      </c>
      <c r="E162" s="312">
        <f>Categories!E151</f>
        <v>0</v>
      </c>
      <c r="F162" s="310"/>
      <c r="G162" s="313">
        <f>Categories!B151</f>
        <v>0</v>
      </c>
      <c r="H162" s="310"/>
      <c r="I162" s="507">
        <f>Categories!C151</f>
        <v>0</v>
      </c>
      <c r="J162" s="385"/>
      <c r="K162" s="397"/>
      <c r="L162" s="386"/>
      <c r="M162" s="386"/>
      <c r="N162" s="315"/>
      <c r="O162" s="316"/>
      <c r="P162" s="316"/>
      <c r="Q162" s="316"/>
      <c r="R162" s="316"/>
      <c r="S162" s="316"/>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row>
    <row r="163" spans="1:52" s="318" customFormat="1" ht="15" customHeight="1" x14ac:dyDescent="0.25">
      <c r="A163" s="396" t="str">
        <f>MID(Categories!A152,FIND("-",Categories!A152)+1,99)</f>
        <v>Rename or Hide</v>
      </c>
      <c r="B163" s="940"/>
      <c r="C163" s="310"/>
      <c r="D163" s="311">
        <f>Categories!D152</f>
        <v>0</v>
      </c>
      <c r="E163" s="312">
        <f>Categories!E152</f>
        <v>0</v>
      </c>
      <c r="F163" s="310"/>
      <c r="G163" s="313">
        <f>Categories!B152</f>
        <v>0</v>
      </c>
      <c r="H163" s="310"/>
      <c r="I163" s="507">
        <f>Categories!C152</f>
        <v>0</v>
      </c>
      <c r="J163" s="385"/>
      <c r="K163" s="397"/>
      <c r="L163" s="386"/>
      <c r="M163" s="386"/>
      <c r="N163" s="315"/>
      <c r="O163" s="316"/>
      <c r="P163" s="316"/>
      <c r="Q163" s="316"/>
      <c r="R163" s="316"/>
      <c r="S163" s="316"/>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row>
    <row r="164" spans="1:52" s="318" customFormat="1" ht="15" customHeight="1" x14ac:dyDescent="0.25">
      <c r="A164" s="396" t="str">
        <f>MID(Categories!A153,FIND("-",Categories!A153)+1,99)</f>
        <v>Rename or Hide</v>
      </c>
      <c r="B164" s="940"/>
      <c r="C164" s="310"/>
      <c r="D164" s="311">
        <f>Categories!D153</f>
        <v>0</v>
      </c>
      <c r="E164" s="312">
        <f>Categories!E153</f>
        <v>0</v>
      </c>
      <c r="F164" s="310"/>
      <c r="G164" s="313">
        <f>Categories!B153</f>
        <v>0</v>
      </c>
      <c r="H164" s="310"/>
      <c r="I164" s="507">
        <f>Categories!C153</f>
        <v>0</v>
      </c>
      <c r="J164" s="385"/>
      <c r="K164" s="397"/>
      <c r="L164" s="386"/>
      <c r="M164" s="386"/>
      <c r="N164" s="315"/>
      <c r="O164" s="316"/>
      <c r="P164" s="316"/>
      <c r="Q164" s="316"/>
      <c r="R164" s="316"/>
      <c r="S164" s="316"/>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row>
    <row r="165" spans="1:52" s="318" customFormat="1" ht="15" customHeight="1" x14ac:dyDescent="0.25">
      <c r="A165" s="396" t="str">
        <f>MID(Categories!A154,FIND("-",Categories!A154)+1,99)</f>
        <v>Rename or Hide</v>
      </c>
      <c r="B165" s="940"/>
      <c r="C165" s="310"/>
      <c r="D165" s="311">
        <f>Categories!D154</f>
        <v>0</v>
      </c>
      <c r="E165" s="312">
        <f>Categories!E154</f>
        <v>0</v>
      </c>
      <c r="F165" s="310"/>
      <c r="G165" s="313">
        <f>Categories!B154</f>
        <v>0</v>
      </c>
      <c r="H165" s="310"/>
      <c r="I165" s="507">
        <f>Categories!C154</f>
        <v>0</v>
      </c>
      <c r="J165" s="385"/>
      <c r="K165" s="397"/>
      <c r="L165" s="386"/>
      <c r="M165" s="386"/>
      <c r="N165" s="315"/>
      <c r="O165" s="316"/>
      <c r="P165" s="316"/>
      <c r="Q165" s="316"/>
      <c r="R165" s="316"/>
      <c r="S165" s="316"/>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row>
    <row r="166" spans="1:52" s="318" customFormat="1" ht="15" customHeight="1" x14ac:dyDescent="0.25">
      <c r="A166" s="396" t="str">
        <f>MID(Categories!A155,FIND("-",Categories!A155)+1,99)</f>
        <v>Miscellaneous</v>
      </c>
      <c r="B166" s="940"/>
      <c r="C166" s="310"/>
      <c r="D166" s="311">
        <f>Categories!D155</f>
        <v>0</v>
      </c>
      <c r="E166" s="312">
        <f>Categories!E155</f>
        <v>0</v>
      </c>
      <c r="F166" s="310"/>
      <c r="G166" s="313">
        <f>Categories!B155</f>
        <v>0</v>
      </c>
      <c r="H166" s="310"/>
      <c r="I166" s="507">
        <f>Categories!C155</f>
        <v>0</v>
      </c>
      <c r="J166" s="385"/>
      <c r="K166" s="315"/>
      <c r="L166" s="386"/>
      <c r="M166" s="386"/>
      <c r="N166" s="315"/>
      <c r="O166" s="316"/>
      <c r="P166" s="316"/>
      <c r="Q166" s="316"/>
      <c r="R166" s="316"/>
      <c r="S166" s="316"/>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row>
    <row r="167" spans="1:52" s="290" customFormat="1" ht="15" customHeight="1" x14ac:dyDescent="0.25">
      <c r="A167" s="394"/>
      <c r="B167" s="320">
        <f>SUBTOTAL(9,B146:B166)</f>
        <v>0</v>
      </c>
      <c r="C167" s="305"/>
      <c r="D167" s="322">
        <f>SUBTOTAL(9,D146:D166)</f>
        <v>0</v>
      </c>
      <c r="E167" s="323">
        <f>SUBTOTAL(9,E146:E166)</f>
        <v>0</v>
      </c>
      <c r="F167" s="305"/>
      <c r="G167" s="388">
        <f>SUBTOTAL(9,G146:G166)</f>
        <v>0</v>
      </c>
      <c r="H167" s="305"/>
      <c r="I167" s="508">
        <f>SUBTOTAL(9,I146:I166)</f>
        <v>0</v>
      </c>
      <c r="J167" s="389"/>
      <c r="K167" s="326"/>
      <c r="L167" s="327"/>
      <c r="M167" s="326"/>
      <c r="N167" s="326"/>
      <c r="O167" s="326"/>
      <c r="P167" s="326"/>
      <c r="Q167" s="17"/>
      <c r="R167" s="17"/>
      <c r="S167" s="17"/>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row>
    <row r="168" spans="1:52" s="290" customFormat="1" ht="15" customHeight="1" thickBot="1" x14ac:dyDescent="0.3">
      <c r="A168" s="398" t="s">
        <v>235</v>
      </c>
      <c r="B168" s="399">
        <f>SUBTOTAL(9,B124:B167)</f>
        <v>0</v>
      </c>
      <c r="C168" s="305"/>
      <c r="D168" s="400">
        <f>SUBTOTAL(9,D124:D167)</f>
        <v>0</v>
      </c>
      <c r="E168" s="401">
        <f>SUBTOTAL(9,E124:E167)</f>
        <v>0</v>
      </c>
      <c r="F168" s="305"/>
      <c r="G168" s="402">
        <f>SUBTOTAL(9,G124:G167)</f>
        <v>0</v>
      </c>
      <c r="H168" s="305"/>
      <c r="I168" s="516">
        <f>SUBTOTAL(9,I124:I167)</f>
        <v>0</v>
      </c>
      <c r="J168" s="325"/>
      <c r="K168" s="326"/>
      <c r="L168" s="327"/>
      <c r="M168" s="326"/>
      <c r="N168" s="326"/>
      <c r="O168" s="326"/>
      <c r="P168" s="326"/>
      <c r="Q168" s="17"/>
      <c r="R168" s="17"/>
      <c r="S168" s="17"/>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row>
    <row r="169" spans="1:52" s="341" customFormat="1" ht="20.100000000000001" customHeight="1" x14ac:dyDescent="0.25">
      <c r="A169" s="390" t="str">
        <f>MID(Categories!A156,FIND("-",Categories!A156)+1,99)</f>
        <v>SUPPORT COSTS</v>
      </c>
      <c r="B169" s="391"/>
      <c r="C169" s="392"/>
      <c r="D169" s="500"/>
      <c r="E169" s="501"/>
      <c r="F169" s="392"/>
      <c r="G169" s="403"/>
      <c r="H169" s="393"/>
      <c r="I169" s="515"/>
      <c r="J169" s="87"/>
      <c r="K169" s="87"/>
      <c r="L169" s="307"/>
      <c r="M169" s="307"/>
      <c r="N169" s="307"/>
      <c r="O169" s="307"/>
      <c r="P169" s="307"/>
      <c r="Q169" s="17"/>
      <c r="R169" s="307"/>
      <c r="S169" s="307"/>
      <c r="T169" s="340"/>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0"/>
      <c r="AS169" s="340"/>
      <c r="AT169" s="340"/>
      <c r="AU169" s="340"/>
      <c r="AV169" s="340"/>
      <c r="AW169" s="340"/>
      <c r="AX169" s="340"/>
      <c r="AY169" s="340"/>
      <c r="AZ169" s="340"/>
    </row>
    <row r="170" spans="1:52" s="318" customFormat="1" ht="15" customHeight="1" x14ac:dyDescent="0.25">
      <c r="A170" s="396" t="str">
        <f>MID(Categories!A157,FIND("-",Categories!A157)+1,99)</f>
        <v>TrusteesExpenses</v>
      </c>
      <c r="B170" s="940"/>
      <c r="C170" s="310"/>
      <c r="D170" s="311">
        <f>Categories!D157</f>
        <v>0</v>
      </c>
      <c r="E170" s="312">
        <f>Categories!E157</f>
        <v>0</v>
      </c>
      <c r="F170" s="310"/>
      <c r="G170" s="313">
        <f>Categories!B157</f>
        <v>0</v>
      </c>
      <c r="H170" s="310"/>
      <c r="I170" s="507">
        <f>Categories!C157</f>
        <v>0</v>
      </c>
      <c r="J170" s="385"/>
      <c r="K170" s="315"/>
      <c r="L170" s="386"/>
      <c r="M170" s="315"/>
      <c r="N170" s="315"/>
      <c r="O170" s="316"/>
      <c r="P170" s="316"/>
      <c r="Q170" s="316"/>
      <c r="R170" s="316"/>
      <c r="S170" s="316"/>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row>
    <row r="171" spans="1:52" s="318" customFormat="1" ht="15" customHeight="1" x14ac:dyDescent="0.25">
      <c r="A171" s="396" t="str">
        <f>MID(Categories!A158,FIND("-",Categories!A158)+1,99)</f>
        <v>Rename or Hide</v>
      </c>
      <c r="B171" s="940"/>
      <c r="C171" s="310"/>
      <c r="D171" s="311">
        <f>Categories!D158</f>
        <v>0</v>
      </c>
      <c r="E171" s="312">
        <f>Categories!E158</f>
        <v>0</v>
      </c>
      <c r="F171" s="310"/>
      <c r="G171" s="313">
        <f>Categories!B158</f>
        <v>0</v>
      </c>
      <c r="H171" s="310"/>
      <c r="I171" s="507">
        <f>Categories!C158</f>
        <v>0</v>
      </c>
      <c r="J171" s="385"/>
      <c r="K171" s="315"/>
      <c r="L171" s="386"/>
      <c r="M171" s="315"/>
      <c r="N171" s="315"/>
      <c r="O171" s="316"/>
      <c r="P171" s="316"/>
      <c r="Q171" s="316"/>
      <c r="R171" s="316"/>
      <c r="S171" s="316"/>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row>
    <row r="172" spans="1:52" s="318" customFormat="1" ht="15" customHeight="1" x14ac:dyDescent="0.25">
      <c r="A172" s="396" t="str">
        <f>MID(Categories!A159,FIND("-",Categories!A159)+1,99)</f>
        <v>Rename or Hide</v>
      </c>
      <c r="B172" s="940"/>
      <c r="C172" s="310"/>
      <c r="D172" s="311">
        <f>Categories!D159</f>
        <v>0</v>
      </c>
      <c r="E172" s="312">
        <f>Categories!E159</f>
        <v>0</v>
      </c>
      <c r="F172" s="310"/>
      <c r="G172" s="313">
        <f>Categories!B159</f>
        <v>0</v>
      </c>
      <c r="H172" s="310"/>
      <c r="I172" s="507">
        <f>Categories!C159</f>
        <v>0</v>
      </c>
      <c r="J172" s="385"/>
      <c r="K172" s="315"/>
      <c r="L172" s="386"/>
      <c r="M172" s="315"/>
      <c r="N172" s="315"/>
      <c r="O172" s="316"/>
      <c r="P172" s="316"/>
      <c r="Q172" s="316"/>
      <c r="R172" s="316"/>
      <c r="S172" s="316"/>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row>
    <row r="173" spans="1:52" s="318" customFormat="1" ht="15" customHeight="1" x14ac:dyDescent="0.25">
      <c r="A173" s="396" t="str">
        <f>MID(Categories!A160,FIND("-",Categories!A160)+1,99)</f>
        <v>Rename or Hide</v>
      </c>
      <c r="B173" s="940"/>
      <c r="C173" s="310"/>
      <c r="D173" s="311">
        <f>Categories!D160</f>
        <v>0</v>
      </c>
      <c r="E173" s="312">
        <f>Categories!E160</f>
        <v>0</v>
      </c>
      <c r="F173" s="310"/>
      <c r="G173" s="313">
        <f>Categories!B160</f>
        <v>0</v>
      </c>
      <c r="H173" s="310"/>
      <c r="I173" s="507">
        <f>Categories!C160</f>
        <v>0</v>
      </c>
      <c r="J173" s="385"/>
      <c r="K173" s="315"/>
      <c r="L173" s="386"/>
      <c r="M173" s="315"/>
      <c r="N173" s="315"/>
      <c r="O173" s="316"/>
      <c r="P173" s="316"/>
      <c r="Q173" s="316"/>
      <c r="R173" s="316"/>
      <c r="S173" s="316"/>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row>
    <row r="174" spans="1:52" s="318" customFormat="1" ht="15" customHeight="1" x14ac:dyDescent="0.25">
      <c r="A174" s="396" t="str">
        <f>MID(Categories!A161,FIND("-",Categories!A161)+1,99)</f>
        <v>Rename or Hide</v>
      </c>
      <c r="B174" s="940"/>
      <c r="C174" s="310"/>
      <c r="D174" s="311">
        <f>Categories!D161</f>
        <v>0</v>
      </c>
      <c r="E174" s="312">
        <f>Categories!E161</f>
        <v>0</v>
      </c>
      <c r="F174" s="310"/>
      <c r="G174" s="313">
        <f>Categories!B161</f>
        <v>0</v>
      </c>
      <c r="H174" s="310"/>
      <c r="I174" s="507">
        <f>Categories!C161</f>
        <v>0</v>
      </c>
      <c r="J174" s="385"/>
      <c r="K174" s="315"/>
      <c r="L174" s="386"/>
      <c r="M174" s="315"/>
      <c r="N174" s="315"/>
      <c r="O174" s="316"/>
      <c r="P174" s="316"/>
      <c r="Q174" s="316"/>
      <c r="R174" s="316"/>
      <c r="S174" s="316"/>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row>
    <row r="175" spans="1:52" s="318" customFormat="1" ht="15" customHeight="1" x14ac:dyDescent="0.25">
      <c r="A175" s="396" t="str">
        <f>MID(Categories!A162,FIND("-",Categories!A162)+1,99)</f>
        <v>Rename or Hide</v>
      </c>
      <c r="B175" s="940"/>
      <c r="C175" s="310"/>
      <c r="D175" s="311">
        <f>Categories!D162</f>
        <v>0</v>
      </c>
      <c r="E175" s="312">
        <f>Categories!E162</f>
        <v>0</v>
      </c>
      <c r="F175" s="310"/>
      <c r="G175" s="313">
        <f>Categories!B162</f>
        <v>0</v>
      </c>
      <c r="H175" s="310"/>
      <c r="I175" s="507">
        <f>Categories!C162</f>
        <v>0</v>
      </c>
      <c r="J175" s="385"/>
      <c r="K175" s="315"/>
      <c r="L175" s="386"/>
      <c r="M175" s="315"/>
      <c r="N175" s="315"/>
      <c r="O175" s="316"/>
      <c r="P175" s="316"/>
      <c r="Q175" s="316"/>
      <c r="R175" s="316"/>
      <c r="S175" s="316"/>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row>
    <row r="176" spans="1:52" s="318" customFormat="1" ht="15" customHeight="1" x14ac:dyDescent="0.25">
      <c r="A176" s="396" t="str">
        <f>MID(Categories!A163,FIND("-",Categories!A163)+1,99)</f>
        <v>Rename or Hide</v>
      </c>
      <c r="B176" s="940"/>
      <c r="C176" s="310"/>
      <c r="D176" s="311">
        <f>Categories!D163</f>
        <v>0</v>
      </c>
      <c r="E176" s="312">
        <f>Categories!E163</f>
        <v>0</v>
      </c>
      <c r="F176" s="310"/>
      <c r="G176" s="313">
        <f>Categories!B163</f>
        <v>0</v>
      </c>
      <c r="H176" s="310"/>
      <c r="I176" s="507">
        <f>Categories!C163</f>
        <v>0</v>
      </c>
      <c r="J176" s="385"/>
      <c r="K176" s="315"/>
      <c r="L176" s="386"/>
      <c r="M176" s="315"/>
      <c r="N176" s="315"/>
      <c r="O176" s="316"/>
      <c r="P176" s="316"/>
      <c r="Q176" s="316"/>
      <c r="R176" s="316"/>
      <c r="S176" s="316"/>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row>
    <row r="177" spans="1:44" s="318" customFormat="1" ht="15" customHeight="1" x14ac:dyDescent="0.25">
      <c r="A177" s="396" t="str">
        <f>MID(Categories!A164,FIND("-",Categories!A164)+1,99)</f>
        <v>Rename or Hide</v>
      </c>
      <c r="B177" s="940"/>
      <c r="C177" s="310"/>
      <c r="D177" s="311">
        <f>Categories!D164</f>
        <v>0</v>
      </c>
      <c r="E177" s="312">
        <f>Categories!E164</f>
        <v>0</v>
      </c>
      <c r="F177" s="310"/>
      <c r="G177" s="313">
        <f>Categories!B164</f>
        <v>0</v>
      </c>
      <c r="H177" s="310"/>
      <c r="I177" s="507">
        <f>Categories!C164</f>
        <v>0</v>
      </c>
      <c r="J177" s="385"/>
      <c r="K177" s="315"/>
      <c r="L177" s="386"/>
      <c r="M177" s="315"/>
      <c r="N177" s="315"/>
      <c r="O177" s="316"/>
      <c r="P177" s="316"/>
      <c r="Q177" s="316"/>
      <c r="R177" s="316"/>
      <c r="S177" s="316"/>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row>
    <row r="178" spans="1:44" s="318" customFormat="1" ht="15" customHeight="1" x14ac:dyDescent="0.25">
      <c r="A178" s="396" t="str">
        <f>MID(Categories!A165,FIND("-",Categories!A165)+1,99)</f>
        <v>Rename or Hide</v>
      </c>
      <c r="B178" s="940"/>
      <c r="C178" s="310"/>
      <c r="D178" s="311">
        <f>Categories!D165</f>
        <v>0</v>
      </c>
      <c r="E178" s="312">
        <f>Categories!E165</f>
        <v>0</v>
      </c>
      <c r="F178" s="310"/>
      <c r="G178" s="313">
        <f>Categories!B165</f>
        <v>0</v>
      </c>
      <c r="H178" s="310"/>
      <c r="I178" s="507">
        <f>Categories!C165</f>
        <v>0</v>
      </c>
      <c r="J178" s="385"/>
      <c r="K178" s="315"/>
      <c r="L178" s="386"/>
      <c r="M178" s="315"/>
      <c r="N178" s="315"/>
      <c r="O178" s="316"/>
      <c r="P178" s="316"/>
      <c r="Q178" s="316"/>
      <c r="R178" s="316"/>
      <c r="S178" s="316"/>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row>
    <row r="179" spans="1:44" s="318" customFormat="1" ht="15" customHeight="1" x14ac:dyDescent="0.25">
      <c r="A179" s="396" t="str">
        <f>MID(Categories!A166,FIND("-",Categories!A166)+1,99)</f>
        <v>Rename or Hide</v>
      </c>
      <c r="B179" s="940"/>
      <c r="C179" s="310"/>
      <c r="D179" s="311">
        <f>Categories!D166</f>
        <v>0</v>
      </c>
      <c r="E179" s="312">
        <f>Categories!E166</f>
        <v>0</v>
      </c>
      <c r="F179" s="310"/>
      <c r="G179" s="313">
        <f>Categories!B166</f>
        <v>0</v>
      </c>
      <c r="H179" s="310"/>
      <c r="I179" s="507">
        <f>Categories!C166</f>
        <v>0</v>
      </c>
      <c r="J179" s="385"/>
      <c r="K179" s="315"/>
      <c r="L179" s="386"/>
      <c r="M179" s="315"/>
      <c r="N179" s="315"/>
      <c r="O179" s="316"/>
      <c r="P179" s="316"/>
      <c r="Q179" s="316"/>
      <c r="R179" s="316"/>
      <c r="S179" s="316"/>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row>
    <row r="180" spans="1:44" s="318" customFormat="1" ht="15" customHeight="1" x14ac:dyDescent="0.25">
      <c r="A180" s="396" t="str">
        <f>MID(Categories!A167,FIND("-",Categories!A167)+1,99)</f>
        <v>Rename or Hide</v>
      </c>
      <c r="B180" s="940"/>
      <c r="C180" s="310"/>
      <c r="D180" s="311">
        <f>Categories!D167</f>
        <v>0</v>
      </c>
      <c r="E180" s="312">
        <f>Categories!E167</f>
        <v>0</v>
      </c>
      <c r="F180" s="310"/>
      <c r="G180" s="313">
        <f>Categories!B167</f>
        <v>0</v>
      </c>
      <c r="H180" s="310"/>
      <c r="I180" s="507">
        <f>Categories!C167</f>
        <v>0</v>
      </c>
      <c r="J180" s="385"/>
      <c r="K180" s="315"/>
      <c r="L180" s="386"/>
      <c r="M180" s="315"/>
      <c r="N180" s="315"/>
      <c r="O180" s="316"/>
      <c r="P180" s="316"/>
      <c r="Q180" s="316"/>
      <c r="R180" s="316"/>
      <c r="S180" s="316"/>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row>
    <row r="181" spans="1:44" s="318" customFormat="1" ht="15" customHeight="1" x14ac:dyDescent="0.25">
      <c r="A181" s="396" t="str">
        <f>MID(Categories!A168,FIND("-",Categories!A168)+1,99)</f>
        <v>Rename or Hide</v>
      </c>
      <c r="B181" s="940"/>
      <c r="C181" s="310"/>
      <c r="D181" s="311">
        <f>Categories!D168</f>
        <v>0</v>
      </c>
      <c r="E181" s="312">
        <f>Categories!E168</f>
        <v>0</v>
      </c>
      <c r="F181" s="310"/>
      <c r="G181" s="313">
        <f>Categories!B168</f>
        <v>0</v>
      </c>
      <c r="H181" s="310"/>
      <c r="I181" s="507">
        <f>Categories!C168</f>
        <v>0</v>
      </c>
      <c r="J181" s="385"/>
      <c r="K181" s="315"/>
      <c r="L181" s="386"/>
      <c r="M181" s="315"/>
      <c r="N181" s="315"/>
      <c r="O181" s="316"/>
      <c r="P181" s="316"/>
      <c r="Q181" s="316"/>
      <c r="R181" s="316"/>
      <c r="S181" s="316"/>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row>
    <row r="182" spans="1:44" s="318" customFormat="1" ht="15" customHeight="1" x14ac:dyDescent="0.25">
      <c r="A182" s="396" t="str">
        <f>MID(Categories!A169,FIND("-",Categories!A169)+1,99)</f>
        <v>Rename or Hide</v>
      </c>
      <c r="B182" s="940"/>
      <c r="C182" s="310"/>
      <c r="D182" s="311">
        <f>Categories!D169</f>
        <v>0</v>
      </c>
      <c r="E182" s="312">
        <f>Categories!E169</f>
        <v>0</v>
      </c>
      <c r="F182" s="310"/>
      <c r="G182" s="313">
        <f>Categories!B169</f>
        <v>0</v>
      </c>
      <c r="H182" s="310"/>
      <c r="I182" s="507">
        <f>Categories!C169</f>
        <v>0</v>
      </c>
      <c r="J182" s="385"/>
      <c r="K182" s="315"/>
      <c r="L182" s="386"/>
      <c r="M182" s="315"/>
      <c r="N182" s="315"/>
      <c r="O182" s="316"/>
      <c r="P182" s="316"/>
      <c r="Q182" s="316"/>
      <c r="R182" s="316"/>
      <c r="S182" s="316"/>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row>
    <row r="183" spans="1:44" s="318" customFormat="1" ht="15" customHeight="1" x14ac:dyDescent="0.25">
      <c r="A183" s="396" t="str">
        <f>MID(Categories!A170,FIND("-",Categories!A170)+1,99)</f>
        <v>Rename or Hide</v>
      </c>
      <c r="B183" s="940"/>
      <c r="C183" s="310"/>
      <c r="D183" s="311">
        <f>Categories!D170</f>
        <v>0</v>
      </c>
      <c r="E183" s="312">
        <f>Categories!E170</f>
        <v>0</v>
      </c>
      <c r="F183" s="310"/>
      <c r="G183" s="313">
        <f>Categories!B170</f>
        <v>0</v>
      </c>
      <c r="H183" s="310"/>
      <c r="I183" s="507">
        <f>Categories!C170</f>
        <v>0</v>
      </c>
      <c r="J183" s="385"/>
      <c r="K183" s="315"/>
      <c r="L183" s="386"/>
      <c r="M183" s="315"/>
      <c r="N183" s="315"/>
      <c r="O183" s="316"/>
      <c r="P183" s="316"/>
      <c r="Q183" s="316"/>
      <c r="R183" s="316"/>
      <c r="S183" s="316"/>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row>
    <row r="184" spans="1:44" s="318" customFormat="1" ht="15" customHeight="1" x14ac:dyDescent="0.25">
      <c r="A184" s="396" t="str">
        <f>MID(Categories!A171,FIND("-",Categories!A171)+1,99)</f>
        <v>Rename or Hide</v>
      </c>
      <c r="B184" s="940"/>
      <c r="C184" s="310"/>
      <c r="D184" s="311">
        <f>Categories!D171</f>
        <v>0</v>
      </c>
      <c r="E184" s="312">
        <f>Categories!E171</f>
        <v>0</v>
      </c>
      <c r="F184" s="310"/>
      <c r="G184" s="313">
        <f>Categories!B171</f>
        <v>0</v>
      </c>
      <c r="H184" s="310"/>
      <c r="I184" s="507">
        <f>Categories!C171</f>
        <v>0</v>
      </c>
      <c r="J184" s="385"/>
      <c r="K184" s="315"/>
      <c r="L184" s="386"/>
      <c r="M184" s="315"/>
      <c r="N184" s="315"/>
      <c r="O184" s="316"/>
      <c r="P184" s="316"/>
      <c r="Q184" s="316"/>
      <c r="R184" s="316"/>
      <c r="S184" s="316"/>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row>
    <row r="185" spans="1:44" s="318" customFormat="1" ht="15" customHeight="1" x14ac:dyDescent="0.25">
      <c r="A185" s="396" t="str">
        <f>MID(Categories!A172,FIND("-",Categories!A172)+1,99)</f>
        <v>Rename or Hide</v>
      </c>
      <c r="B185" s="940"/>
      <c r="C185" s="310"/>
      <c r="D185" s="311">
        <f>Categories!D172</f>
        <v>0</v>
      </c>
      <c r="E185" s="312">
        <f>Categories!E172</f>
        <v>0</v>
      </c>
      <c r="F185" s="310"/>
      <c r="G185" s="313">
        <f>Categories!B172</f>
        <v>0</v>
      </c>
      <c r="H185" s="310"/>
      <c r="I185" s="507">
        <f>Categories!C172</f>
        <v>0</v>
      </c>
      <c r="J185" s="385"/>
      <c r="K185" s="315"/>
      <c r="L185" s="386"/>
      <c r="M185" s="315"/>
      <c r="N185" s="315"/>
      <c r="O185" s="316"/>
      <c r="P185" s="316"/>
      <c r="Q185" s="316"/>
      <c r="R185" s="316"/>
      <c r="S185" s="316"/>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row>
    <row r="186" spans="1:44" s="318" customFormat="1" ht="15" customHeight="1" x14ac:dyDescent="0.25">
      <c r="A186" s="396" t="str">
        <f>MID(Categories!A173,FIND("-",Categories!A173)+1,99)</f>
        <v>Rename or Hide</v>
      </c>
      <c r="B186" s="940"/>
      <c r="C186" s="310"/>
      <c r="D186" s="311">
        <f>Categories!D173</f>
        <v>0</v>
      </c>
      <c r="E186" s="312">
        <f>Categories!E173</f>
        <v>0</v>
      </c>
      <c r="F186" s="310"/>
      <c r="G186" s="313">
        <f>Categories!B173</f>
        <v>0</v>
      </c>
      <c r="H186" s="310"/>
      <c r="I186" s="507">
        <f>Categories!C173</f>
        <v>0</v>
      </c>
      <c r="J186" s="385"/>
      <c r="K186" s="315"/>
      <c r="L186" s="386"/>
      <c r="M186" s="315"/>
      <c r="N186" s="315"/>
      <c r="O186" s="316"/>
      <c r="P186" s="316"/>
      <c r="Q186" s="316"/>
      <c r="R186" s="316"/>
      <c r="S186" s="316"/>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row>
    <row r="187" spans="1:44" s="318" customFormat="1" ht="15" customHeight="1" x14ac:dyDescent="0.25">
      <c r="A187" s="396" t="str">
        <f>MID(Categories!A174,FIND("-",Categories!A174)+1,99)</f>
        <v>Rename or Hide</v>
      </c>
      <c r="B187" s="940"/>
      <c r="C187" s="310"/>
      <c r="D187" s="311">
        <f>Categories!D174</f>
        <v>0</v>
      </c>
      <c r="E187" s="312">
        <f>Categories!E174</f>
        <v>0</v>
      </c>
      <c r="F187" s="310"/>
      <c r="G187" s="313">
        <f>Categories!B174</f>
        <v>0</v>
      </c>
      <c r="H187" s="310"/>
      <c r="I187" s="507">
        <f>Categories!C174</f>
        <v>0</v>
      </c>
      <c r="J187" s="385"/>
      <c r="K187" s="315"/>
      <c r="L187" s="386"/>
      <c r="M187" s="315"/>
      <c r="N187" s="315"/>
      <c r="O187" s="316"/>
      <c r="P187" s="316"/>
      <c r="Q187" s="316"/>
      <c r="R187" s="316"/>
      <c r="S187" s="316"/>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row>
    <row r="188" spans="1:44" s="318" customFormat="1" ht="15" customHeight="1" x14ac:dyDescent="0.25">
      <c r="A188" s="396" t="str">
        <f>MID(Categories!A175,FIND("-",Categories!A175)+1,99)</f>
        <v>Rename or Hide</v>
      </c>
      <c r="B188" s="940"/>
      <c r="C188" s="310"/>
      <c r="D188" s="311">
        <f>Categories!D175</f>
        <v>0</v>
      </c>
      <c r="E188" s="312">
        <f>Categories!E175</f>
        <v>0</v>
      </c>
      <c r="F188" s="310"/>
      <c r="G188" s="313">
        <f>Categories!B175</f>
        <v>0</v>
      </c>
      <c r="H188" s="310"/>
      <c r="I188" s="507">
        <f>Categories!C175</f>
        <v>0</v>
      </c>
      <c r="J188" s="385"/>
      <c r="K188" s="315"/>
      <c r="L188" s="386"/>
      <c r="M188" s="315"/>
      <c r="N188" s="315"/>
      <c r="O188" s="316"/>
      <c r="P188" s="316"/>
      <c r="Q188" s="316"/>
      <c r="R188" s="316"/>
      <c r="S188" s="316"/>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row>
    <row r="189" spans="1:44" s="318" customFormat="1" ht="15" customHeight="1" x14ac:dyDescent="0.25">
      <c r="A189" s="396" t="str">
        <f>MID(Categories!A176,FIND("-",Categories!A176)+1,99)</f>
        <v>Rename or Hide</v>
      </c>
      <c r="B189" s="940"/>
      <c r="C189" s="310"/>
      <c r="D189" s="311">
        <f>Categories!D176</f>
        <v>0</v>
      </c>
      <c r="E189" s="312">
        <f>Categories!E176</f>
        <v>0</v>
      </c>
      <c r="F189" s="310"/>
      <c r="G189" s="313">
        <f>Categories!B176</f>
        <v>0</v>
      </c>
      <c r="H189" s="310"/>
      <c r="I189" s="507">
        <f>Categories!C176</f>
        <v>0</v>
      </c>
      <c r="J189" s="385"/>
      <c r="K189" s="315"/>
      <c r="L189" s="386"/>
      <c r="M189" s="315"/>
      <c r="N189" s="315"/>
      <c r="O189" s="316"/>
      <c r="P189" s="316"/>
      <c r="Q189" s="316"/>
      <c r="R189" s="316"/>
      <c r="S189" s="316"/>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row>
    <row r="190" spans="1:44" s="318" customFormat="1" ht="15" customHeight="1" x14ac:dyDescent="0.25">
      <c r="A190" s="396" t="str">
        <f>MID(Categories!A177,FIND("-",Categories!A177)+1,99)</f>
        <v>Rename or Hide</v>
      </c>
      <c r="B190" s="940"/>
      <c r="C190" s="310"/>
      <c r="D190" s="311">
        <f>Categories!D177</f>
        <v>0</v>
      </c>
      <c r="E190" s="312">
        <f>Categories!E177</f>
        <v>0</v>
      </c>
      <c r="F190" s="310"/>
      <c r="G190" s="313">
        <f>Categories!B177</f>
        <v>0</v>
      </c>
      <c r="H190" s="310"/>
      <c r="I190" s="507">
        <f>Categories!C177</f>
        <v>0</v>
      </c>
      <c r="J190" s="385"/>
      <c r="K190" s="315"/>
      <c r="L190" s="386"/>
      <c r="M190" s="315"/>
      <c r="N190" s="315"/>
      <c r="O190" s="316"/>
      <c r="P190" s="316"/>
      <c r="Q190" s="316"/>
      <c r="R190" s="316"/>
      <c r="S190" s="316"/>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row>
    <row r="191" spans="1:44" s="318" customFormat="1" ht="15" customHeight="1" x14ac:dyDescent="0.25">
      <c r="A191" s="396" t="str">
        <f>MID(Categories!A178,FIND("-",Categories!A178)+1,99)</f>
        <v>Independent Examiner</v>
      </c>
      <c r="B191" s="940"/>
      <c r="C191" s="310"/>
      <c r="D191" s="311">
        <f>Categories!D178</f>
        <v>0</v>
      </c>
      <c r="E191" s="312">
        <f>Categories!E178</f>
        <v>0</v>
      </c>
      <c r="F191" s="310"/>
      <c r="G191" s="313">
        <f>Categories!B178</f>
        <v>0</v>
      </c>
      <c r="H191" s="310"/>
      <c r="I191" s="507">
        <f>Categories!C178</f>
        <v>0</v>
      </c>
      <c r="J191" s="385"/>
      <c r="K191" s="315"/>
      <c r="L191" s="386"/>
      <c r="M191" s="315"/>
      <c r="N191" s="315"/>
      <c r="O191" s="316"/>
      <c r="P191" s="316"/>
      <c r="Q191" s="316"/>
      <c r="R191" s="316"/>
      <c r="S191" s="316"/>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row>
    <row r="192" spans="1:44" s="318" customFormat="1" ht="15" customHeight="1" x14ac:dyDescent="0.25">
      <c r="A192" s="396" t="str">
        <f>MID(Categories!A179,FIND("-",Categories!A179)+1,99)</f>
        <v>Miscellaneous</v>
      </c>
      <c r="B192" s="940"/>
      <c r="C192" s="310"/>
      <c r="D192" s="311">
        <f>Categories!D179</f>
        <v>0</v>
      </c>
      <c r="E192" s="312">
        <f>Categories!E179</f>
        <v>0</v>
      </c>
      <c r="F192" s="310"/>
      <c r="G192" s="313">
        <f>Categories!B179</f>
        <v>0</v>
      </c>
      <c r="H192" s="310"/>
      <c r="I192" s="507">
        <f>Categories!C179</f>
        <v>0</v>
      </c>
      <c r="J192" s="385"/>
      <c r="K192" s="315"/>
      <c r="L192" s="386"/>
      <c r="M192" s="315"/>
      <c r="N192" s="315"/>
      <c r="O192" s="316"/>
      <c r="P192" s="316"/>
      <c r="Q192" s="316"/>
      <c r="R192" s="316"/>
      <c r="S192" s="316"/>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row>
    <row r="193" spans="1:52" s="318" customFormat="1" ht="15" customHeight="1" x14ac:dyDescent="0.25">
      <c r="A193" s="396"/>
      <c r="B193" s="405">
        <f>SUBTOTAL(9,B169:B192)</f>
        <v>0</v>
      </c>
      <c r="C193" s="310"/>
      <c r="D193" s="404">
        <f>SUBTOTAL(9,D169:D192)</f>
        <v>0</v>
      </c>
      <c r="E193" s="405">
        <f>SUBTOTAL(9,E169:E192)</f>
        <v>0</v>
      </c>
      <c r="F193" s="310"/>
      <c r="G193" s="406">
        <f>SUBTOTAL(9,G169:G192)</f>
        <v>0</v>
      </c>
      <c r="H193" s="310"/>
      <c r="I193" s="517">
        <f>SUBTOTAL(9,I169:I192)</f>
        <v>0</v>
      </c>
      <c r="J193" s="385"/>
      <c r="K193" s="315"/>
      <c r="L193" s="386"/>
      <c r="M193" s="315"/>
      <c r="N193" s="315"/>
      <c r="O193" s="316"/>
      <c r="P193" s="316"/>
      <c r="Q193" s="316"/>
      <c r="R193" s="316"/>
      <c r="S193" s="316"/>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row>
    <row r="194" spans="1:52" s="318" customFormat="1" ht="15" customHeight="1" x14ac:dyDescent="0.25">
      <c r="A194" s="407" t="s">
        <v>96</v>
      </c>
      <c r="B194" s="309"/>
      <c r="C194" s="310"/>
      <c r="D194" s="311"/>
      <c r="E194" s="312"/>
      <c r="F194" s="310"/>
      <c r="G194" s="313"/>
      <c r="H194" s="310"/>
      <c r="I194" s="507"/>
      <c r="J194" s="385"/>
      <c r="K194" s="315"/>
      <c r="L194" s="386"/>
      <c r="M194" s="315"/>
      <c r="N194" s="315"/>
      <c r="O194" s="316"/>
      <c r="P194" s="316"/>
      <c r="Q194" s="316"/>
      <c r="R194" s="316"/>
      <c r="S194" s="316"/>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row>
    <row r="195" spans="1:52" s="318" customFormat="1" ht="15" customHeight="1" x14ac:dyDescent="0.25">
      <c r="A195" s="396" t="str">
        <f>MID(Categories!A181,FIND("-",Categories!A181)+1,99)</f>
        <v>Rename or Hide</v>
      </c>
      <c r="B195" s="940"/>
      <c r="C195" s="310"/>
      <c r="D195" s="311">
        <f>Categories!D181</f>
        <v>0</v>
      </c>
      <c r="E195" s="312">
        <f>Categories!E181</f>
        <v>0</v>
      </c>
      <c r="F195" s="310"/>
      <c r="G195" s="313">
        <f>Categories!B181</f>
        <v>0</v>
      </c>
      <c r="H195" s="310"/>
      <c r="I195" s="507">
        <f>Categories!C181</f>
        <v>0</v>
      </c>
      <c r="J195" s="385"/>
      <c r="K195" s="315"/>
      <c r="L195" s="386"/>
      <c r="M195" s="315"/>
      <c r="N195" s="315"/>
      <c r="O195" s="316"/>
      <c r="P195" s="316"/>
      <c r="Q195" s="316"/>
      <c r="R195" s="316"/>
      <c r="S195" s="316"/>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row>
    <row r="196" spans="1:52" s="318" customFormat="1" ht="15" customHeight="1" x14ac:dyDescent="0.25">
      <c r="A196" s="396" t="str">
        <f>MID(Categories!A182,FIND("-",Categories!A182)+1,99)</f>
        <v>Rename or Hide</v>
      </c>
      <c r="B196" s="940"/>
      <c r="C196" s="310"/>
      <c r="D196" s="311">
        <f>Categories!D182</f>
        <v>0</v>
      </c>
      <c r="E196" s="312">
        <f>Categories!E182</f>
        <v>0</v>
      </c>
      <c r="F196" s="310"/>
      <c r="G196" s="313">
        <f>Categories!B182</f>
        <v>0</v>
      </c>
      <c r="H196" s="310"/>
      <c r="I196" s="507">
        <f>Categories!C182</f>
        <v>0</v>
      </c>
      <c r="J196" s="385"/>
      <c r="K196" s="315"/>
      <c r="L196" s="386"/>
      <c r="M196" s="315"/>
      <c r="N196" s="315"/>
      <c r="O196" s="316"/>
      <c r="P196" s="316"/>
      <c r="Q196" s="316"/>
      <c r="R196" s="316"/>
      <c r="S196" s="316"/>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row>
    <row r="197" spans="1:52" s="318" customFormat="1" ht="15" customHeight="1" x14ac:dyDescent="0.25">
      <c r="A197" s="396" t="str">
        <f>MID(Categories!A183,FIND("-",Categories!A183)+1,99)</f>
        <v>Rename or Hide</v>
      </c>
      <c r="B197" s="940"/>
      <c r="C197" s="310"/>
      <c r="D197" s="311">
        <f>Categories!D183</f>
        <v>0</v>
      </c>
      <c r="E197" s="312">
        <f>Categories!E183</f>
        <v>0</v>
      </c>
      <c r="F197" s="310"/>
      <c r="G197" s="313">
        <f>Categories!B183</f>
        <v>0</v>
      </c>
      <c r="H197" s="310"/>
      <c r="I197" s="507">
        <f>Categories!C183</f>
        <v>0</v>
      </c>
      <c r="J197" s="385"/>
      <c r="K197" s="315"/>
      <c r="L197" s="386"/>
      <c r="M197" s="315"/>
      <c r="N197" s="315"/>
      <c r="O197" s="316"/>
      <c r="P197" s="316"/>
      <c r="Q197" s="316"/>
      <c r="R197" s="316"/>
      <c r="S197" s="316"/>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row>
    <row r="198" spans="1:52" s="318" customFormat="1" ht="15" customHeight="1" x14ac:dyDescent="0.25">
      <c r="A198" s="396" t="str">
        <f>MID(Categories!A184,FIND("-",Categories!A184)+1,99)</f>
        <v>Rename or Hide</v>
      </c>
      <c r="B198" s="940"/>
      <c r="C198" s="310"/>
      <c r="D198" s="311">
        <f>Categories!D184</f>
        <v>0</v>
      </c>
      <c r="E198" s="312">
        <f>Categories!E184</f>
        <v>0</v>
      </c>
      <c r="F198" s="310"/>
      <c r="G198" s="313">
        <f>Categories!B184</f>
        <v>0</v>
      </c>
      <c r="H198" s="310"/>
      <c r="I198" s="507">
        <f>Categories!C184</f>
        <v>0</v>
      </c>
      <c r="J198" s="385"/>
      <c r="K198" s="315"/>
      <c r="L198" s="386"/>
      <c r="M198" s="315"/>
      <c r="N198" s="315"/>
      <c r="O198" s="316"/>
      <c r="P198" s="316"/>
      <c r="Q198" s="316"/>
      <c r="R198" s="316"/>
      <c r="S198" s="316"/>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row>
    <row r="199" spans="1:52" s="318" customFormat="1" ht="15" customHeight="1" x14ac:dyDescent="0.25">
      <c r="A199" s="396" t="str">
        <f>MID(Categories!A185,FIND("-",Categories!A185)+1,99)</f>
        <v>Rename or Hide</v>
      </c>
      <c r="B199" s="940"/>
      <c r="C199" s="310"/>
      <c r="D199" s="311">
        <f>Categories!D185</f>
        <v>0</v>
      </c>
      <c r="E199" s="312">
        <f>Categories!E185</f>
        <v>0</v>
      </c>
      <c r="F199" s="310"/>
      <c r="G199" s="313">
        <f>Categories!B185</f>
        <v>0</v>
      </c>
      <c r="H199" s="310"/>
      <c r="I199" s="507">
        <f>Categories!C185</f>
        <v>0</v>
      </c>
      <c r="J199" s="385"/>
      <c r="K199" s="315"/>
      <c r="L199" s="386"/>
      <c r="M199" s="315"/>
      <c r="N199" s="315"/>
      <c r="O199" s="316"/>
      <c r="P199" s="316"/>
      <c r="Q199" s="316"/>
      <c r="R199" s="316"/>
      <c r="S199" s="316"/>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row>
    <row r="200" spans="1:52" s="318" customFormat="1" ht="15" customHeight="1" x14ac:dyDescent="0.25">
      <c r="A200" s="396" t="str">
        <f>MID(Categories!A186,FIND("-",Categories!A186)+1,99)</f>
        <v>Miscellaneous</v>
      </c>
      <c r="B200" s="940"/>
      <c r="C200" s="310"/>
      <c r="D200" s="311">
        <f>Categories!D186</f>
        <v>0</v>
      </c>
      <c r="E200" s="312">
        <f>Categories!E186</f>
        <v>0</v>
      </c>
      <c r="F200" s="310"/>
      <c r="G200" s="313">
        <f>Categories!B186</f>
        <v>0</v>
      </c>
      <c r="H200" s="310"/>
      <c r="I200" s="507">
        <f>Categories!C186</f>
        <v>0</v>
      </c>
      <c r="J200" s="385"/>
      <c r="K200" s="315"/>
      <c r="L200" s="386"/>
      <c r="M200" s="315"/>
      <c r="N200" s="315"/>
      <c r="O200" s="316"/>
      <c r="P200" s="316"/>
      <c r="Q200" s="316"/>
      <c r="R200" s="316"/>
      <c r="S200" s="316"/>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row>
    <row r="201" spans="1:52" s="318" customFormat="1" ht="15" customHeight="1" x14ac:dyDescent="0.25">
      <c r="A201" s="396"/>
      <c r="B201" s="405">
        <f>SUBTOTAL(9,B194:B200)</f>
        <v>0</v>
      </c>
      <c r="C201" s="310"/>
      <c r="D201" s="404">
        <f>SUBTOTAL(9,D194:D200)</f>
        <v>0</v>
      </c>
      <c r="E201" s="405">
        <f>SUBTOTAL(9,E194:E200)</f>
        <v>0</v>
      </c>
      <c r="F201" s="310"/>
      <c r="G201" s="406">
        <f>SUBTOTAL(9,G194:G200)</f>
        <v>0</v>
      </c>
      <c r="H201" s="310"/>
      <c r="I201" s="517">
        <f>SUBTOTAL(9,I194:I200)</f>
        <v>0</v>
      </c>
      <c r="J201" s="385"/>
      <c r="K201" s="315"/>
      <c r="L201" s="386"/>
      <c r="M201" s="315"/>
      <c r="N201" s="315"/>
      <c r="O201" s="316"/>
      <c r="P201" s="316"/>
      <c r="Q201" s="316"/>
      <c r="R201" s="316"/>
      <c r="S201" s="316"/>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row>
    <row r="202" spans="1:52" s="346" customFormat="1" ht="15" customHeight="1" thickBot="1" x14ac:dyDescent="0.3">
      <c r="A202" s="408"/>
      <c r="B202" s="409">
        <f>SUBTOTAL(9,B169:B200)</f>
        <v>0</v>
      </c>
      <c r="C202" s="410"/>
      <c r="D202" s="411">
        <f>SUBTOTAL(9,D169:D200)</f>
        <v>0</v>
      </c>
      <c r="E202" s="412">
        <f>SUBTOTAL(9,E169:E200)</f>
        <v>0</v>
      </c>
      <c r="F202" s="410"/>
      <c r="G202" s="413">
        <f>SUBTOTAL(9,G169:G200)</f>
        <v>0</v>
      </c>
      <c r="H202" s="410"/>
      <c r="I202" s="518">
        <f>SUBTOTAL(9,I169:I200)</f>
        <v>0</v>
      </c>
      <c r="J202" s="389"/>
      <c r="K202" s="344"/>
      <c r="L202" s="386"/>
      <c r="M202" s="386"/>
      <c r="N202" s="344"/>
      <c r="O202" s="344"/>
      <c r="P202" s="344"/>
      <c r="Q202" s="344"/>
      <c r="R202" s="344"/>
      <c r="S202" s="344"/>
      <c r="T202" s="345"/>
      <c r="U202" s="345"/>
      <c r="V202" s="345"/>
      <c r="W202" s="345"/>
      <c r="X202" s="345"/>
      <c r="Y202" s="345"/>
      <c r="Z202" s="345"/>
      <c r="AA202" s="345"/>
      <c r="AB202" s="345"/>
      <c r="AC202" s="345"/>
      <c r="AD202" s="345"/>
      <c r="AE202" s="345"/>
      <c r="AF202" s="345"/>
      <c r="AG202" s="345"/>
      <c r="AH202" s="345"/>
      <c r="AI202" s="345"/>
      <c r="AJ202" s="345"/>
      <c r="AK202" s="345"/>
      <c r="AL202" s="345"/>
      <c r="AM202" s="345"/>
      <c r="AN202" s="345"/>
      <c r="AO202" s="345"/>
      <c r="AP202" s="345"/>
      <c r="AQ202" s="345"/>
      <c r="AR202" s="345"/>
      <c r="AS202" s="345"/>
      <c r="AT202" s="345"/>
      <c r="AU202" s="345"/>
      <c r="AV202" s="345"/>
      <c r="AW202" s="345"/>
      <c r="AX202" s="345"/>
      <c r="AY202" s="345"/>
      <c r="AZ202" s="345"/>
    </row>
    <row r="203" spans="1:52" s="341" customFormat="1" ht="20.100000000000001" customHeight="1" x14ac:dyDescent="0.25">
      <c r="A203" s="390" t="str">
        <f>MID(Categories!A187,FIND("-",Categories!A187)+1,99)</f>
        <v>OTHER PAYMENTS</v>
      </c>
      <c r="B203" s="391"/>
      <c r="C203" s="392"/>
      <c r="D203" s="500"/>
      <c r="E203" s="501"/>
      <c r="F203" s="392"/>
      <c r="G203" s="403"/>
      <c r="H203" s="393"/>
      <c r="I203" s="515"/>
      <c r="J203" s="87"/>
      <c r="K203" s="87"/>
      <c r="L203" s="386"/>
      <c r="M203" s="307"/>
      <c r="N203" s="307"/>
      <c r="O203" s="307"/>
      <c r="P203" s="307"/>
      <c r="Q203" s="17"/>
      <c r="R203" s="307"/>
      <c r="S203" s="307"/>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0"/>
      <c r="AS203" s="340"/>
      <c r="AT203" s="340"/>
      <c r="AU203" s="340"/>
      <c r="AV203" s="340"/>
      <c r="AW203" s="340"/>
      <c r="AX203" s="340"/>
      <c r="AY203" s="340"/>
      <c r="AZ203" s="340"/>
    </row>
    <row r="204" spans="1:52" ht="15" customHeight="1" x14ac:dyDescent="0.25">
      <c r="A204" s="396" t="str">
        <f>MID(Categories!A188,FIND("-",Categories!A188)+1,99)</f>
        <v>Rename or Hide</v>
      </c>
      <c r="B204" s="942"/>
      <c r="C204" s="414"/>
      <c r="D204" s="415">
        <f>Categories!D188</f>
        <v>0</v>
      </c>
      <c r="E204" s="416">
        <f>Categories!E188</f>
        <v>0</v>
      </c>
      <c r="F204" s="414"/>
      <c r="G204" s="417">
        <f>Categories!B188</f>
        <v>0</v>
      </c>
      <c r="H204" s="414"/>
      <c r="I204" s="519">
        <f>Categories!C188</f>
        <v>0</v>
      </c>
      <c r="L204" s="386"/>
    </row>
    <row r="205" spans="1:52" ht="15" customHeight="1" x14ac:dyDescent="0.25">
      <c r="A205" s="396" t="str">
        <f>MID(Categories!A189,FIND("-",Categories!A189)+1,99)</f>
        <v>Rename or Hide</v>
      </c>
      <c r="B205" s="942"/>
      <c r="C205" s="414"/>
      <c r="D205" s="415">
        <f>Categories!D189</f>
        <v>0</v>
      </c>
      <c r="E205" s="416">
        <f>Categories!E189</f>
        <v>0</v>
      </c>
      <c r="F205" s="414"/>
      <c r="G205" s="417">
        <f>Categories!B189</f>
        <v>0</v>
      </c>
      <c r="H205" s="414"/>
      <c r="I205" s="519">
        <f>Categories!C189</f>
        <v>0</v>
      </c>
      <c r="L205" s="386"/>
    </row>
    <row r="206" spans="1:52" ht="15" customHeight="1" x14ac:dyDescent="0.25">
      <c r="A206" s="396" t="str">
        <f>MID(Categories!A190,FIND("-",Categories!A190)+1,99)</f>
        <v>Rename or Hide</v>
      </c>
      <c r="B206" s="942"/>
      <c r="C206" s="414"/>
      <c r="D206" s="415">
        <f>Categories!D190</f>
        <v>0</v>
      </c>
      <c r="E206" s="416">
        <f>Categories!E190</f>
        <v>0</v>
      </c>
      <c r="F206" s="414"/>
      <c r="G206" s="417">
        <f>Categories!B190</f>
        <v>0</v>
      </c>
      <c r="H206" s="414"/>
      <c r="I206" s="519">
        <f>Categories!C190</f>
        <v>0</v>
      </c>
      <c r="L206" s="386"/>
    </row>
    <row r="207" spans="1:52" ht="15" customHeight="1" x14ac:dyDescent="0.25">
      <c r="A207" s="396" t="str">
        <f>MID(Categories!A191,FIND("-",Categories!A191)+1,99)</f>
        <v>Payments In Advance</v>
      </c>
      <c r="B207" s="942"/>
      <c r="C207" s="414"/>
      <c r="D207" s="415">
        <f>Categories!D191</f>
        <v>0</v>
      </c>
      <c r="E207" s="416">
        <f>Categories!E191</f>
        <v>0</v>
      </c>
      <c r="F207" s="414"/>
      <c r="G207" s="417">
        <f>Categories!B191</f>
        <v>0</v>
      </c>
      <c r="H207" s="414"/>
      <c r="I207" s="519">
        <f>Categories!C191</f>
        <v>0</v>
      </c>
      <c r="L207" s="386"/>
    </row>
    <row r="208" spans="1:52" s="346" customFormat="1" ht="15" customHeight="1" x14ac:dyDescent="0.25">
      <c r="A208" s="408"/>
      <c r="B208" s="409">
        <f>SUBTOTAL(9,B203:B207)</f>
        <v>0</v>
      </c>
      <c r="C208" s="410"/>
      <c r="D208" s="411">
        <f>SUBTOTAL(9,D203:D207)</f>
        <v>0</v>
      </c>
      <c r="E208" s="412">
        <f>SUBTOTAL(9,E203:E207)</f>
        <v>0</v>
      </c>
      <c r="F208" s="410"/>
      <c r="G208" s="413">
        <f>SUBTOTAL(9,G203:G207)</f>
        <v>0</v>
      </c>
      <c r="H208" s="410"/>
      <c r="I208" s="518">
        <f>SUBTOTAL(9,I203:I207)</f>
        <v>0</v>
      </c>
      <c r="J208" s="389"/>
      <c r="K208" s="344"/>
      <c r="L208" s="386"/>
      <c r="M208" s="386"/>
      <c r="N208" s="344"/>
      <c r="O208" s="344"/>
      <c r="P208" s="344"/>
      <c r="Q208" s="344"/>
      <c r="R208" s="344"/>
      <c r="S208" s="344"/>
      <c r="T208" s="345"/>
      <c r="U208" s="345"/>
      <c r="V208" s="345"/>
      <c r="W208" s="345"/>
      <c r="X208" s="345"/>
      <c r="Y208" s="345"/>
      <c r="Z208" s="345"/>
      <c r="AA208" s="345"/>
      <c r="AB208" s="345"/>
      <c r="AC208" s="345"/>
      <c r="AD208" s="345"/>
      <c r="AE208" s="345"/>
      <c r="AF208" s="345"/>
      <c r="AG208" s="345"/>
      <c r="AH208" s="345"/>
      <c r="AI208" s="345"/>
      <c r="AJ208" s="345"/>
      <c r="AK208" s="345"/>
      <c r="AL208" s="345"/>
      <c r="AM208" s="345"/>
      <c r="AN208" s="345"/>
      <c r="AO208" s="345"/>
      <c r="AP208" s="345"/>
      <c r="AQ208" s="345"/>
      <c r="AR208" s="345"/>
      <c r="AS208" s="345"/>
      <c r="AT208" s="345"/>
      <c r="AU208" s="345"/>
      <c r="AV208" s="345"/>
      <c r="AW208" s="345"/>
      <c r="AX208" s="345"/>
      <c r="AY208" s="345"/>
      <c r="AZ208" s="345"/>
    </row>
    <row r="209" spans="1:52" s="346" customFormat="1" ht="15" customHeight="1" thickBot="1" x14ac:dyDescent="0.3">
      <c r="A209" s="418" t="s">
        <v>217</v>
      </c>
      <c r="B209" s="409">
        <f>SUBTOTAL(9,B99:B208)</f>
        <v>0</v>
      </c>
      <c r="C209" s="410"/>
      <c r="D209" s="411">
        <f>SUBTOTAL(9,D99:D208)</f>
        <v>0</v>
      </c>
      <c r="E209" s="412">
        <f>SUBTOTAL(9,E99:E208)</f>
        <v>0</v>
      </c>
      <c r="F209" s="410"/>
      <c r="G209" s="413">
        <f>SUBTOTAL(9,G99:G208)</f>
        <v>0</v>
      </c>
      <c r="H209" s="410"/>
      <c r="I209" s="518">
        <f>SUBTOTAL(9,I99:I208)</f>
        <v>0</v>
      </c>
      <c r="J209" s="389"/>
      <c r="K209" s="344"/>
      <c r="L209" s="386"/>
      <c r="M209" s="386"/>
      <c r="N209" s="344"/>
      <c r="O209" s="344"/>
      <c r="P209" s="344"/>
      <c r="Q209" s="344"/>
      <c r="R209" s="344"/>
      <c r="S209" s="344"/>
      <c r="T209" s="345"/>
      <c r="U209" s="345"/>
      <c r="V209" s="345"/>
      <c r="W209" s="345"/>
      <c r="X209" s="345"/>
      <c r="Y209" s="345"/>
      <c r="Z209" s="345"/>
      <c r="AA209" s="345"/>
      <c r="AB209" s="345"/>
      <c r="AC209" s="345"/>
      <c r="AD209" s="345"/>
      <c r="AE209" s="345"/>
      <c r="AF209" s="345"/>
      <c r="AG209" s="345"/>
      <c r="AH209" s="345"/>
      <c r="AI209" s="345"/>
      <c r="AJ209" s="345"/>
      <c r="AK209" s="345"/>
      <c r="AL209" s="345"/>
      <c r="AM209" s="345"/>
      <c r="AN209" s="345"/>
      <c r="AO209" s="345"/>
      <c r="AP209" s="345"/>
      <c r="AQ209" s="345"/>
      <c r="AR209" s="345"/>
      <c r="AS209" s="345"/>
      <c r="AT209" s="345"/>
      <c r="AU209" s="345"/>
      <c r="AV209" s="345"/>
      <c r="AW209" s="345"/>
      <c r="AX209" s="345"/>
      <c r="AY209" s="345"/>
      <c r="AZ209" s="345"/>
    </row>
    <row r="210" spans="1:52" s="341" customFormat="1" ht="20.100000000000001" customHeight="1" x14ac:dyDescent="0.25">
      <c r="A210" s="390" t="s">
        <v>184</v>
      </c>
      <c r="B210" s="391"/>
      <c r="C210" s="392"/>
      <c r="D210" s="500"/>
      <c r="E210" s="501"/>
      <c r="F210" s="392"/>
      <c r="G210" s="403"/>
      <c r="H210" s="393"/>
      <c r="I210" s="515"/>
      <c r="J210" s="87"/>
      <c r="K210" s="354" t="s">
        <v>312</v>
      </c>
      <c r="L210" s="386"/>
      <c r="M210" s="307"/>
      <c r="N210" s="307"/>
      <c r="O210" s="307"/>
      <c r="P210" s="307"/>
      <c r="Q210" s="17"/>
      <c r="R210" s="307"/>
      <c r="S210" s="307"/>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0"/>
      <c r="AT210" s="340"/>
      <c r="AU210" s="340"/>
      <c r="AV210" s="340"/>
      <c r="AW210" s="340"/>
      <c r="AX210" s="340"/>
      <c r="AY210" s="340"/>
      <c r="AZ210" s="340"/>
    </row>
    <row r="211" spans="1:52" ht="15" customHeight="1" x14ac:dyDescent="0.25">
      <c r="A211" s="396" t="str">
        <f>MID(Categories!A193,FIND("-",Categories!A193)+1,99)</f>
        <v>Purchase of Investments</v>
      </c>
      <c r="B211" s="943"/>
      <c r="C211" s="414"/>
      <c r="D211" s="415">
        <f>Categories!D193</f>
        <v>0</v>
      </c>
      <c r="E211" s="419">
        <f>Categories!E193</f>
        <v>0</v>
      </c>
      <c r="F211" s="414"/>
      <c r="G211" s="417">
        <f>Categories!B193</f>
        <v>0</v>
      </c>
      <c r="H211" s="414"/>
      <c r="I211" s="519">
        <f>Categories!C193</f>
        <v>0</v>
      </c>
      <c r="K211" s="354" t="s">
        <v>311</v>
      </c>
      <c r="L211" s="386"/>
    </row>
    <row r="212" spans="1:52" ht="15" customHeight="1" x14ac:dyDescent="0.25">
      <c r="A212" s="396" t="str">
        <f>MID(Categories!A194,FIND("-",Categories!A194)+1,99)</f>
        <v>Purchase of Shop Stock</v>
      </c>
      <c r="B212" s="943"/>
      <c r="C212" s="414"/>
      <c r="D212" s="415">
        <f>Categories!D194</f>
        <v>0</v>
      </c>
      <c r="E212" s="419">
        <f>Categories!E194</f>
        <v>0</v>
      </c>
      <c r="F212" s="414"/>
      <c r="G212" s="417">
        <f>Categories!B194</f>
        <v>0</v>
      </c>
      <c r="H212" s="414"/>
      <c r="I212" s="519">
        <f>Categories!C194</f>
        <v>0</v>
      </c>
      <c r="K212" s="357"/>
      <c r="L212" s="386"/>
    </row>
    <row r="213" spans="1:52" ht="15" customHeight="1" x14ac:dyDescent="0.25">
      <c r="A213" s="396" t="str">
        <f>MID(Categories!A195,FIND("-",Categories!A195)+1,99)</f>
        <v>Purchase of Fixed Assets</v>
      </c>
      <c r="B213" s="943"/>
      <c r="C213" s="414"/>
      <c r="D213" s="415">
        <f>Categories!D195</f>
        <v>0</v>
      </c>
      <c r="E213" s="419">
        <f>Categories!E195</f>
        <v>0</v>
      </c>
      <c r="F213" s="414"/>
      <c r="G213" s="417">
        <f>Categories!B195</f>
        <v>0</v>
      </c>
      <c r="H213" s="414"/>
      <c r="I213" s="519">
        <f>Categories!C195</f>
        <v>0</v>
      </c>
      <c r="K213" s="357"/>
      <c r="L213" s="386"/>
    </row>
    <row r="214" spans="1:52" s="346" customFormat="1" ht="15" customHeight="1" thickBot="1" x14ac:dyDescent="0.3">
      <c r="A214" s="408"/>
      <c r="B214" s="409">
        <f>SUBTOTAL(9,B210:C213)</f>
        <v>0</v>
      </c>
      <c r="C214" s="410"/>
      <c r="D214" s="411">
        <f>SUBTOTAL(9,D210:D213)</f>
        <v>0</v>
      </c>
      <c r="E214" s="412">
        <f>SUBTOTAL(9,E210:E213)</f>
        <v>0</v>
      </c>
      <c r="F214" s="410"/>
      <c r="G214" s="413">
        <f>SUBTOTAL(9,G210:G213)</f>
        <v>0</v>
      </c>
      <c r="H214" s="410"/>
      <c r="I214" s="520">
        <f>SUBTOTAL(9,I210:I213)</f>
        <v>0</v>
      </c>
      <c r="J214" s="389"/>
      <c r="K214" s="420"/>
      <c r="L214" s="386"/>
      <c r="M214" s="386"/>
      <c r="N214" s="344"/>
      <c r="O214" s="344"/>
      <c r="P214" s="344"/>
      <c r="Q214" s="344"/>
      <c r="R214" s="344"/>
      <c r="S214" s="344"/>
      <c r="T214" s="345"/>
      <c r="U214" s="345"/>
      <c r="V214" s="345"/>
      <c r="W214" s="345"/>
      <c r="X214" s="345"/>
      <c r="Y214" s="345"/>
      <c r="Z214" s="345"/>
      <c r="AA214" s="345"/>
      <c r="AB214" s="345"/>
      <c r="AC214" s="345"/>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5"/>
      <c r="AY214" s="345"/>
      <c r="AZ214" s="345"/>
    </row>
    <row r="215" spans="1:52" s="318" customFormat="1" ht="24.75" customHeight="1" thickBot="1" x14ac:dyDescent="0.35">
      <c r="A215" s="421" t="s">
        <v>39</v>
      </c>
      <c r="B215" s="422">
        <f>SUBTOTAL(9,B99:B214)</f>
        <v>0</v>
      </c>
      <c r="C215" s="423"/>
      <c r="D215" s="424">
        <f>SUBTOTAL(9,D99:D214)</f>
        <v>0</v>
      </c>
      <c r="E215" s="425">
        <f>SUBTOTAL(9,E99:E214)</f>
        <v>0</v>
      </c>
      <c r="F215" s="423"/>
      <c r="G215" s="426">
        <f>SUBTOTAL(9,G99:G214)</f>
        <v>0</v>
      </c>
      <c r="H215" s="423"/>
      <c r="I215" s="521">
        <f>SUBTOTAL(9,I99:I214)</f>
        <v>0</v>
      </c>
      <c r="J215" s="427"/>
      <c r="K215" s="428"/>
      <c r="L215" s="429"/>
      <c r="M215" s="17"/>
      <c r="N215" s="17"/>
      <c r="O215" s="368"/>
      <c r="P215" s="316"/>
      <c r="Q215" s="316"/>
      <c r="R215" s="316"/>
      <c r="S215" s="316"/>
      <c r="T215" s="317"/>
      <c r="U215" s="317"/>
      <c r="V215" s="317"/>
      <c r="W215" s="317"/>
      <c r="X215" s="317"/>
      <c r="Y215" s="317"/>
      <c r="Z215" s="317"/>
      <c r="AA215" s="317"/>
      <c r="AB215" s="317"/>
      <c r="AC215" s="317"/>
      <c r="AD215" s="317"/>
      <c r="AE215" s="317"/>
      <c r="AF215" s="317"/>
      <c r="AG215" s="317"/>
      <c r="AH215" s="317"/>
      <c r="AI215" s="317"/>
      <c r="AJ215" s="317"/>
      <c r="AK215" s="317"/>
      <c r="AL215" s="317"/>
      <c r="AM215" s="317"/>
      <c r="AN215" s="317"/>
      <c r="AO215" s="317"/>
      <c r="AP215" s="317"/>
      <c r="AQ215" s="317"/>
      <c r="AR215" s="317"/>
      <c r="AS215" s="317"/>
      <c r="AT215" s="317"/>
      <c r="AU215" s="317"/>
      <c r="AV215" s="317"/>
      <c r="AW215" s="317"/>
      <c r="AX215" s="317"/>
      <c r="AY215" s="317"/>
      <c r="AZ215" s="317"/>
    </row>
    <row r="216" spans="1:52" s="346" customFormat="1" ht="14.4" thickTop="1" thickBot="1" x14ac:dyDescent="0.3">
      <c r="A216" s="430"/>
      <c r="B216" s="431"/>
      <c r="C216" s="431"/>
      <c r="D216" s="431"/>
      <c r="E216" s="431"/>
      <c r="F216" s="431"/>
      <c r="G216" s="431"/>
      <c r="H216" s="431"/>
      <c r="I216" s="431"/>
      <c r="J216" s="432"/>
      <c r="K216" s="344"/>
      <c r="L216" s="344"/>
      <c r="M216" s="344"/>
      <c r="N216" s="344"/>
      <c r="O216" s="344"/>
      <c r="P216" s="344"/>
      <c r="Q216" s="344"/>
      <c r="R216" s="344"/>
      <c r="S216" s="344"/>
      <c r="T216" s="345"/>
      <c r="U216" s="345"/>
      <c r="V216" s="345"/>
      <c r="W216" s="345"/>
      <c r="X216" s="345"/>
      <c r="Y216" s="345"/>
      <c r="Z216" s="345"/>
      <c r="AA216" s="345"/>
      <c r="AB216" s="345"/>
      <c r="AC216" s="345"/>
      <c r="AD216" s="345"/>
      <c r="AE216" s="345"/>
      <c r="AF216" s="345"/>
      <c r="AG216" s="345"/>
      <c r="AH216" s="345"/>
      <c r="AI216" s="345"/>
      <c r="AJ216" s="345"/>
      <c r="AK216" s="345"/>
      <c r="AL216" s="345"/>
      <c r="AM216" s="345"/>
      <c r="AN216" s="345"/>
      <c r="AO216" s="345"/>
      <c r="AP216" s="345"/>
      <c r="AQ216" s="345"/>
      <c r="AR216" s="345"/>
    </row>
    <row r="217" spans="1:52" s="346" customFormat="1" ht="33.75" customHeight="1" thickTop="1" x14ac:dyDescent="0.25">
      <c r="A217" s="433" t="s">
        <v>70</v>
      </c>
      <c r="B217" s="434">
        <f>B96+B215</f>
        <v>0</v>
      </c>
      <c r="C217" s="435"/>
      <c r="D217" s="436">
        <f>D96+D215</f>
        <v>0</v>
      </c>
      <c r="E217" s="437">
        <f>E96+E215</f>
        <v>0</v>
      </c>
      <c r="F217" s="435"/>
      <c r="G217" s="438">
        <f>G96+G215</f>
        <v>0</v>
      </c>
      <c r="H217" s="435"/>
      <c r="I217" s="439">
        <f>I96+I215</f>
        <v>0</v>
      </c>
      <c r="J217" s="440"/>
      <c r="K217" s="1"/>
      <c r="L217" s="441"/>
      <c r="M217" s="1"/>
      <c r="N217" s="441"/>
      <c r="O217" s="368"/>
      <c r="P217" s="334"/>
      <c r="Q217" s="344"/>
      <c r="R217" s="344"/>
      <c r="S217" s="344"/>
      <c r="T217" s="345"/>
      <c r="U217" s="345"/>
      <c r="V217" s="345"/>
      <c r="W217" s="345"/>
      <c r="X217" s="345"/>
      <c r="Y217" s="345"/>
      <c r="Z217" s="345"/>
      <c r="AA217" s="345"/>
      <c r="AB217" s="345"/>
      <c r="AC217" s="345"/>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5"/>
      <c r="AY217" s="345"/>
      <c r="AZ217" s="345"/>
    </row>
    <row r="218" spans="1:52" s="346" customFormat="1" ht="15.6" x14ac:dyDescent="0.25">
      <c r="A218" s="442" t="s">
        <v>236</v>
      </c>
      <c r="B218" s="443">
        <f>B90+B209</f>
        <v>0</v>
      </c>
      <c r="C218" s="444"/>
      <c r="D218" s="445">
        <f t="shared" ref="D218:I218" si="0">D90+D209</f>
        <v>0</v>
      </c>
      <c r="E218" s="446">
        <f t="shared" si="0"/>
        <v>0</v>
      </c>
      <c r="F218" s="444">
        <f t="shared" si="0"/>
        <v>0</v>
      </c>
      <c r="G218" s="447">
        <f t="shared" si="0"/>
        <v>0</v>
      </c>
      <c r="H218" s="444">
        <f t="shared" si="0"/>
        <v>0</v>
      </c>
      <c r="I218" s="448">
        <f t="shared" si="0"/>
        <v>0</v>
      </c>
      <c r="J218" s="440"/>
      <c r="K218" s="1"/>
      <c r="L218" s="441"/>
      <c r="M218" s="1"/>
      <c r="N218" s="441"/>
      <c r="O218" s="368"/>
      <c r="P218" s="334"/>
      <c r="Q218" s="344"/>
      <c r="R218" s="344"/>
      <c r="S218" s="344"/>
      <c r="T218" s="345"/>
      <c r="U218" s="345"/>
      <c r="V218" s="345"/>
      <c r="W218" s="345"/>
      <c r="X218" s="345"/>
      <c r="Y218" s="345"/>
      <c r="Z218" s="345"/>
      <c r="AA218" s="345"/>
      <c r="AB218" s="345"/>
      <c r="AC218" s="345"/>
      <c r="AD218" s="345"/>
      <c r="AE218" s="345"/>
      <c r="AF218" s="345"/>
      <c r="AG218" s="345"/>
      <c r="AH218" s="345"/>
      <c r="AI218" s="345"/>
      <c r="AJ218" s="345"/>
      <c r="AK218" s="345"/>
      <c r="AL218" s="345"/>
      <c r="AM218" s="345"/>
      <c r="AN218" s="345"/>
      <c r="AO218" s="345"/>
      <c r="AP218" s="345"/>
      <c r="AQ218" s="345"/>
      <c r="AR218" s="345"/>
      <c r="AS218" s="345"/>
      <c r="AT218" s="345"/>
      <c r="AU218" s="345"/>
      <c r="AV218" s="345"/>
      <c r="AW218" s="345"/>
      <c r="AX218" s="345"/>
      <c r="AY218" s="345"/>
      <c r="AZ218" s="345"/>
    </row>
    <row r="219" spans="1:52" s="346" customFormat="1" ht="16.2" thickBot="1" x14ac:dyDescent="0.3">
      <c r="A219" s="449" t="s">
        <v>237</v>
      </c>
      <c r="B219" s="450">
        <f>B95+B214</f>
        <v>0</v>
      </c>
      <c r="C219" s="451"/>
      <c r="D219" s="452">
        <f t="shared" ref="D219:I219" si="1">D95+D214</f>
        <v>0</v>
      </c>
      <c r="E219" s="453">
        <f t="shared" si="1"/>
        <v>0</v>
      </c>
      <c r="F219" s="451">
        <f t="shared" si="1"/>
        <v>0</v>
      </c>
      <c r="G219" s="454">
        <f t="shared" si="1"/>
        <v>0</v>
      </c>
      <c r="H219" s="451">
        <f t="shared" si="1"/>
        <v>0</v>
      </c>
      <c r="I219" s="455">
        <f t="shared" si="1"/>
        <v>0</v>
      </c>
      <c r="J219" s="440"/>
      <c r="K219" s="1"/>
      <c r="L219" s="441"/>
      <c r="M219" s="1"/>
      <c r="N219" s="441"/>
      <c r="O219" s="368"/>
      <c r="P219" s="334"/>
      <c r="Q219" s="344"/>
      <c r="R219" s="344"/>
      <c r="S219" s="344"/>
      <c r="T219" s="345"/>
      <c r="U219" s="345"/>
      <c r="V219" s="345"/>
      <c r="W219" s="345"/>
      <c r="X219" s="345"/>
      <c r="Y219" s="345"/>
      <c r="Z219" s="345"/>
      <c r="AA219" s="345"/>
      <c r="AB219" s="345"/>
      <c r="AC219" s="345"/>
      <c r="AD219" s="345"/>
      <c r="AE219" s="345"/>
      <c r="AF219" s="345"/>
      <c r="AG219" s="345"/>
      <c r="AH219" s="345"/>
      <c r="AI219" s="345"/>
      <c r="AJ219" s="345"/>
      <c r="AK219" s="345"/>
      <c r="AL219" s="345"/>
      <c r="AM219" s="345"/>
      <c r="AN219" s="345"/>
      <c r="AO219" s="345"/>
      <c r="AP219" s="345"/>
      <c r="AQ219" s="345"/>
      <c r="AR219" s="345"/>
      <c r="AS219" s="345"/>
      <c r="AT219" s="345"/>
      <c r="AU219" s="345"/>
      <c r="AV219" s="345"/>
      <c r="AW219" s="345"/>
      <c r="AX219" s="345"/>
      <c r="AY219" s="345"/>
      <c r="AZ219" s="345"/>
    </row>
    <row r="220" spans="1:52" s="346" customFormat="1" ht="14.4" thickTop="1" thickBot="1" x14ac:dyDescent="0.3">
      <c r="A220" s="430"/>
      <c r="B220" s="431"/>
      <c r="C220" s="431"/>
      <c r="D220" s="431"/>
      <c r="E220" s="431"/>
      <c r="F220" s="431"/>
      <c r="G220" s="431"/>
      <c r="H220" s="431"/>
      <c r="I220" s="431"/>
      <c r="J220" s="432"/>
      <c r="K220" s="344"/>
      <c r="L220" s="344"/>
      <c r="M220" s="344"/>
      <c r="N220" s="344"/>
      <c r="O220" s="344"/>
      <c r="P220" s="344"/>
      <c r="Q220" s="344"/>
      <c r="R220" s="344"/>
      <c r="S220" s="344"/>
      <c r="T220" s="345"/>
      <c r="U220" s="345"/>
      <c r="V220" s="345"/>
      <c r="W220" s="345"/>
      <c r="X220" s="345"/>
      <c r="Y220" s="345"/>
      <c r="Z220" s="345"/>
      <c r="AA220" s="345"/>
      <c r="AB220" s="345"/>
      <c r="AC220" s="345"/>
      <c r="AD220" s="345"/>
      <c r="AE220" s="345"/>
      <c r="AF220" s="345"/>
      <c r="AG220" s="345"/>
      <c r="AH220" s="345"/>
      <c r="AI220" s="345"/>
      <c r="AJ220" s="345"/>
      <c r="AK220" s="345"/>
      <c r="AL220" s="345"/>
      <c r="AM220" s="345"/>
      <c r="AN220" s="345"/>
      <c r="AO220" s="345"/>
      <c r="AP220" s="345"/>
      <c r="AQ220" s="345"/>
      <c r="AR220" s="345"/>
    </row>
    <row r="221" spans="1:52" s="346" customFormat="1" ht="24" customHeight="1" thickTop="1" thickBot="1" x14ac:dyDescent="0.25">
      <c r="A221" s="1328" t="s">
        <v>40</v>
      </c>
      <c r="B221" s="1328"/>
      <c r="C221" s="1328"/>
      <c r="D221" s="1328"/>
      <c r="E221" s="1328"/>
      <c r="F221" s="1328"/>
      <c r="G221" s="1328"/>
      <c r="H221" s="1328"/>
      <c r="I221" s="1328"/>
      <c r="J221" s="432"/>
      <c r="K221" s="344"/>
      <c r="L221" s="344"/>
      <c r="M221" s="344"/>
      <c r="N221" s="344"/>
      <c r="O221" s="344"/>
      <c r="P221" s="344"/>
      <c r="Q221" s="344"/>
      <c r="R221" s="344"/>
      <c r="S221" s="344"/>
      <c r="T221" s="345"/>
      <c r="U221" s="345"/>
      <c r="V221" s="345"/>
      <c r="W221" s="345"/>
      <c r="X221" s="345"/>
      <c r="Y221" s="345"/>
      <c r="Z221" s="345"/>
      <c r="AA221" s="345"/>
      <c r="AB221" s="345"/>
      <c r="AC221" s="345"/>
      <c r="AD221" s="345"/>
      <c r="AE221" s="345"/>
      <c r="AF221" s="345"/>
      <c r="AG221" s="345"/>
      <c r="AH221" s="345"/>
      <c r="AI221" s="345"/>
      <c r="AJ221" s="345"/>
      <c r="AK221" s="345"/>
      <c r="AL221" s="345"/>
      <c r="AM221" s="345"/>
      <c r="AN221" s="345"/>
      <c r="AO221" s="345"/>
      <c r="AP221" s="345"/>
      <c r="AQ221" s="345"/>
      <c r="AR221" s="345"/>
    </row>
    <row r="222" spans="1:52" s="346" customFormat="1" ht="15" customHeight="1" thickTop="1" x14ac:dyDescent="0.25">
      <c r="A222" s="456" t="s">
        <v>94</v>
      </c>
      <c r="B222" s="457"/>
      <c r="C222" s="458"/>
      <c r="D222" s="459"/>
      <c r="E222" s="460"/>
      <c r="F222" s="461"/>
      <c r="G222" s="462"/>
      <c r="H222" s="462"/>
      <c r="I222" s="463"/>
      <c r="J222" s="432"/>
      <c r="K222" s="464" t="s">
        <v>395</v>
      </c>
      <c r="L222" s="344"/>
      <c r="M222" s="344"/>
      <c r="N222" s="344"/>
      <c r="O222" s="344"/>
      <c r="P222" s="344"/>
      <c r="Q222" s="344"/>
      <c r="R222" s="344"/>
      <c r="S222" s="344"/>
      <c r="T222" s="345"/>
      <c r="U222" s="345"/>
      <c r="V222" s="345"/>
      <c r="W222" s="345"/>
      <c r="X222" s="345"/>
      <c r="Y222" s="345"/>
      <c r="Z222" s="345"/>
      <c r="AA222" s="345"/>
      <c r="AB222" s="345"/>
      <c r="AC222" s="345"/>
      <c r="AD222" s="345"/>
      <c r="AE222" s="345"/>
      <c r="AF222" s="345"/>
      <c r="AG222" s="345"/>
      <c r="AH222" s="345"/>
      <c r="AI222" s="345"/>
      <c r="AJ222" s="345"/>
      <c r="AK222" s="345"/>
      <c r="AL222" s="345"/>
      <c r="AM222" s="345"/>
      <c r="AN222" s="345"/>
      <c r="AO222" s="345"/>
      <c r="AP222" s="345"/>
      <c r="AQ222" s="345"/>
      <c r="AR222" s="345"/>
    </row>
    <row r="223" spans="1:52" s="318" customFormat="1" ht="15" customHeight="1" thickBot="1" x14ac:dyDescent="0.3">
      <c r="A223" s="465" t="str">
        <f>MID(Categories!A197,FIND("T",Categories!A197),99)</f>
        <v>T-InterAcc Transfer</v>
      </c>
      <c r="B223" s="466"/>
      <c r="C223" s="467"/>
      <c r="D223" s="468"/>
      <c r="E223" s="466"/>
      <c r="F223" s="467"/>
      <c r="G223" s="1324">
        <f>Categories!B197</f>
        <v>0</v>
      </c>
      <c r="H223" s="1324"/>
      <c r="I223" s="1325"/>
      <c r="J223" s="314"/>
      <c r="K223" s="469" t="s">
        <v>332</v>
      </c>
      <c r="L223" s="315"/>
      <c r="M223" s="315"/>
      <c r="N223" s="315"/>
      <c r="O223" s="316"/>
      <c r="P223" s="316"/>
      <c r="Q223" s="316"/>
      <c r="R223" s="316"/>
      <c r="S223" s="316"/>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7"/>
    </row>
    <row r="224" spans="1:52" s="346" customFormat="1" ht="15" customHeight="1" thickTop="1" x14ac:dyDescent="0.25">
      <c r="A224" s="456" t="s">
        <v>289</v>
      </c>
      <c r="B224" s="457"/>
      <c r="C224" s="458"/>
      <c r="D224" s="459"/>
      <c r="E224" s="460"/>
      <c r="F224" s="461"/>
      <c r="G224" s="462"/>
      <c r="H224" s="462"/>
      <c r="I224" s="463"/>
      <c r="J224" s="432"/>
      <c r="K224" s="344"/>
      <c r="L224" s="344"/>
      <c r="M224" s="344"/>
      <c r="N224" s="344"/>
      <c r="O224" s="344"/>
      <c r="P224" s="344"/>
      <c r="Q224" s="344"/>
      <c r="R224" s="344"/>
      <c r="S224" s="344"/>
      <c r="T224" s="345"/>
      <c r="U224" s="345"/>
      <c r="V224" s="345"/>
      <c r="W224" s="345"/>
      <c r="X224" s="345"/>
      <c r="Y224" s="345"/>
      <c r="Z224" s="345"/>
      <c r="AA224" s="345"/>
      <c r="AB224" s="345"/>
      <c r="AC224" s="345"/>
      <c r="AD224" s="345"/>
      <c r="AE224" s="345"/>
      <c r="AF224" s="345"/>
      <c r="AG224" s="345"/>
      <c r="AH224" s="345"/>
      <c r="AI224" s="345"/>
      <c r="AJ224" s="345"/>
      <c r="AK224" s="345"/>
      <c r="AL224" s="345"/>
      <c r="AM224" s="345"/>
      <c r="AN224" s="345"/>
      <c r="AO224" s="345"/>
      <c r="AP224" s="345"/>
      <c r="AQ224" s="345"/>
      <c r="AR224" s="345"/>
    </row>
    <row r="225" spans="1:52" s="318" customFormat="1" ht="15" customHeight="1" x14ac:dyDescent="0.25">
      <c r="A225" s="465" t="str">
        <f>MID(Categories!A199,FIND("A",Categories!A199),99)</f>
        <v>Agency-HMRC</v>
      </c>
      <c r="B225" s="466"/>
      <c r="C225" s="467"/>
      <c r="D225" s="468"/>
      <c r="E225" s="466"/>
      <c r="F225" s="467"/>
      <c r="G225" s="1324">
        <f>Categories!B199+Categories!C199</f>
        <v>0</v>
      </c>
      <c r="H225" s="1324"/>
      <c r="I225" s="1325"/>
      <c r="J225" s="314"/>
      <c r="K225" s="354" t="s">
        <v>314</v>
      </c>
      <c r="L225" s="315"/>
      <c r="M225" s="315"/>
      <c r="N225" s="315"/>
      <c r="O225" s="316"/>
      <c r="P225" s="316"/>
      <c r="Q225" s="316"/>
      <c r="R225" s="316"/>
      <c r="S225" s="316"/>
      <c r="T225" s="317"/>
      <c r="U225" s="317"/>
      <c r="V225" s="317"/>
      <c r="W225" s="317"/>
      <c r="X225" s="317"/>
      <c r="Y225" s="317"/>
      <c r="Z225" s="317"/>
      <c r="AA225" s="317"/>
      <c r="AB225" s="317"/>
      <c r="AC225" s="317"/>
      <c r="AD225" s="317"/>
      <c r="AE225" s="317"/>
      <c r="AF225" s="317"/>
      <c r="AG225" s="317"/>
      <c r="AH225" s="317"/>
      <c r="AI225" s="317"/>
      <c r="AJ225" s="317"/>
      <c r="AK225" s="317"/>
      <c r="AL225" s="317"/>
      <c r="AM225" s="317"/>
      <c r="AN225" s="317"/>
      <c r="AO225" s="317"/>
      <c r="AP225" s="317"/>
      <c r="AQ225" s="317"/>
      <c r="AR225" s="317"/>
    </row>
    <row r="226" spans="1:52" s="318" customFormat="1" ht="15" customHeight="1" x14ac:dyDescent="0.25">
      <c r="A226" s="465" t="str">
        <f>MID(Categories!A200,FIND("A",Categories!A200),99)</f>
        <v>Agency-NEST</v>
      </c>
      <c r="B226" s="466"/>
      <c r="C226" s="467"/>
      <c r="D226" s="468"/>
      <c r="E226" s="466"/>
      <c r="F226" s="467"/>
      <c r="G226" s="1324">
        <f>Categories!B200+Categories!C200</f>
        <v>0</v>
      </c>
      <c r="H226" s="1324"/>
      <c r="I226" s="1325"/>
      <c r="J226" s="314"/>
      <c r="K226" s="354" t="s">
        <v>331</v>
      </c>
      <c r="L226" s="315"/>
      <c r="M226" s="315"/>
      <c r="N226" s="315"/>
      <c r="O226" s="316"/>
      <c r="P226" s="316"/>
      <c r="Q226" s="316"/>
      <c r="R226" s="316"/>
      <c r="S226" s="316"/>
      <c r="T226" s="317"/>
      <c r="U226" s="317"/>
      <c r="V226" s="317"/>
      <c r="W226" s="317"/>
      <c r="X226" s="317"/>
      <c r="Y226" s="317"/>
      <c r="Z226" s="317"/>
      <c r="AA226" s="317"/>
      <c r="AB226" s="317"/>
      <c r="AC226" s="317"/>
      <c r="AD226" s="317"/>
      <c r="AE226" s="317"/>
      <c r="AF226" s="317"/>
      <c r="AG226" s="317"/>
      <c r="AH226" s="317"/>
      <c r="AI226" s="317"/>
      <c r="AJ226" s="317"/>
      <c r="AK226" s="317"/>
      <c r="AL226" s="317"/>
      <c r="AM226" s="317"/>
      <c r="AN226" s="317"/>
      <c r="AO226" s="317"/>
      <c r="AP226" s="317"/>
      <c r="AQ226" s="317"/>
      <c r="AR226" s="317"/>
    </row>
    <row r="227" spans="1:52" s="318" customFormat="1" ht="15" customHeight="1" thickBot="1" x14ac:dyDescent="0.3">
      <c r="A227" s="470" t="str">
        <f>MID(Categories!A201,FIND("A",Categories!A201),99)</f>
        <v>Agency-Other</v>
      </c>
      <c r="B227" s="471"/>
      <c r="C227" s="472"/>
      <c r="D227" s="473"/>
      <c r="E227" s="471"/>
      <c r="F227" s="472"/>
      <c r="G227" s="1326">
        <f>Categories!B201+Categories!C201</f>
        <v>0</v>
      </c>
      <c r="H227" s="1326"/>
      <c r="I227" s="1327"/>
      <c r="J227" s="314"/>
      <c r="K227" s="354"/>
      <c r="L227" s="315"/>
      <c r="M227" s="315"/>
      <c r="N227" s="315"/>
      <c r="O227" s="316"/>
      <c r="P227" s="316"/>
      <c r="Q227" s="316"/>
      <c r="R227" s="316"/>
      <c r="S227" s="316"/>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row>
    <row r="228" spans="1:52" s="346" customFormat="1" ht="15" customHeight="1" thickTop="1" x14ac:dyDescent="0.25">
      <c r="A228" s="474"/>
      <c r="B228" s="475"/>
      <c r="C228" s="476"/>
      <c r="D228" s="477"/>
      <c r="E228" s="477"/>
      <c r="F228" s="476"/>
      <c r="G228" s="477"/>
      <c r="H228" s="478"/>
      <c r="I228" s="479"/>
      <c r="J228" s="440"/>
      <c r="K228" s="344"/>
      <c r="L228" s="344"/>
      <c r="M228" s="344"/>
      <c r="N228" s="344"/>
      <c r="O228" s="368"/>
      <c r="P228" s="344"/>
      <c r="Q228" s="344"/>
      <c r="R228" s="344"/>
      <c r="S228" s="344"/>
      <c r="T228" s="345"/>
      <c r="U228" s="345"/>
      <c r="V228" s="345"/>
      <c r="W228" s="345"/>
      <c r="X228" s="345"/>
      <c r="Y228" s="345"/>
      <c r="Z228" s="345"/>
      <c r="AA228" s="345"/>
      <c r="AB228" s="345"/>
      <c r="AC228" s="345"/>
      <c r="AD228" s="345"/>
      <c r="AE228" s="345"/>
      <c r="AF228" s="345"/>
      <c r="AG228" s="345"/>
      <c r="AH228" s="345"/>
      <c r="AI228" s="345"/>
      <c r="AJ228" s="345"/>
      <c r="AK228" s="345"/>
      <c r="AL228" s="345"/>
      <c r="AM228" s="345"/>
      <c r="AN228" s="345"/>
      <c r="AO228" s="345"/>
      <c r="AP228" s="345"/>
      <c r="AQ228" s="345"/>
      <c r="AR228" s="345"/>
      <c r="AS228" s="345"/>
      <c r="AT228" s="345"/>
      <c r="AU228" s="345"/>
      <c r="AV228" s="345"/>
      <c r="AW228" s="345"/>
      <c r="AX228" s="345"/>
      <c r="AY228" s="345"/>
      <c r="AZ228" s="345"/>
    </row>
    <row r="229" spans="1:52" s="346" customFormat="1" ht="15" customHeight="1" x14ac:dyDescent="0.25">
      <c r="A229" s="474"/>
      <c r="B229" s="475"/>
      <c r="C229" s="476"/>
      <c r="D229" s="477"/>
      <c r="E229" s="477"/>
      <c r="F229" s="476"/>
      <c r="G229" s="477"/>
      <c r="H229" s="478"/>
      <c r="I229" s="479"/>
      <c r="J229" s="440"/>
      <c r="K229" s="344"/>
      <c r="L229" s="344"/>
      <c r="M229" s="344"/>
      <c r="N229" s="344"/>
      <c r="O229" s="368"/>
      <c r="P229" s="344"/>
      <c r="Q229" s="344"/>
      <c r="R229" s="344"/>
      <c r="S229" s="344"/>
      <c r="T229" s="345"/>
      <c r="U229" s="345"/>
      <c r="V229" s="345"/>
      <c r="W229" s="345"/>
      <c r="X229" s="345"/>
      <c r="Y229" s="345"/>
      <c r="Z229" s="345"/>
      <c r="AA229" s="345"/>
      <c r="AB229" s="345"/>
      <c r="AC229" s="345"/>
      <c r="AD229" s="345"/>
      <c r="AE229" s="345"/>
      <c r="AF229" s="345"/>
      <c r="AG229" s="345"/>
      <c r="AH229" s="345"/>
      <c r="AI229" s="345"/>
      <c r="AJ229" s="345"/>
      <c r="AK229" s="345"/>
      <c r="AL229" s="345"/>
      <c r="AM229" s="345"/>
      <c r="AN229" s="345"/>
      <c r="AO229" s="345"/>
      <c r="AP229" s="345"/>
      <c r="AQ229" s="345"/>
      <c r="AR229" s="345"/>
      <c r="AS229" s="345"/>
      <c r="AT229" s="345"/>
      <c r="AU229" s="345"/>
      <c r="AV229" s="345"/>
      <c r="AW229" s="345"/>
      <c r="AX229" s="345"/>
      <c r="AY229" s="345"/>
      <c r="AZ229" s="345"/>
    </row>
    <row r="230" spans="1:52" s="346" customFormat="1" ht="15" customHeight="1" x14ac:dyDescent="0.25">
      <c r="A230" s="474"/>
      <c r="B230" s="475"/>
      <c r="C230" s="476"/>
      <c r="D230" s="477"/>
      <c r="E230" s="477"/>
      <c r="F230" s="476"/>
      <c r="G230" s="477"/>
      <c r="H230" s="478"/>
      <c r="I230" s="479"/>
      <c r="J230" s="440"/>
      <c r="K230" s="344"/>
      <c r="L230" s="344"/>
      <c r="M230" s="344"/>
      <c r="N230" s="344"/>
      <c r="O230" s="368"/>
      <c r="P230" s="344"/>
      <c r="Q230" s="344"/>
      <c r="R230" s="344"/>
      <c r="S230" s="344"/>
      <c r="T230" s="345"/>
      <c r="U230" s="345"/>
      <c r="V230" s="345"/>
      <c r="W230" s="345"/>
      <c r="X230" s="345"/>
      <c r="Y230" s="345"/>
      <c r="Z230" s="345"/>
      <c r="AA230" s="345"/>
      <c r="AB230" s="345"/>
      <c r="AC230" s="345"/>
      <c r="AD230" s="345"/>
      <c r="AE230" s="345"/>
      <c r="AF230" s="345"/>
      <c r="AG230" s="345"/>
      <c r="AH230" s="345"/>
      <c r="AI230" s="345"/>
      <c r="AJ230" s="345"/>
      <c r="AK230" s="345"/>
      <c r="AL230" s="345"/>
      <c r="AM230" s="345"/>
      <c r="AN230" s="345"/>
      <c r="AO230" s="345"/>
      <c r="AP230" s="345"/>
      <c r="AQ230" s="345"/>
      <c r="AR230" s="345"/>
      <c r="AS230" s="345"/>
      <c r="AT230" s="345"/>
      <c r="AU230" s="345"/>
      <c r="AV230" s="345"/>
      <c r="AW230" s="345"/>
      <c r="AX230" s="345"/>
      <c r="AY230" s="345"/>
      <c r="AZ230" s="345"/>
    </row>
    <row r="231" spans="1:52" s="346" customFormat="1" ht="15" customHeight="1" x14ac:dyDescent="0.25">
      <c r="A231" s="474"/>
      <c r="B231" s="475"/>
      <c r="C231" s="476"/>
      <c r="D231" s="477"/>
      <c r="E231" s="477"/>
      <c r="F231" s="476"/>
      <c r="G231" s="477"/>
      <c r="H231" s="478"/>
      <c r="I231" s="479"/>
      <c r="J231" s="440"/>
      <c r="K231" s="344"/>
      <c r="L231" s="344"/>
      <c r="M231" s="344"/>
      <c r="N231" s="344"/>
      <c r="O231" s="368"/>
      <c r="P231" s="344"/>
      <c r="Q231" s="344"/>
      <c r="R231" s="344"/>
      <c r="S231" s="344"/>
      <c r="T231" s="345"/>
      <c r="U231" s="345"/>
      <c r="V231" s="345"/>
      <c r="W231" s="345"/>
      <c r="X231" s="345"/>
      <c r="Y231" s="345"/>
      <c r="Z231" s="345"/>
      <c r="AA231" s="345"/>
      <c r="AB231" s="345"/>
      <c r="AC231" s="345"/>
      <c r="AD231" s="345"/>
      <c r="AE231" s="345"/>
      <c r="AF231" s="345"/>
      <c r="AG231" s="345"/>
      <c r="AH231" s="345"/>
      <c r="AI231" s="345"/>
      <c r="AJ231" s="345"/>
      <c r="AK231" s="345"/>
      <c r="AL231" s="345"/>
      <c r="AM231" s="345"/>
      <c r="AN231" s="345"/>
      <c r="AO231" s="345"/>
      <c r="AP231" s="345"/>
      <c r="AQ231" s="345"/>
      <c r="AR231" s="345"/>
      <c r="AS231" s="345"/>
      <c r="AT231" s="345"/>
      <c r="AU231" s="345"/>
      <c r="AV231" s="345"/>
      <c r="AW231" s="345"/>
      <c r="AX231" s="345"/>
      <c r="AY231" s="345"/>
      <c r="AZ231" s="345"/>
    </row>
    <row r="232" spans="1:52" s="346" customFormat="1" ht="15" customHeight="1" x14ac:dyDescent="0.25">
      <c r="A232" s="474"/>
      <c r="B232" s="475"/>
      <c r="C232" s="476"/>
      <c r="D232" s="477"/>
      <c r="E232" s="477"/>
      <c r="F232" s="476"/>
      <c r="G232" s="477"/>
      <c r="H232" s="478"/>
      <c r="I232" s="479"/>
      <c r="J232" s="440"/>
      <c r="K232" s="1"/>
      <c r="L232" s="344"/>
      <c r="M232" s="344"/>
      <c r="N232" s="344"/>
      <c r="O232" s="368"/>
      <c r="P232" s="344"/>
      <c r="Q232" s="344"/>
      <c r="R232" s="344"/>
      <c r="S232" s="344"/>
      <c r="T232" s="345"/>
      <c r="U232" s="345"/>
      <c r="V232" s="345"/>
      <c r="W232" s="345"/>
      <c r="X232" s="345"/>
      <c r="Y232" s="345"/>
      <c r="Z232" s="345"/>
      <c r="AA232" s="345"/>
      <c r="AB232" s="345"/>
      <c r="AC232" s="345"/>
      <c r="AD232" s="345"/>
      <c r="AE232" s="345"/>
      <c r="AF232" s="345"/>
      <c r="AG232" s="345"/>
      <c r="AH232" s="345"/>
      <c r="AI232" s="345"/>
      <c r="AJ232" s="345"/>
      <c r="AK232" s="345"/>
      <c r="AL232" s="345"/>
      <c r="AM232" s="345"/>
      <c r="AN232" s="345"/>
      <c r="AO232" s="345"/>
      <c r="AP232" s="345"/>
      <c r="AQ232" s="345"/>
      <c r="AR232" s="345"/>
      <c r="AS232" s="345"/>
      <c r="AT232" s="345"/>
      <c r="AU232" s="345"/>
      <c r="AV232" s="345"/>
      <c r="AW232" s="345"/>
      <c r="AX232" s="345"/>
      <c r="AY232" s="345"/>
      <c r="AZ232" s="345"/>
    </row>
    <row r="233" spans="1:52" s="481" customFormat="1" ht="15" customHeight="1" x14ac:dyDescent="0.25">
      <c r="A233" s="474"/>
      <c r="B233" s="475"/>
      <c r="C233" s="476"/>
      <c r="D233" s="477"/>
      <c r="E233" s="477"/>
      <c r="F233" s="476"/>
      <c r="G233" s="477"/>
      <c r="H233" s="478"/>
      <c r="I233" s="479"/>
      <c r="J233" s="381"/>
      <c r="K233" s="1"/>
      <c r="L233" s="344"/>
      <c r="M233" s="344"/>
      <c r="N233" s="344"/>
      <c r="O233" s="368"/>
      <c r="P233" s="344"/>
      <c r="Q233" s="441"/>
      <c r="R233" s="441"/>
      <c r="S233" s="441"/>
      <c r="T233" s="480"/>
      <c r="U233" s="480"/>
      <c r="V233" s="480"/>
      <c r="W233" s="480"/>
      <c r="X233" s="480"/>
      <c r="Y233" s="480"/>
      <c r="Z233" s="480"/>
      <c r="AA233" s="480"/>
      <c r="AB233" s="480"/>
      <c r="AC233" s="480"/>
      <c r="AD233" s="480"/>
      <c r="AE233" s="480"/>
      <c r="AF233" s="480"/>
      <c r="AG233" s="480"/>
      <c r="AH233" s="480"/>
      <c r="AI233" s="480"/>
      <c r="AJ233" s="480"/>
      <c r="AK233" s="480"/>
      <c r="AL233" s="480"/>
      <c r="AM233" s="480"/>
      <c r="AN233" s="480"/>
      <c r="AO233" s="480"/>
      <c r="AP233" s="480"/>
      <c r="AQ233" s="480"/>
      <c r="AR233" s="480"/>
      <c r="AS233" s="480"/>
      <c r="AT233" s="480"/>
      <c r="AU233" s="480"/>
      <c r="AV233" s="480"/>
      <c r="AW233" s="480"/>
      <c r="AX233" s="480"/>
      <c r="AY233" s="480"/>
      <c r="AZ233" s="480"/>
    </row>
    <row r="234" spans="1:52" ht="15" customHeight="1" x14ac:dyDescent="0.25">
      <c r="A234" s="474"/>
      <c r="L234" s="19"/>
      <c r="M234" s="19"/>
      <c r="N234" s="19"/>
      <c r="P234" s="344"/>
    </row>
    <row r="235" spans="1:52" s="383" customFormat="1" ht="13.8" x14ac:dyDescent="0.25">
      <c r="A235" s="474"/>
      <c r="B235" s="475"/>
      <c r="C235" s="476"/>
      <c r="D235" s="477"/>
      <c r="E235" s="477"/>
      <c r="F235" s="476"/>
      <c r="G235" s="477"/>
      <c r="H235" s="478"/>
      <c r="I235" s="479"/>
      <c r="J235" s="7"/>
      <c r="K235" s="1"/>
      <c r="L235" s="1"/>
      <c r="M235" s="1"/>
      <c r="N235" s="1"/>
      <c r="O235" s="19"/>
      <c r="P235" s="344"/>
      <c r="Q235" s="19"/>
      <c r="R235" s="19"/>
      <c r="S235" s="19"/>
      <c r="T235" s="382"/>
      <c r="U235" s="382"/>
      <c r="V235" s="382"/>
      <c r="W235" s="38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c r="AS235" s="382"/>
      <c r="AT235" s="382"/>
      <c r="AU235" s="382"/>
      <c r="AV235" s="382"/>
      <c r="AW235" s="382"/>
      <c r="AX235" s="382"/>
      <c r="AY235" s="382"/>
      <c r="AZ235" s="382"/>
    </row>
    <row r="236" spans="1:52" ht="15" customHeight="1" x14ac:dyDescent="0.25">
      <c r="A236" s="474"/>
      <c r="P236" s="441"/>
    </row>
    <row r="237" spans="1:52" ht="15" customHeight="1" x14ac:dyDescent="0.25">
      <c r="A237" s="474"/>
      <c r="O237" s="441"/>
    </row>
    <row r="238" spans="1:52" ht="15" customHeight="1" x14ac:dyDescent="0.25">
      <c r="A238" s="474"/>
      <c r="O238" s="482"/>
      <c r="P238" s="19"/>
    </row>
    <row r="239" spans="1:52" ht="15" customHeight="1" x14ac:dyDescent="0.25">
      <c r="A239" s="474"/>
      <c r="J239" s="441"/>
    </row>
    <row r="240" spans="1:52" s="481" customFormat="1" ht="15" customHeight="1" x14ac:dyDescent="0.25">
      <c r="A240" s="474"/>
      <c r="B240" s="475"/>
      <c r="C240" s="476"/>
      <c r="D240" s="477"/>
      <c r="E240" s="477"/>
      <c r="F240" s="476"/>
      <c r="G240" s="477"/>
      <c r="H240" s="478"/>
      <c r="I240" s="479"/>
      <c r="J240" s="7"/>
      <c r="K240" s="483"/>
      <c r="L240" s="483"/>
      <c r="M240" s="483"/>
      <c r="N240" s="483"/>
      <c r="O240" s="441"/>
      <c r="P240" s="441"/>
      <c r="Q240" s="441"/>
      <c r="R240" s="441"/>
      <c r="S240" s="441"/>
      <c r="T240" s="480"/>
      <c r="U240" s="480"/>
      <c r="V240" s="480"/>
      <c r="W240" s="480"/>
      <c r="X240" s="480"/>
      <c r="Y240" s="480"/>
      <c r="Z240" s="480"/>
      <c r="AA240" s="480"/>
      <c r="AB240" s="480"/>
      <c r="AC240" s="480"/>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480"/>
      <c r="AY240" s="480"/>
      <c r="AZ240" s="480"/>
    </row>
    <row r="241" spans="1:52" s="485" customFormat="1" ht="13.8" x14ac:dyDescent="0.25">
      <c r="A241" s="474"/>
      <c r="B241" s="475"/>
      <c r="C241" s="476"/>
      <c r="D241" s="477"/>
      <c r="E241" s="477"/>
      <c r="F241" s="476"/>
      <c r="G241" s="477"/>
      <c r="H241" s="478"/>
      <c r="I241" s="479"/>
      <c r="J241" s="482"/>
      <c r="K241" s="19"/>
      <c r="L241" s="19"/>
      <c r="M241" s="19"/>
      <c r="N241" s="19"/>
      <c r="O241" s="482"/>
      <c r="P241" s="482"/>
      <c r="Q241" s="482"/>
      <c r="R241" s="482"/>
      <c r="S241" s="482"/>
      <c r="T241" s="484"/>
      <c r="U241" s="484"/>
      <c r="V241" s="484"/>
      <c r="W241" s="484"/>
      <c r="X241" s="484"/>
      <c r="Y241" s="484"/>
      <c r="Z241" s="484"/>
      <c r="AA241" s="484"/>
      <c r="AB241" s="484"/>
      <c r="AC241" s="484"/>
      <c r="AD241" s="484"/>
      <c r="AE241" s="484"/>
      <c r="AF241" s="484"/>
      <c r="AG241" s="484"/>
      <c r="AH241" s="484"/>
      <c r="AI241" s="484"/>
      <c r="AJ241" s="484"/>
      <c r="AK241" s="484"/>
      <c r="AL241" s="484"/>
      <c r="AM241" s="484"/>
      <c r="AN241" s="484"/>
      <c r="AO241" s="484"/>
      <c r="AP241" s="484"/>
      <c r="AQ241" s="484"/>
      <c r="AR241" s="484"/>
      <c r="AS241" s="484"/>
      <c r="AT241" s="484"/>
      <c r="AU241" s="484"/>
      <c r="AV241" s="484"/>
      <c r="AW241" s="484"/>
      <c r="AX241" s="484"/>
      <c r="AY241" s="484"/>
      <c r="AZ241" s="484"/>
    </row>
    <row r="242" spans="1:52" ht="15" customHeight="1" x14ac:dyDescent="0.25">
      <c r="A242" s="474"/>
    </row>
    <row r="243" spans="1:52" s="481" customFormat="1" ht="15" customHeight="1" x14ac:dyDescent="0.25">
      <c r="A243" s="474"/>
      <c r="B243" s="475"/>
      <c r="C243" s="476"/>
      <c r="D243" s="477"/>
      <c r="E243" s="477"/>
      <c r="F243" s="476"/>
      <c r="G243" s="477"/>
      <c r="H243" s="478"/>
      <c r="I243" s="479"/>
      <c r="J243" s="7"/>
      <c r="K243" s="483"/>
      <c r="L243" s="483"/>
      <c r="M243" s="483"/>
      <c r="N243" s="483"/>
      <c r="O243" s="441"/>
      <c r="P243" s="441"/>
      <c r="Q243" s="441"/>
      <c r="R243" s="441"/>
      <c r="S243" s="441"/>
      <c r="T243" s="480"/>
      <c r="U243" s="480"/>
      <c r="V243" s="480"/>
      <c r="W243" s="480"/>
      <c r="X243" s="480"/>
      <c r="Y243" s="480"/>
      <c r="Z243" s="480"/>
      <c r="AA243" s="480"/>
      <c r="AB243" s="480"/>
      <c r="AC243" s="480"/>
      <c r="AD243" s="480"/>
      <c r="AE243" s="480"/>
      <c r="AF243" s="480"/>
      <c r="AG243" s="480"/>
      <c r="AH243" s="480"/>
      <c r="AI243" s="480"/>
      <c r="AJ243" s="480"/>
      <c r="AK243" s="480"/>
      <c r="AL243" s="480"/>
      <c r="AM243" s="480"/>
      <c r="AN243" s="480"/>
      <c r="AO243" s="480"/>
      <c r="AP243" s="480"/>
      <c r="AQ243" s="480"/>
      <c r="AR243" s="480"/>
      <c r="AS243" s="480"/>
      <c r="AT243" s="480"/>
      <c r="AU243" s="480"/>
      <c r="AV243" s="480"/>
      <c r="AW243" s="480"/>
      <c r="AX243" s="480"/>
      <c r="AY243" s="480"/>
      <c r="AZ243" s="480"/>
    </row>
    <row r="244" spans="1:52" s="383" customFormat="1" ht="15" customHeight="1" x14ac:dyDescent="0.25">
      <c r="A244" s="474"/>
      <c r="B244" s="475"/>
      <c r="C244" s="476"/>
      <c r="D244" s="477"/>
      <c r="E244" s="477"/>
      <c r="F244" s="476"/>
      <c r="G244" s="477"/>
      <c r="H244" s="478"/>
      <c r="I244" s="479"/>
      <c r="J244" s="7"/>
      <c r="K244" s="1"/>
      <c r="L244" s="19"/>
      <c r="M244" s="19"/>
      <c r="N244" s="19"/>
      <c r="O244" s="19"/>
      <c r="P244" s="482"/>
      <c r="Q244" s="19"/>
      <c r="R244" s="19"/>
      <c r="S244" s="19"/>
      <c r="T244" s="382"/>
      <c r="U244" s="382"/>
      <c r="V244" s="382"/>
      <c r="W244" s="382"/>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c r="AS244" s="382"/>
      <c r="AT244" s="382"/>
      <c r="AU244" s="382"/>
      <c r="AV244" s="382"/>
      <c r="AW244" s="382"/>
      <c r="AX244" s="382"/>
      <c r="AY244" s="382"/>
      <c r="AZ244" s="382"/>
    </row>
    <row r="245" spans="1:52" ht="15" customHeight="1" x14ac:dyDescent="0.25">
      <c r="A245" s="474"/>
      <c r="K245" s="483"/>
      <c r="L245" s="483"/>
      <c r="M245" s="483"/>
      <c r="N245" s="483"/>
      <c r="O245" s="344"/>
    </row>
    <row r="246" spans="1:52" ht="15" customHeight="1" x14ac:dyDescent="0.25">
      <c r="A246" s="474"/>
      <c r="K246" s="483"/>
      <c r="L246" s="483"/>
      <c r="M246" s="483"/>
      <c r="N246" s="483"/>
      <c r="O246" s="344"/>
      <c r="P246" s="441"/>
    </row>
    <row r="247" spans="1:52" ht="15" customHeight="1" x14ac:dyDescent="0.25">
      <c r="A247" s="474"/>
      <c r="K247" s="486"/>
      <c r="L247" s="486"/>
      <c r="M247" s="486"/>
      <c r="N247" s="487"/>
      <c r="O247" s="344"/>
      <c r="P247" s="19"/>
    </row>
    <row r="248" spans="1:52" s="346" customFormat="1" ht="15" customHeight="1" x14ac:dyDescent="0.25">
      <c r="A248" s="474"/>
      <c r="B248" s="475"/>
      <c r="C248" s="476"/>
      <c r="D248" s="477"/>
      <c r="E248" s="477"/>
      <c r="F248" s="476"/>
      <c r="G248" s="477"/>
      <c r="H248" s="478"/>
      <c r="I248" s="479"/>
      <c r="J248" s="440"/>
      <c r="K248" s="483"/>
      <c r="L248" s="483"/>
      <c r="M248" s="483"/>
      <c r="N248" s="483"/>
      <c r="O248" s="344"/>
      <c r="P248" s="344"/>
      <c r="Q248" s="344"/>
      <c r="R248" s="344"/>
      <c r="S248" s="344"/>
      <c r="T248" s="345"/>
      <c r="U248" s="345"/>
      <c r="V248" s="345"/>
      <c r="W248" s="345"/>
      <c r="X248" s="345"/>
      <c r="Y248" s="345"/>
      <c r="Z248" s="345"/>
      <c r="AA248" s="345"/>
      <c r="AB248" s="345"/>
      <c r="AC248" s="345"/>
      <c r="AD248" s="345"/>
      <c r="AE248" s="345"/>
      <c r="AF248" s="345"/>
      <c r="AG248" s="345"/>
      <c r="AH248" s="345"/>
      <c r="AI248" s="345"/>
      <c r="AJ248" s="345"/>
      <c r="AK248" s="345"/>
      <c r="AL248" s="345"/>
      <c r="AM248" s="345"/>
      <c r="AN248" s="345"/>
      <c r="AO248" s="345"/>
      <c r="AP248" s="345"/>
      <c r="AQ248" s="345"/>
      <c r="AR248" s="345"/>
      <c r="AS248" s="345"/>
      <c r="AT248" s="345"/>
      <c r="AU248" s="345"/>
      <c r="AV248" s="345"/>
      <c r="AW248" s="345"/>
      <c r="AX248" s="345"/>
      <c r="AY248" s="345"/>
      <c r="AZ248" s="345"/>
    </row>
    <row r="249" spans="1:52" s="346" customFormat="1" ht="15" customHeight="1" x14ac:dyDescent="0.25">
      <c r="A249" s="474"/>
      <c r="B249" s="475"/>
      <c r="C249" s="476"/>
      <c r="D249" s="477"/>
      <c r="E249" s="477"/>
      <c r="F249" s="476"/>
      <c r="G249" s="477"/>
      <c r="H249" s="478"/>
      <c r="I249" s="479"/>
      <c r="J249" s="7"/>
      <c r="K249" s="486"/>
      <c r="L249" s="486"/>
      <c r="M249" s="486"/>
      <c r="N249" s="487"/>
      <c r="O249" s="344"/>
      <c r="P249" s="344"/>
      <c r="Q249" s="344"/>
      <c r="R249" s="344"/>
      <c r="S249" s="344"/>
      <c r="T249" s="345"/>
      <c r="U249" s="345"/>
      <c r="V249" s="345"/>
      <c r="W249" s="345"/>
      <c r="X249" s="345"/>
      <c r="Y249" s="345"/>
      <c r="Z249" s="345"/>
      <c r="AA249" s="345"/>
      <c r="AB249" s="345"/>
      <c r="AC249" s="345"/>
      <c r="AD249" s="345"/>
      <c r="AE249" s="345"/>
      <c r="AF249" s="345"/>
      <c r="AG249" s="345"/>
      <c r="AH249" s="345"/>
      <c r="AI249" s="345"/>
      <c r="AJ249" s="345"/>
      <c r="AK249" s="345"/>
      <c r="AL249" s="345"/>
      <c r="AM249" s="345"/>
      <c r="AN249" s="345"/>
      <c r="AO249" s="345"/>
      <c r="AP249" s="345"/>
      <c r="AQ249" s="345"/>
      <c r="AR249" s="345"/>
      <c r="AS249" s="345"/>
      <c r="AT249" s="345"/>
      <c r="AU249" s="345"/>
      <c r="AV249" s="345"/>
      <c r="AW249" s="345"/>
      <c r="AX249" s="345"/>
      <c r="AY249" s="345"/>
      <c r="AZ249" s="345"/>
    </row>
    <row r="250" spans="1:52" s="346" customFormat="1" ht="15" customHeight="1" x14ac:dyDescent="0.25">
      <c r="A250" s="474"/>
      <c r="B250" s="475"/>
      <c r="C250" s="476"/>
      <c r="D250" s="477"/>
      <c r="E250" s="477"/>
      <c r="F250" s="476"/>
      <c r="G250" s="477"/>
      <c r="H250" s="478"/>
      <c r="I250" s="479"/>
      <c r="J250" s="7"/>
      <c r="K250" s="483"/>
      <c r="L250" s="483"/>
      <c r="M250" s="483"/>
      <c r="N250" s="483"/>
      <c r="O250" s="344"/>
      <c r="P250" s="344"/>
      <c r="Q250" s="344"/>
      <c r="R250" s="344"/>
      <c r="S250" s="344"/>
      <c r="T250" s="345"/>
      <c r="U250" s="345"/>
      <c r="V250" s="345"/>
      <c r="W250" s="345"/>
      <c r="X250" s="345"/>
      <c r="Y250" s="345"/>
      <c r="Z250" s="345"/>
      <c r="AA250" s="345"/>
      <c r="AB250" s="345"/>
      <c r="AC250" s="345"/>
      <c r="AD250" s="345"/>
      <c r="AE250" s="345"/>
      <c r="AF250" s="345"/>
      <c r="AG250" s="345"/>
      <c r="AH250" s="345"/>
      <c r="AI250" s="345"/>
      <c r="AJ250" s="345"/>
      <c r="AK250" s="345"/>
      <c r="AL250" s="345"/>
      <c r="AM250" s="345"/>
      <c r="AN250" s="345"/>
      <c r="AO250" s="345"/>
      <c r="AP250" s="345"/>
      <c r="AQ250" s="345"/>
      <c r="AR250" s="345"/>
      <c r="AS250" s="345"/>
      <c r="AT250" s="345"/>
      <c r="AU250" s="345"/>
      <c r="AV250" s="345"/>
      <c r="AW250" s="345"/>
      <c r="AX250" s="345"/>
      <c r="AY250" s="345"/>
      <c r="AZ250" s="345"/>
    </row>
    <row r="251" spans="1:52" s="383" customFormat="1" ht="13.8" x14ac:dyDescent="0.25">
      <c r="A251" s="474"/>
      <c r="B251" s="475"/>
      <c r="C251" s="476"/>
      <c r="D251" s="477"/>
      <c r="E251" s="477"/>
      <c r="F251" s="476"/>
      <c r="G251" s="477"/>
      <c r="H251" s="478"/>
      <c r="I251" s="479"/>
      <c r="J251" s="7"/>
      <c r="K251" s="483"/>
      <c r="L251" s="483"/>
      <c r="M251" s="483"/>
      <c r="N251" s="483"/>
      <c r="O251" s="19"/>
      <c r="P251" s="344"/>
      <c r="Q251" s="19"/>
      <c r="R251" s="19"/>
      <c r="S251" s="19"/>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row>
    <row r="252" spans="1:52" ht="15" customHeight="1" x14ac:dyDescent="0.25">
      <c r="A252" s="474"/>
      <c r="K252" s="483"/>
      <c r="L252" s="483"/>
      <c r="M252" s="483"/>
      <c r="N252" s="483"/>
      <c r="P252" s="344"/>
    </row>
    <row r="253" spans="1:52" ht="15" customHeight="1" x14ac:dyDescent="0.25">
      <c r="A253" s="474"/>
      <c r="K253" s="488"/>
      <c r="L253" s="488"/>
      <c r="M253" s="488"/>
      <c r="N253" s="488"/>
      <c r="P253" s="344"/>
    </row>
    <row r="254" spans="1:52" ht="15" customHeight="1" x14ac:dyDescent="0.25">
      <c r="A254" s="474"/>
      <c r="K254" s="488"/>
      <c r="L254" s="488"/>
      <c r="M254" s="488"/>
      <c r="N254" s="488"/>
      <c r="P254" s="19"/>
    </row>
    <row r="255" spans="1:52" ht="15" customHeight="1" x14ac:dyDescent="0.25">
      <c r="A255" s="474"/>
    </row>
    <row r="256" spans="1:52" ht="15" customHeight="1" x14ac:dyDescent="0.25"/>
    <row r="257" spans="1:52" ht="15" customHeight="1" x14ac:dyDescent="0.25">
      <c r="O257" s="483"/>
    </row>
    <row r="258" spans="1:52" ht="15" customHeight="1" x14ac:dyDescent="0.25">
      <c r="O258" s="19"/>
    </row>
    <row r="259" spans="1:52" ht="15" customHeight="1" x14ac:dyDescent="0.25"/>
    <row r="260" spans="1:52" s="490" customFormat="1" ht="15" customHeight="1" x14ac:dyDescent="0.25">
      <c r="A260" s="1"/>
      <c r="B260" s="475"/>
      <c r="C260" s="476"/>
      <c r="D260" s="477"/>
      <c r="E260" s="477"/>
      <c r="F260" s="476"/>
      <c r="G260" s="477"/>
      <c r="H260" s="478"/>
      <c r="I260" s="479"/>
      <c r="J260" s="7"/>
      <c r="K260" s="1"/>
      <c r="L260" s="1"/>
      <c r="M260" s="1"/>
      <c r="N260" s="1"/>
      <c r="O260" s="483"/>
      <c r="P260" s="483"/>
      <c r="Q260" s="483"/>
      <c r="R260" s="483"/>
      <c r="S260" s="483"/>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row>
    <row r="261" spans="1:52" s="383" customFormat="1" ht="13.8" x14ac:dyDescent="0.25">
      <c r="A261" s="1"/>
      <c r="B261" s="475"/>
      <c r="C261" s="476"/>
      <c r="D261" s="477"/>
      <c r="E261" s="477"/>
      <c r="F261" s="476"/>
      <c r="G261" s="477"/>
      <c r="H261" s="478"/>
      <c r="I261" s="479"/>
      <c r="J261" s="7"/>
      <c r="K261" s="1"/>
      <c r="L261" s="1"/>
      <c r="M261" s="1"/>
      <c r="N261" s="1"/>
      <c r="O261" s="19"/>
      <c r="P261" s="19"/>
      <c r="Q261" s="19"/>
      <c r="R261" s="19"/>
      <c r="S261" s="19"/>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row>
    <row r="262" spans="1:52" ht="15" customHeight="1" x14ac:dyDescent="0.25">
      <c r="O262" s="483"/>
    </row>
    <row r="263" spans="1:52" ht="15" customHeight="1" x14ac:dyDescent="0.25">
      <c r="O263" s="483"/>
      <c r="P263" s="483"/>
    </row>
    <row r="264" spans="1:52" ht="15" customHeight="1" x14ac:dyDescent="0.25">
      <c r="O264" s="483"/>
      <c r="P264" s="19"/>
    </row>
    <row r="265" spans="1:52" ht="15" customHeight="1" x14ac:dyDescent="0.25">
      <c r="O265" s="483"/>
      <c r="P265" s="19"/>
    </row>
    <row r="266" spans="1:52" ht="15" customHeight="1" x14ac:dyDescent="0.25">
      <c r="O266" s="483"/>
      <c r="P266" s="19"/>
    </row>
    <row r="267" spans="1:52" s="490" customFormat="1" ht="15" customHeight="1" x14ac:dyDescent="0.25">
      <c r="A267" s="1"/>
      <c r="B267" s="475"/>
      <c r="C267" s="476"/>
      <c r="D267" s="477"/>
      <c r="E267" s="477"/>
      <c r="F267" s="476"/>
      <c r="G267" s="477"/>
      <c r="H267" s="478"/>
      <c r="I267" s="479"/>
      <c r="J267" s="7"/>
      <c r="K267" s="1"/>
      <c r="L267" s="1"/>
      <c r="M267" s="1"/>
      <c r="N267" s="1"/>
      <c r="O267" s="483"/>
      <c r="P267" s="483"/>
      <c r="Q267" s="483"/>
      <c r="R267" s="483"/>
      <c r="S267" s="483"/>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row>
    <row r="268" spans="1:52" s="490" customFormat="1" ht="15" customHeight="1" x14ac:dyDescent="0.25">
      <c r="A268" s="1"/>
      <c r="B268" s="475"/>
      <c r="C268" s="476"/>
      <c r="D268" s="477"/>
      <c r="E268" s="477"/>
      <c r="F268" s="476"/>
      <c r="G268" s="477"/>
      <c r="H268" s="478"/>
      <c r="I268" s="479"/>
      <c r="J268" s="7"/>
      <c r="K268" s="1"/>
      <c r="L268" s="1"/>
      <c r="M268" s="1"/>
      <c r="N268" s="1"/>
      <c r="O268" s="483"/>
      <c r="P268" s="483"/>
      <c r="Q268" s="483"/>
      <c r="R268" s="483"/>
      <c r="S268" s="483"/>
      <c r="T268" s="489"/>
      <c r="U268" s="489"/>
      <c r="V268" s="489"/>
      <c r="W268" s="489"/>
      <c r="X268" s="489"/>
      <c r="Y268" s="489"/>
      <c r="Z268" s="489"/>
      <c r="AA268" s="489"/>
      <c r="AB268" s="489"/>
      <c r="AC268" s="489"/>
      <c r="AD268" s="489"/>
      <c r="AE268" s="489"/>
      <c r="AF268" s="489"/>
      <c r="AG268" s="489"/>
      <c r="AH268" s="489"/>
      <c r="AI268" s="489"/>
      <c r="AJ268" s="489"/>
      <c r="AK268" s="489"/>
      <c r="AL268" s="489"/>
      <c r="AM268" s="489"/>
      <c r="AN268" s="489"/>
      <c r="AO268" s="489"/>
      <c r="AP268" s="489"/>
      <c r="AQ268" s="489"/>
      <c r="AR268" s="489"/>
      <c r="AS268" s="489"/>
      <c r="AT268" s="489"/>
      <c r="AU268" s="489"/>
      <c r="AV268" s="489"/>
      <c r="AW268" s="489"/>
      <c r="AX268" s="489"/>
      <c r="AY268" s="489"/>
      <c r="AZ268" s="489"/>
    </row>
    <row r="269" spans="1:52" s="490" customFormat="1" ht="13.8" x14ac:dyDescent="0.25">
      <c r="A269" s="1"/>
      <c r="B269" s="475"/>
      <c r="C269" s="476"/>
      <c r="D269" s="477"/>
      <c r="E269" s="477"/>
      <c r="F269" s="476"/>
      <c r="G269" s="477"/>
      <c r="H269" s="478"/>
      <c r="I269" s="479"/>
      <c r="J269" s="7"/>
      <c r="K269" s="1"/>
      <c r="L269" s="1"/>
      <c r="M269" s="1"/>
      <c r="N269" s="1"/>
      <c r="O269" s="483"/>
      <c r="P269" s="483"/>
      <c r="Q269" s="483"/>
      <c r="R269" s="483"/>
      <c r="S269" s="483"/>
      <c r="T269" s="489"/>
      <c r="U269" s="489"/>
      <c r="V269" s="489"/>
      <c r="W269" s="489"/>
      <c r="X269" s="489"/>
      <c r="Y269" s="489"/>
      <c r="Z269" s="489"/>
      <c r="AA269" s="489"/>
      <c r="AB269" s="489"/>
      <c r="AC269" s="489"/>
      <c r="AD269" s="489"/>
      <c r="AE269" s="489"/>
      <c r="AF269" s="489"/>
      <c r="AG269" s="489"/>
      <c r="AH269" s="489"/>
      <c r="AI269" s="489"/>
      <c r="AJ269" s="489"/>
      <c r="AK269" s="489"/>
      <c r="AL269" s="489"/>
      <c r="AM269" s="489"/>
      <c r="AN269" s="489"/>
      <c r="AO269" s="489"/>
      <c r="AP269" s="489"/>
      <c r="AQ269" s="489"/>
      <c r="AR269" s="489"/>
      <c r="AS269" s="489"/>
      <c r="AT269" s="489"/>
      <c r="AU269" s="489"/>
      <c r="AV269" s="489"/>
      <c r="AW269" s="489"/>
      <c r="AX269" s="489"/>
      <c r="AY269" s="489"/>
      <c r="AZ269" s="489"/>
    </row>
    <row r="270" spans="1:52" s="34" customFormat="1" ht="27" customHeight="1" x14ac:dyDescent="0.25">
      <c r="A270" s="1"/>
      <c r="B270" s="475"/>
      <c r="C270" s="476"/>
      <c r="D270" s="477"/>
      <c r="E270" s="477"/>
      <c r="F270" s="476"/>
      <c r="G270" s="477"/>
      <c r="H270" s="478"/>
      <c r="I270" s="479"/>
      <c r="J270" s="7"/>
      <c r="K270" s="1"/>
      <c r="L270" s="1"/>
      <c r="M270" s="1"/>
      <c r="N270" s="1"/>
      <c r="O270" s="488"/>
      <c r="P270" s="483"/>
      <c r="Q270" s="488"/>
      <c r="R270" s="488"/>
      <c r="S270" s="488"/>
      <c r="T270" s="491"/>
      <c r="U270" s="491"/>
      <c r="V270" s="491"/>
      <c r="W270" s="491"/>
      <c r="X270" s="491"/>
      <c r="Y270" s="491"/>
      <c r="Z270" s="491"/>
      <c r="AA270" s="491"/>
      <c r="AB270" s="491"/>
      <c r="AC270" s="491"/>
      <c r="AD270" s="491"/>
      <c r="AE270" s="491"/>
      <c r="AF270" s="491"/>
      <c r="AG270" s="491"/>
      <c r="AH270" s="491"/>
      <c r="AI270" s="491"/>
      <c r="AJ270" s="491"/>
      <c r="AK270" s="491"/>
      <c r="AL270" s="491"/>
      <c r="AM270" s="491"/>
      <c r="AN270" s="491"/>
      <c r="AO270" s="491"/>
      <c r="AP270" s="491"/>
      <c r="AQ270" s="491"/>
      <c r="AR270" s="491"/>
      <c r="AS270" s="491"/>
      <c r="AT270" s="491"/>
      <c r="AU270" s="491"/>
      <c r="AV270" s="491"/>
      <c r="AW270" s="491"/>
      <c r="AX270" s="491"/>
      <c r="AY270" s="491"/>
      <c r="AZ270" s="491"/>
    </row>
    <row r="271" spans="1:52" s="34" customFormat="1" ht="27" customHeight="1" x14ac:dyDescent="0.25">
      <c r="A271" s="1"/>
      <c r="B271" s="475"/>
      <c r="C271" s="476"/>
      <c r="D271" s="477"/>
      <c r="E271" s="477"/>
      <c r="F271" s="476"/>
      <c r="G271" s="477"/>
      <c r="H271" s="478"/>
      <c r="I271" s="479"/>
      <c r="J271" s="7"/>
      <c r="K271" s="1"/>
      <c r="L271" s="1"/>
      <c r="M271" s="1"/>
      <c r="N271" s="1"/>
      <c r="O271" s="488"/>
      <c r="P271" s="483"/>
      <c r="Q271" s="488"/>
      <c r="R271" s="488"/>
      <c r="S271" s="488"/>
      <c r="T271" s="491"/>
      <c r="U271" s="491"/>
      <c r="V271" s="491"/>
      <c r="W271" s="491"/>
      <c r="X271" s="491"/>
      <c r="Y271" s="491"/>
      <c r="Z271" s="491"/>
      <c r="AA271" s="491"/>
      <c r="AB271" s="491"/>
      <c r="AC271" s="491"/>
      <c r="AD271" s="491"/>
      <c r="AE271" s="491"/>
      <c r="AF271" s="491"/>
      <c r="AG271" s="491"/>
      <c r="AH271" s="491"/>
      <c r="AI271" s="491"/>
      <c r="AJ271" s="491"/>
      <c r="AK271" s="491"/>
      <c r="AL271" s="491"/>
      <c r="AM271" s="491"/>
      <c r="AN271" s="491"/>
      <c r="AO271" s="491"/>
      <c r="AP271" s="491"/>
      <c r="AQ271" s="491"/>
      <c r="AR271" s="491"/>
      <c r="AS271" s="491"/>
      <c r="AT271" s="491"/>
      <c r="AU271" s="491"/>
      <c r="AV271" s="491"/>
      <c r="AW271" s="491"/>
      <c r="AX271" s="491"/>
      <c r="AY271" s="491"/>
      <c r="AZ271" s="491"/>
    </row>
    <row r="272" spans="1:52" ht="27" customHeight="1" x14ac:dyDescent="0.25">
      <c r="P272" s="483"/>
    </row>
    <row r="273" spans="16:16" ht="27" customHeight="1" x14ac:dyDescent="0.25">
      <c r="P273" s="488"/>
    </row>
    <row r="274" spans="16:16" ht="27" customHeight="1" x14ac:dyDescent="0.25">
      <c r="P274" s="488"/>
    </row>
  </sheetData>
  <sheetProtection algorithmName="SHA-512" hashValue="x+YoYeSpIj5fNS6SpKqsYVBFf+tRUTc10rWwBhiGC3/SYCjTGjJR50Z+wRnFf05BeSZ4ywXOKPVyKctlTwpenw==" saltValue="Sp7gd2rk4iEZ32RvMMe5ZQ==" spinCount="100000" sheet="1" objects="1" scenarios="1" selectLockedCells="1"/>
  <mergeCells count="11">
    <mergeCell ref="G223:I223"/>
    <mergeCell ref="G225:I225"/>
    <mergeCell ref="G226:I226"/>
    <mergeCell ref="G227:I227"/>
    <mergeCell ref="A221:I221"/>
    <mergeCell ref="L96:M96"/>
    <mergeCell ref="A1:C1"/>
    <mergeCell ref="D1:F1"/>
    <mergeCell ref="G1:I1"/>
    <mergeCell ref="K1:N1"/>
    <mergeCell ref="K2:N3"/>
  </mergeCells>
  <dataValidations count="1">
    <dataValidation type="list" operator="equal" allowBlank="1" showInputMessage="1" showErrorMessage="1" sqref="G1:I1" xr:uid="{00000000-0002-0000-0400-000000000000}">
      <formula1>ReportDateRange</formula1>
      <formula2>0</formula2>
    </dataValidation>
  </dataValidations>
  <printOptions horizontalCentered="1" headings="1"/>
  <pageMargins left="0.78740157480314965" right="0.39370078740157483" top="0.59055118110236227" bottom="0.39370078740157483" header="0.31496062992125984" footer="0.39370078740157483"/>
  <pageSetup paperSize="9" scale="90" firstPageNumber="0" fitToHeight="0" orientation="portrait" r:id="rId1"/>
  <headerFooter alignWithMargins="0">
    <oddHeader>&amp;C&amp;"Arial,Bold Italic"&amp;9&amp;F   &amp;D   &amp;T</oddHeader>
  </headerFooter>
  <rowBreaks count="2" manualBreakCount="2">
    <brk id="97" max="8" man="1"/>
    <brk id="20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B73F-0767-4301-AF7B-0D732417C813}">
  <dimension ref="A1:AF22"/>
  <sheetViews>
    <sheetView zoomScale="80" zoomScaleNormal="80" workbookViewId="0">
      <selection activeCell="U19" sqref="U19"/>
    </sheetView>
  </sheetViews>
  <sheetFormatPr defaultRowHeight="13.2" x14ac:dyDescent="0.25"/>
  <cols>
    <col min="1" max="1" width="9.5546875" customWidth="1"/>
    <col min="2" max="2" width="13.109375" style="631" customWidth="1"/>
    <col min="3" max="3" width="9.44140625" style="631" customWidth="1"/>
    <col min="4" max="15" width="7.88671875" customWidth="1"/>
    <col min="17" max="17" width="9.44140625" bestFit="1" customWidth="1"/>
  </cols>
  <sheetData>
    <row r="1" spans="1:32" ht="28.2" x14ac:dyDescent="0.25">
      <c r="A1" s="1331" t="str">
        <f>CharityName&amp;":  Cash Flow"</f>
        <v>Name of Charity:  Cash Flow</v>
      </c>
      <c r="B1" s="1331"/>
      <c r="C1" s="1331"/>
      <c r="D1" s="1331"/>
      <c r="E1" s="1331"/>
      <c r="F1" s="1331"/>
      <c r="G1" s="1331"/>
      <c r="H1" s="1331"/>
      <c r="I1" s="1331"/>
      <c r="J1" s="1331"/>
      <c r="K1" s="1331"/>
      <c r="L1" s="1331"/>
      <c r="M1" s="1331"/>
      <c r="N1" s="1331"/>
      <c r="O1" s="1331"/>
    </row>
    <row r="2" spans="1:32" ht="13.8" thickBot="1" x14ac:dyDescent="0.3"/>
    <row r="3" spans="1:32" ht="16.2" thickTop="1" x14ac:dyDescent="0.25">
      <c r="A3" s="1332"/>
      <c r="B3" s="1333"/>
      <c r="C3" s="895" t="s">
        <v>162</v>
      </c>
      <c r="D3" s="1334" t="str">
        <f>"Cash Flow  -  FYE: "&amp;TEXT(FYEDate,"dd-mmm-yy")</f>
        <v>Cash Flow  -  FYE: 31-Dec-23</v>
      </c>
      <c r="E3" s="1334"/>
      <c r="F3" s="1334"/>
      <c r="G3" s="1334"/>
      <c r="H3" s="1334"/>
      <c r="I3" s="1334"/>
      <c r="J3" s="1334"/>
      <c r="K3" s="1334"/>
      <c r="L3" s="1334"/>
      <c r="M3" s="1334"/>
      <c r="N3" s="1334"/>
      <c r="O3" s="1335"/>
    </row>
    <row r="4" spans="1:32" ht="13.8" thickBot="1" x14ac:dyDescent="0.3">
      <c r="A4" s="1336"/>
      <c r="B4" s="1337"/>
      <c r="C4" s="896">
        <f>DATE(YEAR(FYSDate),MONTH(FYSDate),DAY(FYSDate))-1</f>
        <v>44926</v>
      </c>
      <c r="D4" s="897">
        <f>DATE(YEAR(FYSDate),MONTH(FYSDate)+1,DAY(FYSDate))-1</f>
        <v>44957</v>
      </c>
      <c r="E4" s="898">
        <f>DATE(YEAR(FYSDate),MONTH(FYSDate)+2,DAY(FYSDate))-1</f>
        <v>44985</v>
      </c>
      <c r="F4" s="898">
        <f>DATE(YEAR(FYSDate),MONTH(FYSDate)+3,DAY(FYSDate))-1</f>
        <v>45016</v>
      </c>
      <c r="G4" s="898">
        <f>DATE(YEAR(FYSDate),MONTH(FYSDate)+4,DAY(FYSDate))-1</f>
        <v>45046</v>
      </c>
      <c r="H4" s="898">
        <f>DATE(YEAR(FYSDate),MONTH(FYSDate)+5,DAY(FYSDate))-1</f>
        <v>45077</v>
      </c>
      <c r="I4" s="898">
        <f>DATE(YEAR(FYSDate),MONTH(FYSDate)+6,DAY(FYSDate))-1</f>
        <v>45107</v>
      </c>
      <c r="J4" s="898">
        <f>DATE(YEAR(FYSDate),MONTH(FYSDate)+7,DAY(FYSDate))-1</f>
        <v>45138</v>
      </c>
      <c r="K4" s="898">
        <f>DATE(YEAR(FYSDate),MONTH(FYSDate)+8,DAY(FYSDate))-1</f>
        <v>45169</v>
      </c>
      <c r="L4" s="898">
        <f>DATE(YEAR(FYSDate),MONTH(FYSDate)+9,DAY(FYSDate))-1</f>
        <v>45199</v>
      </c>
      <c r="M4" s="898">
        <f>DATE(YEAR(FYSDate),MONTH(FYSDate)+10,DAY(FYSDate))-1</f>
        <v>45230</v>
      </c>
      <c r="N4" s="898">
        <f>DATE(YEAR(FYSDate),MONTH(FYSDate)+11,DAY(FYSDate))-1</f>
        <v>45260</v>
      </c>
      <c r="O4" s="899">
        <f>DATE(YEAR(FYSDate),MONTH(FYSDate)+12,DAY(FYSDate))-1</f>
        <v>45291</v>
      </c>
    </row>
    <row r="5" spans="1:32" ht="13.8" thickTop="1" x14ac:dyDescent="0.25">
      <c r="A5" s="1338" t="s">
        <v>80</v>
      </c>
      <c r="B5" s="900" t="s">
        <v>75</v>
      </c>
      <c r="C5" s="901"/>
      <c r="D5" s="902">
        <f>SUM(Categories!F3:F87)</f>
        <v>0</v>
      </c>
      <c r="E5" s="903">
        <f>SUM(Categories!G3:G87)</f>
        <v>0</v>
      </c>
      <c r="F5" s="903">
        <f>SUM(Categories!H3:H87)</f>
        <v>0</v>
      </c>
      <c r="G5" s="903">
        <f>SUM(Categories!I3:I87)</f>
        <v>0</v>
      </c>
      <c r="H5" s="903">
        <f>SUM(Categories!J3:J87)</f>
        <v>0</v>
      </c>
      <c r="I5" s="903">
        <f>SUM(Categories!K3:K87)</f>
        <v>0</v>
      </c>
      <c r="J5" s="903">
        <f>SUM(Categories!L3:L87)</f>
        <v>0</v>
      </c>
      <c r="K5" s="903">
        <f>SUM(Categories!M3:M87)</f>
        <v>0</v>
      </c>
      <c r="L5" s="903">
        <f>SUM(Categories!N3:N87)</f>
        <v>0</v>
      </c>
      <c r="M5" s="903">
        <f>SUM(Categories!O3:O87)</f>
        <v>0</v>
      </c>
      <c r="N5" s="903">
        <f>SUM(Categories!P3:P87)</f>
        <v>0</v>
      </c>
      <c r="O5" s="904">
        <f>SUM(Categories!Q3:Q87)</f>
        <v>0</v>
      </c>
    </row>
    <row r="6" spans="1:32" x14ac:dyDescent="0.25">
      <c r="A6" s="1329"/>
      <c r="B6" s="905" t="s">
        <v>76</v>
      </c>
      <c r="C6" s="906"/>
      <c r="D6" s="907">
        <f>-SUM(Categories!F90:F195)</f>
        <v>0</v>
      </c>
      <c r="E6" s="908">
        <f>-SUM(Categories!G90:G195)</f>
        <v>0</v>
      </c>
      <c r="F6" s="908">
        <f>-SUM(Categories!H90:H195)</f>
        <v>0</v>
      </c>
      <c r="G6" s="908">
        <f>-SUM(Categories!I90:I195)</f>
        <v>0</v>
      </c>
      <c r="H6" s="908">
        <f>-SUM(Categories!J90:J195)</f>
        <v>0</v>
      </c>
      <c r="I6" s="908">
        <f>-SUM(Categories!K90:K195)</f>
        <v>0</v>
      </c>
      <c r="J6" s="908">
        <f>-SUM(Categories!L90:L195)</f>
        <v>0</v>
      </c>
      <c r="K6" s="908">
        <f>-SUM(Categories!M90:M195)</f>
        <v>0</v>
      </c>
      <c r="L6" s="908">
        <f>-SUM(Categories!N90:N195)</f>
        <v>0</v>
      </c>
      <c r="M6" s="908">
        <f>-SUM(Categories!O90:O195)</f>
        <v>0</v>
      </c>
      <c r="N6" s="908">
        <f>-SUM(Categories!P90:P195)</f>
        <v>0</v>
      </c>
      <c r="O6" s="909">
        <f>-SUM(Categories!Q90:Q195)</f>
        <v>0</v>
      </c>
      <c r="AE6" s="910"/>
      <c r="AF6" s="910"/>
    </row>
    <row r="7" spans="1:32" ht="13.8" thickBot="1" x14ac:dyDescent="0.3">
      <c r="A7" s="1329"/>
      <c r="B7" s="911" t="s">
        <v>82</v>
      </c>
      <c r="C7" s="906"/>
      <c r="D7" s="912">
        <f>D5-D6</f>
        <v>0</v>
      </c>
      <c r="E7" s="912">
        <f t="shared" ref="E7:O7" si="0">E5-E6</f>
        <v>0</v>
      </c>
      <c r="F7" s="912">
        <f t="shared" si="0"/>
        <v>0</v>
      </c>
      <c r="G7" s="912">
        <f t="shared" si="0"/>
        <v>0</v>
      </c>
      <c r="H7" s="912">
        <f t="shared" si="0"/>
        <v>0</v>
      </c>
      <c r="I7" s="912">
        <f t="shared" si="0"/>
        <v>0</v>
      </c>
      <c r="J7" s="912">
        <f t="shared" si="0"/>
        <v>0</v>
      </c>
      <c r="K7" s="912">
        <f t="shared" si="0"/>
        <v>0</v>
      </c>
      <c r="L7" s="912">
        <f t="shared" si="0"/>
        <v>0</v>
      </c>
      <c r="M7" s="912">
        <f t="shared" si="0"/>
        <v>0</v>
      </c>
      <c r="N7" s="912">
        <f t="shared" si="0"/>
        <v>0</v>
      </c>
      <c r="O7" s="913">
        <f t="shared" si="0"/>
        <v>0</v>
      </c>
      <c r="AE7" s="32"/>
      <c r="AF7" s="32"/>
    </row>
    <row r="8" spans="1:32" x14ac:dyDescent="0.25">
      <c r="A8" s="1339" t="s">
        <v>164</v>
      </c>
      <c r="B8" s="914" t="s">
        <v>75</v>
      </c>
      <c r="C8" s="915"/>
      <c r="D8" s="916">
        <f t="shared" ref="D8:O8" si="1">(SUMIFS(Acc1Amnt,Acc1Amnt,"&gt;0",Acc1Date,"&gt;"&amp;C$4,Acc1Date,"&lt;="&amp;D$4,Acc1Rcd,"&lt;&gt;T")+SUMIFS(Acc2Amnt,Acc2Amnt,"&gt;0",Acc2Date,"&gt;"&amp;C$4,Acc2Date,"&lt;="&amp;D$4,Acc2Rcd,"&lt;&gt;T")+SUMIFS(Acc3Amnt,Acc3Amnt,"&gt;0",Acc3Date,"&gt;"&amp;C$4,Acc3Date,"&lt;="&amp;D$4,Acc3Rcd,"&lt;&gt;T")+SUMIFS(Acc4Amnt,Acc4Amnt,"&gt;0",Acc4Date,"&gt;"&amp;C$4,Acc4Date,"&lt;="&amp;D$4,Acc4Rcd,"&lt;&gt;T"))</f>
        <v>0</v>
      </c>
      <c r="E8" s="917">
        <f t="shared" si="1"/>
        <v>0</v>
      </c>
      <c r="F8" s="917">
        <f t="shared" si="1"/>
        <v>0</v>
      </c>
      <c r="G8" s="917">
        <f t="shared" si="1"/>
        <v>0</v>
      </c>
      <c r="H8" s="917">
        <f t="shared" si="1"/>
        <v>0</v>
      </c>
      <c r="I8" s="917">
        <f t="shared" si="1"/>
        <v>0</v>
      </c>
      <c r="J8" s="917">
        <f t="shared" si="1"/>
        <v>0</v>
      </c>
      <c r="K8" s="917">
        <f t="shared" si="1"/>
        <v>0</v>
      </c>
      <c r="L8" s="917">
        <f t="shared" si="1"/>
        <v>0</v>
      </c>
      <c r="M8" s="917">
        <f t="shared" si="1"/>
        <v>0</v>
      </c>
      <c r="N8" s="917">
        <f t="shared" si="1"/>
        <v>0</v>
      </c>
      <c r="O8" s="918">
        <f t="shared" si="1"/>
        <v>0</v>
      </c>
    </row>
    <row r="9" spans="1:32" x14ac:dyDescent="0.25">
      <c r="A9" s="1329"/>
      <c r="B9" s="911" t="s">
        <v>76</v>
      </c>
      <c r="C9" s="906"/>
      <c r="D9" s="907">
        <f t="shared" ref="D9:O9" si="2">-(SUMIFS(Acc1Amnt,Acc1Amnt,"&lt;0",Acc1Date,"&gt;"&amp;C$4,Acc1Date,"&lt;="&amp;D$4,Acc1Rcd,"&lt;&gt;T")+SUMIFS(Acc2Amnt,Acc2Amnt,"&lt;0",Acc2Date,"&gt;"&amp;C$4,Acc2Date,"&lt;="&amp;D$4,Acc2Rcd,"&lt;&gt;T")+SUMIFS(Acc3Amnt,Acc3Amnt,"&lt;0",Acc3Date,"&gt;"&amp;C$4,Acc3Date,"&lt;="&amp;D$4,Acc3Rcd,"&lt;&gt;T")+SUMIFS(Acc4Amnt,Acc4Amnt,"&lt;0",Acc4Date,"&gt;"&amp;C$4,Acc4Date,"&lt;="&amp;D$4,Acc4Rcd,"&lt;&gt;T"))</f>
        <v>0</v>
      </c>
      <c r="E9" s="908">
        <f t="shared" si="2"/>
        <v>0</v>
      </c>
      <c r="F9" s="908">
        <f t="shared" si="2"/>
        <v>0</v>
      </c>
      <c r="G9" s="908">
        <f t="shared" si="2"/>
        <v>0</v>
      </c>
      <c r="H9" s="908">
        <f t="shared" si="2"/>
        <v>0</v>
      </c>
      <c r="I9" s="908">
        <f t="shared" si="2"/>
        <v>0</v>
      </c>
      <c r="J9" s="908">
        <f t="shared" si="2"/>
        <v>0</v>
      </c>
      <c r="K9" s="908">
        <f t="shared" si="2"/>
        <v>0</v>
      </c>
      <c r="L9" s="908">
        <f t="shared" si="2"/>
        <v>0</v>
      </c>
      <c r="M9" s="908">
        <f t="shared" si="2"/>
        <v>0</v>
      </c>
      <c r="N9" s="908">
        <f t="shared" si="2"/>
        <v>0</v>
      </c>
      <c r="O9" s="909">
        <f t="shared" si="2"/>
        <v>0</v>
      </c>
    </row>
    <row r="10" spans="1:32" ht="13.8" thickBot="1" x14ac:dyDescent="0.3">
      <c r="A10" s="1330"/>
      <c r="B10" s="919" t="s">
        <v>82</v>
      </c>
      <c r="C10" s="920"/>
      <c r="D10" s="921">
        <f>D8-D9</f>
        <v>0</v>
      </c>
      <c r="E10" s="921">
        <f t="shared" ref="E10:O10" si="3">E8-E9</f>
        <v>0</v>
      </c>
      <c r="F10" s="921">
        <f t="shared" si="3"/>
        <v>0</v>
      </c>
      <c r="G10" s="921">
        <f t="shared" si="3"/>
        <v>0</v>
      </c>
      <c r="H10" s="921">
        <f t="shared" si="3"/>
        <v>0</v>
      </c>
      <c r="I10" s="921">
        <f t="shared" si="3"/>
        <v>0</v>
      </c>
      <c r="J10" s="921">
        <f t="shared" si="3"/>
        <v>0</v>
      </c>
      <c r="K10" s="921">
        <f t="shared" si="3"/>
        <v>0</v>
      </c>
      <c r="L10" s="921">
        <f t="shared" si="3"/>
        <v>0</v>
      </c>
      <c r="M10" s="921">
        <f t="shared" si="3"/>
        <v>0</v>
      </c>
      <c r="N10" s="921">
        <f t="shared" si="3"/>
        <v>0</v>
      </c>
      <c r="O10" s="922">
        <f t="shared" si="3"/>
        <v>0</v>
      </c>
    </row>
    <row r="11" spans="1:32" x14ac:dyDescent="0.25">
      <c r="A11" s="1329" t="s">
        <v>165</v>
      </c>
      <c r="B11" s="911" t="s">
        <v>75</v>
      </c>
      <c r="C11" s="906"/>
      <c r="D11" s="923">
        <f>(SUMIFS(Acc1Amnt,Acc1Amnt,"&gt;0",Acc1Rcd,"=1")+SUMIFS(Acc2Amnt,Acc2Amnt,"&gt;0",Acc2Rcd,"=1")+SUMIFS(Acc3Amnt,Acc3Amnt,"&gt;0",Acc3Rcd,"=1")+SUMIFS(Acc4Amnt,Acc4Amnt,"&gt;0",Acc4Rcd,"=1"))</f>
        <v>0</v>
      </c>
      <c r="E11" s="912">
        <f>(SUMIFS(Acc1Amnt,Acc1Amnt,"&gt;0",Acc1Rcd,"=2")+SUMIFS(Acc2Amnt,Acc2Amnt,"&gt;0",Acc2Rcd,"=2")+SUMIFS(Acc3Amnt,Acc3Amnt,"&gt;0",Acc3Rcd,"=2")+SUMIFS(Acc4Amnt,Acc4Amnt,"&gt;0",Acc4Rcd,"=2"))</f>
        <v>0</v>
      </c>
      <c r="F11" s="912">
        <f>(SUMIFS(Acc1Amnt,Acc1Amnt,"&gt;0",Acc1Rcd,"=3")+SUMIFS(Acc2Amnt,Acc2Amnt,"&gt;0",Acc2Rcd,"=3")+SUMIFS(Acc3Amnt,Acc3Amnt,"&gt;0",Acc3Rcd,"=3")+SUMIFS(Acc4Amnt,Acc4Amnt,"&gt;0",Acc4Rcd,"=3"))</f>
        <v>0</v>
      </c>
      <c r="G11" s="912">
        <f>(SUMIFS(Acc1Amnt,Acc1Amnt,"&gt;0",Acc1Rcd,"=4")+SUMIFS(Acc2Amnt,Acc2Amnt,"&gt;0",Acc2Rcd,"=4")+SUMIFS(Acc3Amnt,Acc3Amnt,"&gt;0",Acc3Rcd,"=4")+SUMIFS(Acc4Amnt,Acc4Amnt,"&gt;0",Acc4Rcd,"=4"))</f>
        <v>0</v>
      </c>
      <c r="H11" s="912">
        <f>(SUMIFS(Acc1Amnt,Acc1Amnt,"&gt;0",Acc1Rcd,"=5")+SUMIFS(Acc2Amnt,Acc2Amnt,"&gt;0",Acc2Rcd,"=5")+SUMIFS(Acc3Amnt,Acc3Amnt,"&gt;0",Acc3Rcd,"=5")+SUMIFS(Acc4Amnt,Acc4Amnt,"&gt;0",Acc4Rcd,"=5"))</f>
        <v>0</v>
      </c>
      <c r="I11" s="912">
        <f>(SUMIFS(Acc1Amnt,Acc1Amnt,"&gt;0",Acc1Rcd,"=6")+SUMIFS(Acc2Amnt,Acc2Amnt,"&gt;0",Acc2Rcd,"=6")+SUMIFS(Acc3Amnt,Acc3Amnt,"&gt;0",Acc3Rcd,"=6")+SUMIFS(Acc4Amnt,Acc4Amnt,"&gt;0",Acc4Rcd,"=6"))</f>
        <v>0</v>
      </c>
      <c r="J11" s="912">
        <f>(SUMIFS(Acc1Amnt,Acc1Amnt,"&gt;0",Acc1Rcd,"=7")+SUMIFS(Acc2Amnt,Acc2Amnt,"&gt;0",Acc2Rcd,"=7")+SUMIFS(Acc3Amnt,Acc3Amnt,"&gt;0",Acc3Rcd,"=7")+SUMIFS(Acc4Amnt,Acc4Amnt,"&gt;0",Acc4Rcd,"=7"))</f>
        <v>0</v>
      </c>
      <c r="K11" s="912">
        <f>(SUMIFS(Acc1Amnt,Acc1Amnt,"&gt;0",Acc1Rcd,"=8")+SUMIFS(Acc2Amnt,Acc2Amnt,"&gt;0",Acc2Rcd,"=8")+SUMIFS(Acc3Amnt,Acc3Amnt,"&gt;0",Acc3Rcd,"=8")+SUMIFS(Acc4Amnt,Acc4Amnt,"&gt;0",Acc4Rcd,"=8"))</f>
        <v>0</v>
      </c>
      <c r="L11" s="912">
        <f>(SUMIFS(Acc1Amnt,Acc1Amnt,"&gt;0",Acc1Rcd,"=9")+SUMIFS(Acc2Amnt,Acc2Amnt,"&gt;0",Acc2Rcd,"=9")+SUMIFS(Acc3Amnt,Acc3Amnt,"&gt;0",Acc3Rcd,"=9")+SUMIFS(Acc4Amnt,Acc4Amnt,"&gt;0",Acc4Rcd,"=9"))</f>
        <v>0</v>
      </c>
      <c r="M11" s="912">
        <f>(SUMIFS(Acc1Amnt,Acc1Amnt,"&gt;0",Acc1Rcd,"=10")+SUMIFS(Acc2Amnt,Acc2Amnt,"&gt;0",Acc2Rcd,"=10")+SUMIFS(Acc3Amnt,Acc3Amnt,"&gt;0",Acc3Rcd,"=10")+SUMIFS(Acc4Amnt,Acc4Amnt,"&gt;0",Acc4Rcd,"=10"))</f>
        <v>0</v>
      </c>
      <c r="N11" s="912">
        <f>(SUMIFS(Acc1Amnt,Acc1Amnt,"&gt;0",Acc1Rcd,"=11")+SUMIFS(Acc2Amnt,Acc2Amnt,"&gt;0",Acc2Rcd,"=11")+SUMIFS(Acc3Amnt,Acc3Amnt,"&gt;0",Acc3Rcd,"=11")+SUMIFS(Acc4Amnt,Acc4Amnt,"&gt;0",Acc4Rcd,"=11"))</f>
        <v>0</v>
      </c>
      <c r="O11" s="913">
        <f>(SUMIFS(Acc1Amnt,Acc1Amnt,"&gt;0",Acc1Rcd,"=12")+SUMIFS(Acc2Amnt,Acc2Amnt,"&gt;0",Acc2Rcd,"=12")+SUMIFS(Acc3Amnt,Acc3Amnt,"&gt;0",Acc3Rcd,"=12")+SUMIFS(Acc4Amnt,Acc4Amnt,"&gt;0",Acc4Rcd,"=12"))</f>
        <v>0</v>
      </c>
    </row>
    <row r="12" spans="1:32" x14ac:dyDescent="0.25">
      <c r="A12" s="1329"/>
      <c r="B12" s="905" t="s">
        <v>76</v>
      </c>
      <c r="C12" s="906"/>
      <c r="D12" s="907">
        <f>-(SUMIFS(Acc1Amnt,Acc1Amnt,"&lt;0",Acc1Rcd,"=1")+SUMIFS(Acc2Amnt,Acc2Amnt,"&lt;0",Acc2Rcd,"=1")+SUMIFS(Acc3Amnt,Acc3Amnt,"&lt;0",Acc3Rcd,"=1")+SUMIFS(Acc4Amnt,Acc4Amnt,"&lt;0",Acc4Rcd,"=1"))</f>
        <v>0</v>
      </c>
      <c r="E12" s="908">
        <f>-(SUMIFS(Acc1Amnt,Acc1Amnt,"&lt;0",Acc1Rcd,"=2")+SUMIFS(Acc2Amnt,Acc2Amnt,"&lt;0",Acc2Rcd,"=2")+SUMIFS(Acc3Amnt,Acc3Amnt,"&lt;0",Acc3Rcd,"=2")+SUMIFS(Acc4Amnt,Acc4Amnt,"&lt;0",Acc4Rcd,"=2"))</f>
        <v>0</v>
      </c>
      <c r="F12" s="908">
        <f>-(SUMIFS(Acc1Amnt,Acc1Amnt,"&lt;0",Acc1Rcd,"=3")+SUMIFS(Acc2Amnt,Acc2Amnt,"&lt;0",Acc2Rcd,"=3")+SUMIFS(Acc3Amnt,Acc3Amnt,"&lt;0",Acc3Rcd,"=3")+SUMIFS(Acc4Amnt,Acc4Amnt,"&lt;0",Acc4Rcd,"=3"))</f>
        <v>0</v>
      </c>
      <c r="G12" s="908">
        <f>-(SUMIFS(Acc1Amnt,Acc1Amnt,"&lt;0",Acc1Rcd,"=4")+SUMIFS(Acc2Amnt,Acc2Amnt,"&lt;0",Acc2Rcd,"=4")+SUMIFS(Acc3Amnt,Acc3Amnt,"&lt;0",Acc3Rcd,"=4")+SUMIFS(Acc4Amnt,Acc4Amnt,"&lt;0",Acc4Rcd,"=4"))</f>
        <v>0</v>
      </c>
      <c r="H12" s="908">
        <f>-(SUMIFS(Acc1Amnt,Acc1Amnt,"&lt;0",Acc1Rcd,"=5")+SUMIFS(Acc2Amnt,Acc2Amnt,"&lt;0",Acc2Rcd,"=5")+SUMIFS(Acc3Amnt,Acc3Amnt,"&lt;0",Acc3Rcd,"=5")+SUMIFS(Acc4Amnt,Acc4Amnt,"&lt;0",Acc4Rcd,"=5"))</f>
        <v>0</v>
      </c>
      <c r="I12" s="908">
        <f>-(SUMIFS(Acc1Amnt,Acc1Amnt,"&lt;0",Acc1Rcd,"=6")+SUMIFS(Acc2Amnt,Acc2Amnt,"&lt;0",Acc2Rcd,"=6")+SUMIFS(Acc3Amnt,Acc3Amnt,"&lt;0",Acc3Rcd,"=6")+SUMIFS(Acc4Amnt,Acc4Amnt,"&lt;0",Acc4Rcd,"=6"))</f>
        <v>0</v>
      </c>
      <c r="J12" s="908">
        <f>-(SUMIFS(Acc1Amnt,Acc1Amnt,"&lt;0",Acc1Rcd,"=7")+SUMIFS(Acc2Amnt,Acc2Amnt,"&lt;0",Acc2Rcd,"=7")+SUMIFS(Acc3Amnt,Acc3Amnt,"&lt;0",Acc3Rcd,"=7")+SUMIFS(Acc4Amnt,Acc4Amnt,"&lt;0",Acc4Rcd,"=7"))</f>
        <v>0</v>
      </c>
      <c r="K12" s="908">
        <f>-(SUMIFS(Acc1Amnt,Acc1Amnt,"&lt;0",Acc1Rcd,"=8")+SUMIFS(Acc2Amnt,Acc2Amnt,"&lt;0",Acc2Rcd,"=8")+SUMIFS(Acc3Amnt,Acc3Amnt,"&lt;0",Acc3Rcd,"=8")+SUMIFS(Acc4Amnt,Acc4Amnt,"&lt;0",Acc4Rcd,"=8"))</f>
        <v>0</v>
      </c>
      <c r="L12" s="908">
        <f>-(SUMIFS(Acc1Amnt,Acc1Amnt,"&lt;0",Acc1Rcd,"=9")+SUMIFS(Acc2Amnt,Acc2Amnt,"&lt;0",Acc2Rcd,"=9")+SUMIFS(Acc3Amnt,Acc3Amnt,"&lt;0",Acc3Rcd,"=9")+SUMIFS(Acc4Amnt,Acc4Amnt,"&lt;0",Acc4Rcd,"=9"))</f>
        <v>0</v>
      </c>
      <c r="M12" s="908">
        <f>-(SUMIFS(Acc1Amnt,Acc1Amnt,"&lt;0",Acc1Rcd,"=10")+SUMIFS(Acc2Amnt,Acc2Amnt,"&lt;0",Acc2Rcd,"=10")+SUMIFS(Acc3Amnt,Acc3Amnt,"&lt;0",Acc3Rcd,"=10")+SUMIFS(Acc4Amnt,Acc4Amnt,"&lt;0",Acc4Rcd,"=10"))</f>
        <v>0</v>
      </c>
      <c r="N12" s="908">
        <f>-(SUMIFS(Acc1Amnt,Acc1Amnt,"&lt;0",Acc1Rcd,"=11")+SUMIFS(Acc2Amnt,Acc2Amnt,"&lt;0",Acc2Rcd,"=11")+SUMIFS(Acc3Amnt,Acc3Amnt,"&lt;0",Acc3Rcd,"=11")+SUMIFS(Acc4Amnt,Acc4Amnt,"&lt;0",Acc4Rcd,"=11"))</f>
        <v>0</v>
      </c>
      <c r="O12" s="909">
        <f>-(SUMIFS(Acc1Amnt,Acc1Amnt,"&lt;0",Acc1Rcd,"=12")+SUMIFS(Acc2Amnt,Acc2Amnt,"&lt;0",Acc2Rcd,"=12")+SUMIFS(Acc3Amnt,Acc3Amnt,"&lt;0",Acc3Rcd,"=12")+SUMIFS(Acc4Amnt,Acc4Amnt,"&lt;0",Acc4Rcd,"=12"))</f>
        <v>0</v>
      </c>
    </row>
    <row r="13" spans="1:32" ht="13.8" thickBot="1" x14ac:dyDescent="0.3">
      <c r="A13" s="1330"/>
      <c r="B13" s="919" t="s">
        <v>82</v>
      </c>
      <c r="C13" s="920"/>
      <c r="D13" s="921">
        <f>D11-D12</f>
        <v>0</v>
      </c>
      <c r="E13" s="921">
        <f t="shared" ref="E13:O13" si="4">E11-E12</f>
        <v>0</v>
      </c>
      <c r="F13" s="921">
        <f t="shared" si="4"/>
        <v>0</v>
      </c>
      <c r="G13" s="921">
        <f t="shared" si="4"/>
        <v>0</v>
      </c>
      <c r="H13" s="921">
        <f t="shared" si="4"/>
        <v>0</v>
      </c>
      <c r="I13" s="921">
        <f t="shared" si="4"/>
        <v>0</v>
      </c>
      <c r="J13" s="921">
        <f t="shared" si="4"/>
        <v>0</v>
      </c>
      <c r="K13" s="921">
        <f t="shared" si="4"/>
        <v>0</v>
      </c>
      <c r="L13" s="921">
        <f t="shared" si="4"/>
        <v>0</v>
      </c>
      <c r="M13" s="921">
        <f t="shared" si="4"/>
        <v>0</v>
      </c>
      <c r="N13" s="921">
        <f t="shared" si="4"/>
        <v>0</v>
      </c>
      <c r="O13" s="924">
        <f t="shared" si="4"/>
        <v>0</v>
      </c>
    </row>
    <row r="14" spans="1:32" s="25" customFormat="1" ht="18.600000000000001" customHeight="1" x14ac:dyDescent="0.25">
      <c r="A14" s="925"/>
      <c r="B14" s="926" t="s">
        <v>163</v>
      </c>
      <c r="C14" s="927">
        <f>C16+SUMIFS(Acc1Amnt,Acc1Date,"&lt;"&amp;FYSDate)+SUMIFS(Acc2Amnt,Acc2Date,"&lt;"&amp;FYSDate)+SUMIFS(Acc3Amnt,Acc3Date,"&lt;"&amp;FYSDate)+SUMIFS(Acc4Amnt,Acc4Date,"&lt;"&amp;FYSDate)</f>
        <v>0</v>
      </c>
      <c r="D14" s="928">
        <f t="shared" ref="D14:O14" si="5">C14+D7</f>
        <v>0</v>
      </c>
      <c r="E14" s="928">
        <f t="shared" si="5"/>
        <v>0</v>
      </c>
      <c r="F14" s="928">
        <f t="shared" si="5"/>
        <v>0</v>
      </c>
      <c r="G14" s="928">
        <f t="shared" si="5"/>
        <v>0</v>
      </c>
      <c r="H14" s="928">
        <f t="shared" si="5"/>
        <v>0</v>
      </c>
      <c r="I14" s="928">
        <f t="shared" si="5"/>
        <v>0</v>
      </c>
      <c r="J14" s="928">
        <f t="shared" si="5"/>
        <v>0</v>
      </c>
      <c r="K14" s="928">
        <f t="shared" si="5"/>
        <v>0</v>
      </c>
      <c r="L14" s="928">
        <f t="shared" si="5"/>
        <v>0</v>
      </c>
      <c r="M14" s="928">
        <f t="shared" si="5"/>
        <v>0</v>
      </c>
      <c r="N14" s="928">
        <f t="shared" si="5"/>
        <v>0</v>
      </c>
      <c r="O14" s="929">
        <f t="shared" si="5"/>
        <v>0</v>
      </c>
      <c r="Q14"/>
      <c r="R14"/>
      <c r="S14"/>
      <c r="T14"/>
      <c r="U14"/>
      <c r="V14"/>
      <c r="W14"/>
      <c r="X14"/>
      <c r="Y14"/>
      <c r="Z14"/>
      <c r="AA14"/>
      <c r="AB14"/>
      <c r="AC14"/>
      <c r="AD14"/>
    </row>
    <row r="15" spans="1:32" s="25" customFormat="1" x14ac:dyDescent="0.25">
      <c r="A15" s="930"/>
      <c r="B15" s="931" t="s">
        <v>166</v>
      </c>
      <c r="C15" s="932">
        <f>C14</f>
        <v>0</v>
      </c>
      <c r="D15" s="933">
        <f>C14+D10</f>
        <v>0</v>
      </c>
      <c r="E15" s="933">
        <f t="shared" ref="E15:O15" si="6">D14+E10</f>
        <v>0</v>
      </c>
      <c r="F15" s="933">
        <f t="shared" si="6"/>
        <v>0</v>
      </c>
      <c r="G15" s="933">
        <f t="shared" si="6"/>
        <v>0</v>
      </c>
      <c r="H15" s="933">
        <f t="shared" si="6"/>
        <v>0</v>
      </c>
      <c r="I15" s="933">
        <f t="shared" si="6"/>
        <v>0</v>
      </c>
      <c r="J15" s="933">
        <f t="shared" si="6"/>
        <v>0</v>
      </c>
      <c r="K15" s="933">
        <f t="shared" si="6"/>
        <v>0</v>
      </c>
      <c r="L15" s="933">
        <f t="shared" si="6"/>
        <v>0</v>
      </c>
      <c r="M15" s="933">
        <f t="shared" si="6"/>
        <v>0</v>
      </c>
      <c r="N15" s="933">
        <f t="shared" si="6"/>
        <v>0</v>
      </c>
      <c r="O15" s="934">
        <f t="shared" si="6"/>
        <v>0</v>
      </c>
    </row>
    <row r="16" spans="1:32" s="25" customFormat="1" ht="13.8" thickBot="1" x14ac:dyDescent="0.3">
      <c r="A16" s="935"/>
      <c r="B16" s="936" t="s">
        <v>167</v>
      </c>
      <c r="C16" s="937">
        <f>Bank!I3+Cash!I3+PayPal!I3+Deposit!I3</f>
        <v>0</v>
      </c>
      <c r="D16" s="938">
        <f>C16+D13</f>
        <v>0</v>
      </c>
      <c r="E16" s="938">
        <f t="shared" ref="E16:O16" si="7">D16+E13</f>
        <v>0</v>
      </c>
      <c r="F16" s="938">
        <f t="shared" si="7"/>
        <v>0</v>
      </c>
      <c r="G16" s="938">
        <f t="shared" si="7"/>
        <v>0</v>
      </c>
      <c r="H16" s="938">
        <f t="shared" si="7"/>
        <v>0</v>
      </c>
      <c r="I16" s="938">
        <f t="shared" si="7"/>
        <v>0</v>
      </c>
      <c r="J16" s="938">
        <f t="shared" si="7"/>
        <v>0</v>
      </c>
      <c r="K16" s="938">
        <f t="shared" si="7"/>
        <v>0</v>
      </c>
      <c r="L16" s="938">
        <f t="shared" si="7"/>
        <v>0</v>
      </c>
      <c r="M16" s="938">
        <f t="shared" si="7"/>
        <v>0</v>
      </c>
      <c r="N16" s="938">
        <f t="shared" si="7"/>
        <v>0</v>
      </c>
      <c r="O16" s="939">
        <f t="shared" si="7"/>
        <v>0</v>
      </c>
    </row>
    <row r="17" spans="18:18" ht="6" customHeight="1" thickTop="1" x14ac:dyDescent="0.25"/>
    <row r="22" spans="18:18" x14ac:dyDescent="0.25">
      <c r="R22">
        <f>SUM(Categories!G4:G30)</f>
        <v>0</v>
      </c>
    </row>
  </sheetData>
  <sheetProtection algorithmName="SHA-512" hashValue="nfY7+SdvLN4p3OuN66WiMgS3aEahPbL6EsUMcYwDqQKzdO2XCL5wHqT3+hr2Heh8uvVx7MuLqSZ5Yt38+/xYZA==" saltValue="IFAABq7UAX8ZrrYIJHeAGw==" spinCount="100000" sheet="1" objects="1" scenarios="1" selectLockedCells="1" selectUnlockedCells="1"/>
  <mergeCells count="7">
    <mergeCell ref="A11:A13"/>
    <mergeCell ref="A1:O1"/>
    <mergeCell ref="A3:B3"/>
    <mergeCell ref="D3:O3"/>
    <mergeCell ref="A4:B4"/>
    <mergeCell ref="A5:A7"/>
    <mergeCell ref="A8:A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25FB-8650-4685-98FD-4ECB049A5044}">
  <sheetPr>
    <pageSetUpPr fitToPage="1"/>
  </sheetPr>
  <dimension ref="A1:XFA53"/>
  <sheetViews>
    <sheetView zoomScale="90" zoomScaleNormal="90" workbookViewId="0">
      <selection activeCell="J3" sqref="J3"/>
    </sheetView>
  </sheetViews>
  <sheetFormatPr defaultRowHeight="13.2" x14ac:dyDescent="0.25"/>
  <cols>
    <col min="1" max="1" width="31.109375" customWidth="1"/>
    <col min="2" max="3" width="11.6640625" customWidth="1"/>
    <col min="4" max="9" width="11.6640625" style="24" customWidth="1"/>
    <col min="10" max="10" width="11.6640625" customWidth="1"/>
    <col min="11" max="11" width="2" customWidth="1"/>
    <col min="12" max="13" width="13.21875" style="40" customWidth="1"/>
    <col min="14" max="14" width="13.21875" customWidth="1"/>
    <col min="15" max="15" width="16.44140625" customWidth="1"/>
  </cols>
  <sheetData>
    <row r="1" spans="1:1021 1031:2041 2051:3071 3081:4091 4101:5111 5121:6141 6151:7161 7171:8191 8201:9211 9221:10231 10241:11261 11271:12281 12291:13311 13321:14331 14341:15351 15361:16381" ht="38.4" customHeight="1" thickBot="1" x14ac:dyDescent="0.3">
      <c r="A1" s="1340" t="s">
        <v>325</v>
      </c>
      <c r="B1" s="1341"/>
      <c r="C1" s="1341"/>
      <c r="D1" s="1341"/>
      <c r="E1" s="1341"/>
      <c r="F1" s="1341"/>
      <c r="G1" s="1341"/>
      <c r="H1" s="1341"/>
      <c r="I1" s="1341"/>
      <c r="J1" s="1342"/>
    </row>
    <row r="2" spans="1:1021 1031:2041 2051:3071 3081:4091 4101:5111 5121:6141 6151:7161 7171:8191 8201:9211 9221:10231 10241:11261 11271:12281 12291:13311 13321:14331 14341:15351 15361:16381" ht="13.8" thickBot="1" x14ac:dyDescent="0.3"/>
    <row r="3" spans="1:1021 1031:2041 2051:3071 3081:4091 4101:5111 5121:6141 6151:7161 7171:8191 8201:9211 9221:10231 10241:11261 11271:12281 12291:13311 13321:14331 14341:15351 15361:16381" ht="26.4" customHeight="1" thickTop="1" thickBot="1" x14ac:dyDescent="0.35">
      <c r="A3" s="1346" t="str">
        <f>CharityName</f>
        <v>Name of Charity</v>
      </c>
      <c r="B3" s="1347"/>
      <c r="C3" s="1347"/>
      <c r="D3" s="1347"/>
      <c r="E3" s="174"/>
      <c r="F3" s="175"/>
      <c r="G3" s="175"/>
      <c r="H3" s="176"/>
      <c r="I3" s="177" t="s">
        <v>98</v>
      </c>
      <c r="J3" s="82">
        <v>45046</v>
      </c>
      <c r="L3" s="178"/>
      <c r="M3" s="178"/>
      <c r="N3" s="178"/>
    </row>
    <row r="4" spans="1:1021 1031:2041 2051:3071 3081:4091 4101:5111 5121:6141 6151:7161 7171:8191 8201:9211 9221:10231 10241:11261 11271:12281 12291:13311 13321:14331 14341:15351 15361:16381" ht="18.600000000000001" thickTop="1" thickBot="1" x14ac:dyDescent="0.3">
      <c r="A4" s="1343" t="s">
        <v>316</v>
      </c>
      <c r="B4" s="1344"/>
      <c r="C4" s="1344"/>
      <c r="D4" s="1344"/>
      <c r="E4" s="1344"/>
      <c r="F4" s="1344"/>
      <c r="G4" s="1344"/>
      <c r="H4" s="1344"/>
      <c r="I4" s="1344"/>
      <c r="J4" s="1345"/>
      <c r="L4" s="178"/>
      <c r="M4" s="178"/>
      <c r="N4" s="178"/>
    </row>
    <row r="5" spans="1:1021 1031:2041 2051:3071 3081:4091 4101:5111 5121:6141 6151:7161 7171:8191 8201:9211 9221:10231 10241:11261 11271:12281 12291:13311 13321:14331 14341:15351 15361:16381" x14ac:dyDescent="0.25">
      <c r="A5" s="1351" t="s">
        <v>74</v>
      </c>
      <c r="B5" s="1348" t="s">
        <v>78</v>
      </c>
      <c r="C5" s="1349"/>
      <c r="D5" s="1348" t="s">
        <v>75</v>
      </c>
      <c r="E5" s="1349"/>
      <c r="F5" s="1348" t="s">
        <v>76</v>
      </c>
      <c r="G5" s="1349"/>
      <c r="H5" s="179" t="s">
        <v>137</v>
      </c>
      <c r="I5" s="1348" t="s">
        <v>79</v>
      </c>
      <c r="J5" s="1350"/>
      <c r="L5" s="178"/>
      <c r="M5" s="178"/>
      <c r="N5" s="178"/>
    </row>
    <row r="6" spans="1:1021 1031:2041 2051:3071 3081:4091 4101:5111 5121:6141 6151:7161 7171:8191 8201:9211 9221:10231 10241:11261 11271:12281 12291:13311 13321:14331 14341:15351 15361:16381" x14ac:dyDescent="0.25">
      <c r="A6" s="1352"/>
      <c r="B6" s="180" t="s">
        <v>215</v>
      </c>
      <c r="C6" s="181" t="s">
        <v>165</v>
      </c>
      <c r="D6" s="180" t="s">
        <v>215</v>
      </c>
      <c r="E6" s="181" t="s">
        <v>165</v>
      </c>
      <c r="F6" s="180" t="s">
        <v>215</v>
      </c>
      <c r="G6" s="181" t="s">
        <v>165</v>
      </c>
      <c r="H6" s="182"/>
      <c r="I6" s="180" t="s">
        <v>215</v>
      </c>
      <c r="J6" s="183" t="s">
        <v>165</v>
      </c>
      <c r="L6" s="178"/>
      <c r="M6" s="178"/>
      <c r="N6" s="178"/>
      <c r="O6" s="184"/>
    </row>
    <row r="7" spans="1:1021 1031:2041 2051:3071 3081:4091 4101:5111 5121:6141 6151:7161 7171:8191 8201:9211 9221:10231 10241:11261 11271:12281 12291:13311 13321:14331 14341:15351 15361:16381" s="43" customFormat="1" ht="15.6" x14ac:dyDescent="0.25">
      <c r="A7" s="185" t="s">
        <v>321</v>
      </c>
      <c r="B7" s="186"/>
      <c r="C7" s="187"/>
      <c r="D7" s="186"/>
      <c r="E7" s="187"/>
      <c r="F7" s="186"/>
      <c r="G7" s="187"/>
      <c r="H7" s="188"/>
      <c r="I7" s="186"/>
      <c r="J7" s="189"/>
      <c r="L7" s="178"/>
      <c r="M7" s="178"/>
      <c r="N7" s="178"/>
      <c r="O7" s="190"/>
    </row>
    <row r="8" spans="1:1021 1031:2041 2051:3071 3081:4091 4101:5111 5121:6141 6151:7161 7171:8191 8201:9211 9221:10231 10241:11261 11271:12281 12291:13311 13321:14331 14341:15351 15361:16381" s="43" customFormat="1" ht="13.8" x14ac:dyDescent="0.25">
      <c r="A8" s="191" t="s">
        <v>318</v>
      </c>
      <c r="B8" s="192">
        <f t="shared" ref="B8:H8" si="0">B22</f>
        <v>0</v>
      </c>
      <c r="C8" s="193">
        <f t="shared" si="0"/>
        <v>0</v>
      </c>
      <c r="D8" s="192">
        <f t="shared" si="0"/>
        <v>0</v>
      </c>
      <c r="E8" s="193">
        <f t="shared" si="0"/>
        <v>0</v>
      </c>
      <c r="F8" s="192">
        <f t="shared" si="0"/>
        <v>0</v>
      </c>
      <c r="G8" s="193">
        <f t="shared" si="0"/>
        <v>0</v>
      </c>
      <c r="H8" s="194">
        <f t="shared" si="0"/>
        <v>0</v>
      </c>
      <c r="I8" s="192">
        <f>B8+D8+F8+H8</f>
        <v>0</v>
      </c>
      <c r="J8" s="195">
        <f>C8+E8+G8+H8</f>
        <v>0</v>
      </c>
      <c r="L8" s="178"/>
      <c r="M8" s="178"/>
      <c r="N8" s="178"/>
      <c r="O8" s="190"/>
    </row>
    <row r="9" spans="1:1021 1031:2041 2051:3071 3081:4091 4101:5111 5121:6141 6151:7161 7171:8191 8201:9211 9221:10231 10241:11261 11271:12281 12291:13311 13321:14331 14341:15351 15361:16381" s="43" customFormat="1" ht="13.8" x14ac:dyDescent="0.25">
      <c r="A9" s="191" t="s">
        <v>142</v>
      </c>
      <c r="B9" s="192">
        <f>SUM(B23:B26)</f>
        <v>0</v>
      </c>
      <c r="C9" s="193">
        <f t="shared" ref="C9:I9" si="1">SUM(C23:C26)</f>
        <v>0</v>
      </c>
      <c r="D9" s="192">
        <f t="shared" si="1"/>
        <v>0</v>
      </c>
      <c r="E9" s="193">
        <f t="shared" si="1"/>
        <v>0</v>
      </c>
      <c r="F9" s="192">
        <f t="shared" si="1"/>
        <v>0</v>
      </c>
      <c r="G9" s="193">
        <f t="shared" si="1"/>
        <v>0</v>
      </c>
      <c r="H9" s="194">
        <f t="shared" si="1"/>
        <v>0</v>
      </c>
      <c r="I9" s="192">
        <f t="shared" si="1"/>
        <v>0</v>
      </c>
      <c r="J9" s="195">
        <f>C9+E9+G9+H9</f>
        <v>0</v>
      </c>
      <c r="L9" s="178"/>
      <c r="M9" s="178"/>
      <c r="N9" s="178"/>
      <c r="O9" s="190"/>
    </row>
    <row r="10" spans="1:1021 1031:2041 2051:3071 3081:4091 4101:5111 5121:6141 6151:7161 7171:8191 8201:9211 9221:10231 10241:11261 11271:12281 12291:13311 13321:14331 14341:15351 15361:16381" s="43" customFormat="1" ht="13.8" customHeight="1" x14ac:dyDescent="0.25">
      <c r="A10" s="191" t="s">
        <v>96</v>
      </c>
      <c r="B10" s="192">
        <f>SUM(B26:B32)</f>
        <v>0</v>
      </c>
      <c r="C10" s="193">
        <f>SUM(C26:C32)</f>
        <v>0</v>
      </c>
      <c r="D10" s="196"/>
      <c r="E10" s="197"/>
      <c r="F10" s="192">
        <f>SUM(F26:F32)</f>
        <v>0</v>
      </c>
      <c r="G10" s="193">
        <f>SUM(G26:G32)</f>
        <v>0</v>
      </c>
      <c r="H10" s="194">
        <f>SUM(H26:H32)</f>
        <v>0</v>
      </c>
      <c r="I10" s="192">
        <f>SUM(I26:I32)</f>
        <v>0</v>
      </c>
      <c r="J10" s="195">
        <f>C10+E10+G10+H10</f>
        <v>0</v>
      </c>
      <c r="L10" s="198"/>
      <c r="M10" s="198"/>
      <c r="N10" s="198"/>
      <c r="O10" s="190"/>
    </row>
    <row r="11" spans="1:1021 1031:2041 2051:3071 3081:4091 4101:5111 5121:6141 6151:7161 7171:8191 8201:9211 9221:10231 10241:11261 11271:12281 12291:13311 13321:14331 14341:15351 15361:16381" s="43" customFormat="1" ht="15.6" x14ac:dyDescent="0.25">
      <c r="A11" s="199"/>
      <c r="B11" s="200">
        <f t="shared" ref="B11:I11" si="2">SUM(B7:B10)</f>
        <v>0</v>
      </c>
      <c r="C11" s="201">
        <f t="shared" si="2"/>
        <v>0</v>
      </c>
      <c r="D11" s="200">
        <f t="shared" si="2"/>
        <v>0</v>
      </c>
      <c r="E11" s="201">
        <f t="shared" si="2"/>
        <v>0</v>
      </c>
      <c r="F11" s="200">
        <f t="shared" si="2"/>
        <v>0</v>
      </c>
      <c r="G11" s="201">
        <f t="shared" si="2"/>
        <v>0</v>
      </c>
      <c r="H11" s="202">
        <f t="shared" si="2"/>
        <v>0</v>
      </c>
      <c r="I11" s="200">
        <f t="shared" si="2"/>
        <v>0</v>
      </c>
      <c r="J11" s="203">
        <f t="shared" ref="J11" si="3">SUM(J8:J10)</f>
        <v>0</v>
      </c>
      <c r="L11" s="198"/>
      <c r="M11" s="198"/>
      <c r="N11" s="198"/>
    </row>
    <row r="12" spans="1:1021 1031:2041 2051:3071 3081:4091 4101:5111 5121:6141 6151:7161 7171:8191 8201:9211 9221:10231 10241:11261 11271:12281 12291:13311 13321:14331 14341:15351 15361:16381" s="208" customFormat="1" ht="20.25" customHeight="1" x14ac:dyDescent="0.25">
      <c r="A12" s="185" t="s">
        <v>52</v>
      </c>
      <c r="B12" s="204">
        <f>SUM(B41:B52)</f>
        <v>0</v>
      </c>
      <c r="C12" s="205">
        <f t="shared" ref="C12:J12" si="4">SUBTOTAL(9,C41:C52)</f>
        <v>0</v>
      </c>
      <c r="D12" s="204">
        <f t="shared" si="4"/>
        <v>0</v>
      </c>
      <c r="E12" s="205">
        <f t="shared" si="4"/>
        <v>0</v>
      </c>
      <c r="F12" s="204">
        <f t="shared" si="4"/>
        <v>0</v>
      </c>
      <c r="G12" s="205">
        <f t="shared" si="4"/>
        <v>0</v>
      </c>
      <c r="H12" s="206">
        <f t="shared" si="4"/>
        <v>0</v>
      </c>
      <c r="I12" s="204">
        <f t="shared" si="4"/>
        <v>0</v>
      </c>
      <c r="J12" s="207">
        <f t="shared" si="4"/>
        <v>0</v>
      </c>
      <c r="L12" s="209"/>
      <c r="M12" s="47"/>
      <c r="O12" s="190"/>
    </row>
    <row r="13" spans="1:1021 1031:2041 2051:3071 3081:4091 4101:5111 5121:6141 6151:7161 7171:8191 8201:9211 9221:10231 10241:11261 11271:12281 12291:13311 13321:14331 14341:15351 15361:16381" s="216" customFormat="1" ht="23.4" customHeight="1" thickBot="1" x14ac:dyDescent="0.35">
      <c r="A13" s="210" t="s">
        <v>326</v>
      </c>
      <c r="B13" s="211">
        <f>B11+B12</f>
        <v>0</v>
      </c>
      <c r="C13" s="212">
        <f>Bank!I3+Cash!I3+PayPal!I3+Deposit!I3</f>
        <v>0</v>
      </c>
      <c r="D13" s="211">
        <f>D11+D12</f>
        <v>0</v>
      </c>
      <c r="E13" s="212">
        <f t="shared" ref="E13:H13" si="5">E11+E12</f>
        <v>0</v>
      </c>
      <c r="F13" s="211">
        <f>F11+F12</f>
        <v>0</v>
      </c>
      <c r="G13" s="212">
        <f t="shared" si="5"/>
        <v>0</v>
      </c>
      <c r="H13" s="213">
        <f t="shared" si="5"/>
        <v>0</v>
      </c>
      <c r="I13" s="211">
        <f t="shared" ref="I13" si="6">I11+I12</f>
        <v>0</v>
      </c>
      <c r="J13" s="214">
        <f>J11+J12</f>
        <v>0</v>
      </c>
      <c r="K13" s="215"/>
      <c r="U13" s="215"/>
      <c r="AE13" s="215"/>
      <c r="AO13" s="215"/>
      <c r="AY13" s="215"/>
      <c r="BI13" s="215"/>
      <c r="BS13" s="215"/>
      <c r="CC13" s="215"/>
      <c r="CM13" s="215"/>
      <c r="CW13" s="215"/>
      <c r="DG13" s="215"/>
      <c r="DQ13" s="215"/>
      <c r="EA13" s="215"/>
      <c r="EK13" s="215"/>
      <c r="EU13" s="215"/>
      <c r="FE13" s="215"/>
      <c r="FO13" s="215"/>
      <c r="FY13" s="215"/>
      <c r="GI13" s="215"/>
      <c r="GS13" s="215"/>
      <c r="HC13" s="215"/>
      <c r="HM13" s="215"/>
      <c r="HW13" s="215"/>
      <c r="IG13" s="215"/>
      <c r="IQ13" s="215"/>
      <c r="JA13" s="215"/>
      <c r="JK13" s="215"/>
      <c r="JU13" s="215"/>
      <c r="KE13" s="215"/>
      <c r="KO13" s="215"/>
      <c r="KY13" s="215"/>
      <c r="LI13" s="215"/>
      <c r="LS13" s="215"/>
      <c r="MC13" s="215"/>
      <c r="MM13" s="215"/>
      <c r="MW13" s="215"/>
      <c r="NG13" s="215"/>
      <c r="NQ13" s="215"/>
      <c r="OA13" s="215"/>
      <c r="OK13" s="215"/>
      <c r="OU13" s="215"/>
      <c r="PE13" s="215"/>
      <c r="PO13" s="215"/>
      <c r="PY13" s="215"/>
      <c r="QI13" s="215"/>
      <c r="QS13" s="215"/>
      <c r="RC13" s="215"/>
      <c r="RM13" s="215"/>
      <c r="RW13" s="215"/>
      <c r="SG13" s="215"/>
      <c r="SQ13" s="215"/>
      <c r="TA13" s="215"/>
      <c r="TK13" s="215"/>
      <c r="TU13" s="215"/>
      <c r="UE13" s="215"/>
      <c r="UO13" s="215"/>
      <c r="UY13" s="215"/>
      <c r="VI13" s="215"/>
      <c r="VS13" s="215"/>
      <c r="WC13" s="215"/>
      <c r="WM13" s="215"/>
      <c r="WW13" s="215"/>
      <c r="XG13" s="215"/>
      <c r="XQ13" s="215"/>
      <c r="YA13" s="215"/>
      <c r="YK13" s="215"/>
      <c r="YU13" s="215"/>
      <c r="ZE13" s="215"/>
      <c r="ZO13" s="215"/>
      <c r="ZY13" s="215"/>
      <c r="AAI13" s="215"/>
      <c r="AAS13" s="215"/>
      <c r="ABC13" s="215"/>
      <c r="ABM13" s="215"/>
      <c r="ABW13" s="215"/>
      <c r="ACG13" s="215"/>
      <c r="ACQ13" s="215"/>
      <c r="ADA13" s="215"/>
      <c r="ADK13" s="215"/>
      <c r="ADU13" s="215"/>
      <c r="AEE13" s="215"/>
      <c r="AEO13" s="215"/>
      <c r="AEY13" s="215"/>
      <c r="AFI13" s="215"/>
      <c r="AFS13" s="215"/>
      <c r="AGC13" s="215"/>
      <c r="AGM13" s="215"/>
      <c r="AGW13" s="215"/>
      <c r="AHG13" s="215"/>
      <c r="AHQ13" s="215"/>
      <c r="AIA13" s="215"/>
      <c r="AIK13" s="215"/>
      <c r="AIU13" s="215"/>
      <c r="AJE13" s="215"/>
      <c r="AJO13" s="215"/>
      <c r="AJY13" s="215"/>
      <c r="AKI13" s="215"/>
      <c r="AKS13" s="215"/>
      <c r="ALC13" s="215"/>
      <c r="ALM13" s="215"/>
      <c r="ALW13" s="215"/>
      <c r="AMG13" s="215"/>
      <c r="AMQ13" s="215"/>
      <c r="ANA13" s="215"/>
      <c r="ANK13" s="215"/>
      <c r="ANU13" s="215"/>
      <c r="AOE13" s="215"/>
      <c r="AOO13" s="215"/>
      <c r="AOY13" s="215"/>
      <c r="API13" s="215"/>
      <c r="APS13" s="215"/>
      <c r="AQC13" s="215"/>
      <c r="AQM13" s="215"/>
      <c r="AQW13" s="215"/>
      <c r="ARG13" s="215"/>
      <c r="ARQ13" s="215"/>
      <c r="ASA13" s="215"/>
      <c r="ASK13" s="215"/>
      <c r="ASU13" s="215"/>
      <c r="ATE13" s="215"/>
      <c r="ATO13" s="215"/>
      <c r="ATY13" s="215"/>
      <c r="AUI13" s="215"/>
      <c r="AUS13" s="215"/>
      <c r="AVC13" s="215"/>
      <c r="AVM13" s="215"/>
      <c r="AVW13" s="215"/>
      <c r="AWG13" s="215"/>
      <c r="AWQ13" s="215"/>
      <c r="AXA13" s="215"/>
      <c r="AXK13" s="215"/>
      <c r="AXU13" s="215"/>
      <c r="AYE13" s="215"/>
      <c r="AYO13" s="215"/>
      <c r="AYY13" s="215"/>
      <c r="AZI13" s="215"/>
      <c r="AZS13" s="215"/>
      <c r="BAC13" s="215"/>
      <c r="BAM13" s="215"/>
      <c r="BAW13" s="215"/>
      <c r="BBG13" s="215"/>
      <c r="BBQ13" s="215"/>
      <c r="BCA13" s="215"/>
      <c r="BCK13" s="215"/>
      <c r="BCU13" s="215"/>
      <c r="BDE13" s="215"/>
      <c r="BDO13" s="215"/>
      <c r="BDY13" s="215"/>
      <c r="BEI13" s="215"/>
      <c r="BES13" s="215"/>
      <c r="BFC13" s="215"/>
      <c r="BFM13" s="215"/>
      <c r="BFW13" s="215"/>
      <c r="BGG13" s="215"/>
      <c r="BGQ13" s="215"/>
      <c r="BHA13" s="215"/>
      <c r="BHK13" s="215"/>
      <c r="BHU13" s="215"/>
      <c r="BIE13" s="215"/>
      <c r="BIO13" s="215"/>
      <c r="BIY13" s="215"/>
      <c r="BJI13" s="215"/>
      <c r="BJS13" s="215"/>
      <c r="BKC13" s="215"/>
      <c r="BKM13" s="215"/>
      <c r="BKW13" s="215"/>
      <c r="BLG13" s="215"/>
      <c r="BLQ13" s="215"/>
      <c r="BMA13" s="215"/>
      <c r="BMK13" s="215"/>
      <c r="BMU13" s="215"/>
      <c r="BNE13" s="215"/>
      <c r="BNO13" s="215"/>
      <c r="BNY13" s="215"/>
      <c r="BOI13" s="215"/>
      <c r="BOS13" s="215"/>
      <c r="BPC13" s="215"/>
      <c r="BPM13" s="215"/>
      <c r="BPW13" s="215"/>
      <c r="BQG13" s="215"/>
      <c r="BQQ13" s="215"/>
      <c r="BRA13" s="215"/>
      <c r="BRK13" s="215"/>
      <c r="BRU13" s="215"/>
      <c r="BSE13" s="215"/>
      <c r="BSO13" s="215"/>
      <c r="BSY13" s="215"/>
      <c r="BTI13" s="215"/>
      <c r="BTS13" s="215"/>
      <c r="BUC13" s="215"/>
      <c r="BUM13" s="215"/>
      <c r="BUW13" s="215"/>
      <c r="BVG13" s="215"/>
      <c r="BVQ13" s="215"/>
      <c r="BWA13" s="215"/>
      <c r="BWK13" s="215"/>
      <c r="BWU13" s="215"/>
      <c r="BXE13" s="215"/>
      <c r="BXO13" s="215"/>
      <c r="BXY13" s="215"/>
      <c r="BYI13" s="215"/>
      <c r="BYS13" s="215"/>
      <c r="BZC13" s="215"/>
      <c r="BZM13" s="215"/>
      <c r="BZW13" s="215"/>
      <c r="CAG13" s="215"/>
      <c r="CAQ13" s="215"/>
      <c r="CBA13" s="215"/>
      <c r="CBK13" s="215"/>
      <c r="CBU13" s="215"/>
      <c r="CCE13" s="215"/>
      <c r="CCO13" s="215"/>
      <c r="CCY13" s="215"/>
      <c r="CDI13" s="215"/>
      <c r="CDS13" s="215"/>
      <c r="CEC13" s="215"/>
      <c r="CEM13" s="215"/>
      <c r="CEW13" s="215"/>
      <c r="CFG13" s="215"/>
      <c r="CFQ13" s="215"/>
      <c r="CGA13" s="215"/>
      <c r="CGK13" s="215"/>
      <c r="CGU13" s="215"/>
      <c r="CHE13" s="215"/>
      <c r="CHO13" s="215"/>
      <c r="CHY13" s="215"/>
      <c r="CII13" s="215"/>
      <c r="CIS13" s="215"/>
      <c r="CJC13" s="215"/>
      <c r="CJM13" s="215"/>
      <c r="CJW13" s="215"/>
      <c r="CKG13" s="215"/>
      <c r="CKQ13" s="215"/>
      <c r="CLA13" s="215"/>
      <c r="CLK13" s="215"/>
      <c r="CLU13" s="215"/>
      <c r="CME13" s="215"/>
      <c r="CMO13" s="215"/>
      <c r="CMY13" s="215"/>
      <c r="CNI13" s="215"/>
      <c r="CNS13" s="215"/>
      <c r="COC13" s="215"/>
      <c r="COM13" s="215"/>
      <c r="COW13" s="215"/>
      <c r="CPG13" s="215"/>
      <c r="CPQ13" s="215"/>
      <c r="CQA13" s="215"/>
      <c r="CQK13" s="215"/>
      <c r="CQU13" s="215"/>
      <c r="CRE13" s="215"/>
      <c r="CRO13" s="215"/>
      <c r="CRY13" s="215"/>
      <c r="CSI13" s="215"/>
      <c r="CSS13" s="215"/>
      <c r="CTC13" s="215"/>
      <c r="CTM13" s="215"/>
      <c r="CTW13" s="215"/>
      <c r="CUG13" s="215"/>
      <c r="CUQ13" s="215"/>
      <c r="CVA13" s="215"/>
      <c r="CVK13" s="215"/>
      <c r="CVU13" s="215"/>
      <c r="CWE13" s="215"/>
      <c r="CWO13" s="215"/>
      <c r="CWY13" s="215"/>
      <c r="CXI13" s="215"/>
      <c r="CXS13" s="215"/>
      <c r="CYC13" s="215"/>
      <c r="CYM13" s="215"/>
      <c r="CYW13" s="215"/>
      <c r="CZG13" s="215"/>
      <c r="CZQ13" s="215"/>
      <c r="DAA13" s="215"/>
      <c r="DAK13" s="215"/>
      <c r="DAU13" s="215"/>
      <c r="DBE13" s="215"/>
      <c r="DBO13" s="215"/>
      <c r="DBY13" s="215"/>
      <c r="DCI13" s="215"/>
      <c r="DCS13" s="215"/>
      <c r="DDC13" s="215"/>
      <c r="DDM13" s="215"/>
      <c r="DDW13" s="215"/>
      <c r="DEG13" s="215"/>
      <c r="DEQ13" s="215"/>
      <c r="DFA13" s="215"/>
      <c r="DFK13" s="215"/>
      <c r="DFU13" s="215"/>
      <c r="DGE13" s="215"/>
      <c r="DGO13" s="215"/>
      <c r="DGY13" s="215"/>
      <c r="DHI13" s="215"/>
      <c r="DHS13" s="215"/>
      <c r="DIC13" s="215"/>
      <c r="DIM13" s="215"/>
      <c r="DIW13" s="215"/>
      <c r="DJG13" s="215"/>
      <c r="DJQ13" s="215"/>
      <c r="DKA13" s="215"/>
      <c r="DKK13" s="215"/>
      <c r="DKU13" s="215"/>
      <c r="DLE13" s="215"/>
      <c r="DLO13" s="215"/>
      <c r="DLY13" s="215"/>
      <c r="DMI13" s="215"/>
      <c r="DMS13" s="215"/>
      <c r="DNC13" s="215"/>
      <c r="DNM13" s="215"/>
      <c r="DNW13" s="215"/>
      <c r="DOG13" s="215"/>
      <c r="DOQ13" s="215"/>
      <c r="DPA13" s="215"/>
      <c r="DPK13" s="215"/>
      <c r="DPU13" s="215"/>
      <c r="DQE13" s="215"/>
      <c r="DQO13" s="215"/>
      <c r="DQY13" s="215"/>
      <c r="DRI13" s="215"/>
      <c r="DRS13" s="215"/>
      <c r="DSC13" s="215"/>
      <c r="DSM13" s="215"/>
      <c r="DSW13" s="215"/>
      <c r="DTG13" s="215"/>
      <c r="DTQ13" s="215"/>
      <c r="DUA13" s="215"/>
      <c r="DUK13" s="215"/>
      <c r="DUU13" s="215"/>
      <c r="DVE13" s="215"/>
      <c r="DVO13" s="215"/>
      <c r="DVY13" s="215"/>
      <c r="DWI13" s="215"/>
      <c r="DWS13" s="215"/>
      <c r="DXC13" s="215"/>
      <c r="DXM13" s="215"/>
      <c r="DXW13" s="215"/>
      <c r="DYG13" s="215"/>
      <c r="DYQ13" s="215"/>
      <c r="DZA13" s="215"/>
      <c r="DZK13" s="215"/>
      <c r="DZU13" s="215"/>
      <c r="EAE13" s="215"/>
      <c r="EAO13" s="215"/>
      <c r="EAY13" s="215"/>
      <c r="EBI13" s="215"/>
      <c r="EBS13" s="215"/>
      <c r="ECC13" s="215"/>
      <c r="ECM13" s="215"/>
      <c r="ECW13" s="215"/>
      <c r="EDG13" s="215"/>
      <c r="EDQ13" s="215"/>
      <c r="EEA13" s="215"/>
      <c r="EEK13" s="215"/>
      <c r="EEU13" s="215"/>
      <c r="EFE13" s="215"/>
      <c r="EFO13" s="215"/>
      <c r="EFY13" s="215"/>
      <c r="EGI13" s="215"/>
      <c r="EGS13" s="215"/>
      <c r="EHC13" s="215"/>
      <c r="EHM13" s="215"/>
      <c r="EHW13" s="215"/>
      <c r="EIG13" s="215"/>
      <c r="EIQ13" s="215"/>
      <c r="EJA13" s="215"/>
      <c r="EJK13" s="215"/>
      <c r="EJU13" s="215"/>
      <c r="EKE13" s="215"/>
      <c r="EKO13" s="215"/>
      <c r="EKY13" s="215"/>
      <c r="ELI13" s="215"/>
      <c r="ELS13" s="215"/>
      <c r="EMC13" s="215"/>
      <c r="EMM13" s="215"/>
      <c r="EMW13" s="215"/>
      <c r="ENG13" s="215"/>
      <c r="ENQ13" s="215"/>
      <c r="EOA13" s="215"/>
      <c r="EOK13" s="215"/>
      <c r="EOU13" s="215"/>
      <c r="EPE13" s="215"/>
      <c r="EPO13" s="215"/>
      <c r="EPY13" s="215"/>
      <c r="EQI13" s="215"/>
      <c r="EQS13" s="215"/>
      <c r="ERC13" s="215"/>
      <c r="ERM13" s="215"/>
      <c r="ERW13" s="215"/>
      <c r="ESG13" s="215"/>
      <c r="ESQ13" s="215"/>
      <c r="ETA13" s="215"/>
      <c r="ETK13" s="215"/>
      <c r="ETU13" s="215"/>
      <c r="EUE13" s="215"/>
      <c r="EUO13" s="215"/>
      <c r="EUY13" s="215"/>
      <c r="EVI13" s="215"/>
      <c r="EVS13" s="215"/>
      <c r="EWC13" s="215"/>
      <c r="EWM13" s="215"/>
      <c r="EWW13" s="215"/>
      <c r="EXG13" s="215"/>
      <c r="EXQ13" s="215"/>
      <c r="EYA13" s="215"/>
      <c r="EYK13" s="215"/>
      <c r="EYU13" s="215"/>
      <c r="EZE13" s="215"/>
      <c r="EZO13" s="215"/>
      <c r="EZY13" s="215"/>
      <c r="FAI13" s="215"/>
      <c r="FAS13" s="215"/>
      <c r="FBC13" s="215"/>
      <c r="FBM13" s="215"/>
      <c r="FBW13" s="215"/>
      <c r="FCG13" s="215"/>
      <c r="FCQ13" s="215"/>
      <c r="FDA13" s="215"/>
      <c r="FDK13" s="215"/>
      <c r="FDU13" s="215"/>
      <c r="FEE13" s="215"/>
      <c r="FEO13" s="215"/>
      <c r="FEY13" s="215"/>
      <c r="FFI13" s="215"/>
      <c r="FFS13" s="215"/>
      <c r="FGC13" s="215"/>
      <c r="FGM13" s="215"/>
      <c r="FGW13" s="215"/>
      <c r="FHG13" s="215"/>
      <c r="FHQ13" s="215"/>
      <c r="FIA13" s="215"/>
      <c r="FIK13" s="215"/>
      <c r="FIU13" s="215"/>
      <c r="FJE13" s="215"/>
      <c r="FJO13" s="215"/>
      <c r="FJY13" s="215"/>
      <c r="FKI13" s="215"/>
      <c r="FKS13" s="215"/>
      <c r="FLC13" s="215"/>
      <c r="FLM13" s="215"/>
      <c r="FLW13" s="215"/>
      <c r="FMG13" s="215"/>
      <c r="FMQ13" s="215"/>
      <c r="FNA13" s="215"/>
      <c r="FNK13" s="215"/>
      <c r="FNU13" s="215"/>
      <c r="FOE13" s="215"/>
      <c r="FOO13" s="215"/>
      <c r="FOY13" s="215"/>
      <c r="FPI13" s="215"/>
      <c r="FPS13" s="215"/>
      <c r="FQC13" s="215"/>
      <c r="FQM13" s="215"/>
      <c r="FQW13" s="215"/>
      <c r="FRG13" s="215"/>
      <c r="FRQ13" s="215"/>
      <c r="FSA13" s="215"/>
      <c r="FSK13" s="215"/>
      <c r="FSU13" s="215"/>
      <c r="FTE13" s="215"/>
      <c r="FTO13" s="215"/>
      <c r="FTY13" s="215"/>
      <c r="FUI13" s="215"/>
      <c r="FUS13" s="215"/>
      <c r="FVC13" s="215"/>
      <c r="FVM13" s="215"/>
      <c r="FVW13" s="215"/>
      <c r="FWG13" s="215"/>
      <c r="FWQ13" s="215"/>
      <c r="FXA13" s="215"/>
      <c r="FXK13" s="215"/>
      <c r="FXU13" s="215"/>
      <c r="FYE13" s="215"/>
      <c r="FYO13" s="215"/>
      <c r="FYY13" s="215"/>
      <c r="FZI13" s="215"/>
      <c r="FZS13" s="215"/>
      <c r="GAC13" s="215"/>
      <c r="GAM13" s="215"/>
      <c r="GAW13" s="215"/>
      <c r="GBG13" s="215"/>
      <c r="GBQ13" s="215"/>
      <c r="GCA13" s="215"/>
      <c r="GCK13" s="215"/>
      <c r="GCU13" s="215"/>
      <c r="GDE13" s="215"/>
      <c r="GDO13" s="215"/>
      <c r="GDY13" s="215"/>
      <c r="GEI13" s="215"/>
      <c r="GES13" s="215"/>
      <c r="GFC13" s="215"/>
      <c r="GFM13" s="215"/>
      <c r="GFW13" s="215"/>
      <c r="GGG13" s="215"/>
      <c r="GGQ13" s="215"/>
      <c r="GHA13" s="215"/>
      <c r="GHK13" s="215"/>
      <c r="GHU13" s="215"/>
      <c r="GIE13" s="215"/>
      <c r="GIO13" s="215"/>
      <c r="GIY13" s="215"/>
      <c r="GJI13" s="215"/>
      <c r="GJS13" s="215"/>
      <c r="GKC13" s="215"/>
      <c r="GKM13" s="215"/>
      <c r="GKW13" s="215"/>
      <c r="GLG13" s="215"/>
      <c r="GLQ13" s="215"/>
      <c r="GMA13" s="215"/>
      <c r="GMK13" s="215"/>
      <c r="GMU13" s="215"/>
      <c r="GNE13" s="215"/>
      <c r="GNO13" s="215"/>
      <c r="GNY13" s="215"/>
      <c r="GOI13" s="215"/>
      <c r="GOS13" s="215"/>
      <c r="GPC13" s="215"/>
      <c r="GPM13" s="215"/>
      <c r="GPW13" s="215"/>
      <c r="GQG13" s="215"/>
      <c r="GQQ13" s="215"/>
      <c r="GRA13" s="215"/>
      <c r="GRK13" s="215"/>
      <c r="GRU13" s="215"/>
      <c r="GSE13" s="215"/>
      <c r="GSO13" s="215"/>
      <c r="GSY13" s="215"/>
      <c r="GTI13" s="215"/>
      <c r="GTS13" s="215"/>
      <c r="GUC13" s="215"/>
      <c r="GUM13" s="215"/>
      <c r="GUW13" s="215"/>
      <c r="GVG13" s="215"/>
      <c r="GVQ13" s="215"/>
      <c r="GWA13" s="215"/>
      <c r="GWK13" s="215"/>
      <c r="GWU13" s="215"/>
      <c r="GXE13" s="215"/>
      <c r="GXO13" s="215"/>
      <c r="GXY13" s="215"/>
      <c r="GYI13" s="215"/>
      <c r="GYS13" s="215"/>
      <c r="GZC13" s="215"/>
      <c r="GZM13" s="215"/>
      <c r="GZW13" s="215"/>
      <c r="HAG13" s="215"/>
      <c r="HAQ13" s="215"/>
      <c r="HBA13" s="215"/>
      <c r="HBK13" s="215"/>
      <c r="HBU13" s="215"/>
      <c r="HCE13" s="215"/>
      <c r="HCO13" s="215"/>
      <c r="HCY13" s="215"/>
      <c r="HDI13" s="215"/>
      <c r="HDS13" s="215"/>
      <c r="HEC13" s="215"/>
      <c r="HEM13" s="215"/>
      <c r="HEW13" s="215"/>
      <c r="HFG13" s="215"/>
      <c r="HFQ13" s="215"/>
      <c r="HGA13" s="215"/>
      <c r="HGK13" s="215"/>
      <c r="HGU13" s="215"/>
      <c r="HHE13" s="215"/>
      <c r="HHO13" s="215"/>
      <c r="HHY13" s="215"/>
      <c r="HII13" s="215"/>
      <c r="HIS13" s="215"/>
      <c r="HJC13" s="215"/>
      <c r="HJM13" s="215"/>
      <c r="HJW13" s="215"/>
      <c r="HKG13" s="215"/>
      <c r="HKQ13" s="215"/>
      <c r="HLA13" s="215"/>
      <c r="HLK13" s="215"/>
      <c r="HLU13" s="215"/>
      <c r="HME13" s="215"/>
      <c r="HMO13" s="215"/>
      <c r="HMY13" s="215"/>
      <c r="HNI13" s="215"/>
      <c r="HNS13" s="215"/>
      <c r="HOC13" s="215"/>
      <c r="HOM13" s="215"/>
      <c r="HOW13" s="215"/>
      <c r="HPG13" s="215"/>
      <c r="HPQ13" s="215"/>
      <c r="HQA13" s="215"/>
      <c r="HQK13" s="215"/>
      <c r="HQU13" s="215"/>
      <c r="HRE13" s="215"/>
      <c r="HRO13" s="215"/>
      <c r="HRY13" s="215"/>
      <c r="HSI13" s="215"/>
      <c r="HSS13" s="215"/>
      <c r="HTC13" s="215"/>
      <c r="HTM13" s="215"/>
      <c r="HTW13" s="215"/>
      <c r="HUG13" s="215"/>
      <c r="HUQ13" s="215"/>
      <c r="HVA13" s="215"/>
      <c r="HVK13" s="215"/>
      <c r="HVU13" s="215"/>
      <c r="HWE13" s="215"/>
      <c r="HWO13" s="215"/>
      <c r="HWY13" s="215"/>
      <c r="HXI13" s="215"/>
      <c r="HXS13" s="215"/>
      <c r="HYC13" s="215"/>
      <c r="HYM13" s="215"/>
      <c r="HYW13" s="215"/>
      <c r="HZG13" s="215"/>
      <c r="HZQ13" s="215"/>
      <c r="IAA13" s="215"/>
      <c r="IAK13" s="215"/>
      <c r="IAU13" s="215"/>
      <c r="IBE13" s="215"/>
      <c r="IBO13" s="215"/>
      <c r="IBY13" s="215"/>
      <c r="ICI13" s="215"/>
      <c r="ICS13" s="215"/>
      <c r="IDC13" s="215"/>
      <c r="IDM13" s="215"/>
      <c r="IDW13" s="215"/>
      <c r="IEG13" s="215"/>
      <c r="IEQ13" s="215"/>
      <c r="IFA13" s="215"/>
      <c r="IFK13" s="215"/>
      <c r="IFU13" s="215"/>
      <c r="IGE13" s="215"/>
      <c r="IGO13" s="215"/>
      <c r="IGY13" s="215"/>
      <c r="IHI13" s="215"/>
      <c r="IHS13" s="215"/>
      <c r="IIC13" s="215"/>
      <c r="IIM13" s="215"/>
      <c r="IIW13" s="215"/>
      <c r="IJG13" s="215"/>
      <c r="IJQ13" s="215"/>
      <c r="IKA13" s="215"/>
      <c r="IKK13" s="215"/>
      <c r="IKU13" s="215"/>
      <c r="ILE13" s="215"/>
      <c r="ILO13" s="215"/>
      <c r="ILY13" s="215"/>
      <c r="IMI13" s="215"/>
      <c r="IMS13" s="215"/>
      <c r="INC13" s="215"/>
      <c r="INM13" s="215"/>
      <c r="INW13" s="215"/>
      <c r="IOG13" s="215"/>
      <c r="IOQ13" s="215"/>
      <c r="IPA13" s="215"/>
      <c r="IPK13" s="215"/>
      <c r="IPU13" s="215"/>
      <c r="IQE13" s="215"/>
      <c r="IQO13" s="215"/>
      <c r="IQY13" s="215"/>
      <c r="IRI13" s="215"/>
      <c r="IRS13" s="215"/>
      <c r="ISC13" s="215"/>
      <c r="ISM13" s="215"/>
      <c r="ISW13" s="215"/>
      <c r="ITG13" s="215"/>
      <c r="ITQ13" s="215"/>
      <c r="IUA13" s="215"/>
      <c r="IUK13" s="215"/>
      <c r="IUU13" s="215"/>
      <c r="IVE13" s="215"/>
      <c r="IVO13" s="215"/>
      <c r="IVY13" s="215"/>
      <c r="IWI13" s="215"/>
      <c r="IWS13" s="215"/>
      <c r="IXC13" s="215"/>
      <c r="IXM13" s="215"/>
      <c r="IXW13" s="215"/>
      <c r="IYG13" s="215"/>
      <c r="IYQ13" s="215"/>
      <c r="IZA13" s="215"/>
      <c r="IZK13" s="215"/>
      <c r="IZU13" s="215"/>
      <c r="JAE13" s="215"/>
      <c r="JAO13" s="215"/>
      <c r="JAY13" s="215"/>
      <c r="JBI13" s="215"/>
      <c r="JBS13" s="215"/>
      <c r="JCC13" s="215"/>
      <c r="JCM13" s="215"/>
      <c r="JCW13" s="215"/>
      <c r="JDG13" s="215"/>
      <c r="JDQ13" s="215"/>
      <c r="JEA13" s="215"/>
      <c r="JEK13" s="215"/>
      <c r="JEU13" s="215"/>
      <c r="JFE13" s="215"/>
      <c r="JFO13" s="215"/>
      <c r="JFY13" s="215"/>
      <c r="JGI13" s="215"/>
      <c r="JGS13" s="215"/>
      <c r="JHC13" s="215"/>
      <c r="JHM13" s="215"/>
      <c r="JHW13" s="215"/>
      <c r="JIG13" s="215"/>
      <c r="JIQ13" s="215"/>
      <c r="JJA13" s="215"/>
      <c r="JJK13" s="215"/>
      <c r="JJU13" s="215"/>
      <c r="JKE13" s="215"/>
      <c r="JKO13" s="215"/>
      <c r="JKY13" s="215"/>
      <c r="JLI13" s="215"/>
      <c r="JLS13" s="215"/>
      <c r="JMC13" s="215"/>
      <c r="JMM13" s="215"/>
      <c r="JMW13" s="215"/>
      <c r="JNG13" s="215"/>
      <c r="JNQ13" s="215"/>
      <c r="JOA13" s="215"/>
      <c r="JOK13" s="215"/>
      <c r="JOU13" s="215"/>
      <c r="JPE13" s="215"/>
      <c r="JPO13" s="215"/>
      <c r="JPY13" s="215"/>
      <c r="JQI13" s="215"/>
      <c r="JQS13" s="215"/>
      <c r="JRC13" s="215"/>
      <c r="JRM13" s="215"/>
      <c r="JRW13" s="215"/>
      <c r="JSG13" s="215"/>
      <c r="JSQ13" s="215"/>
      <c r="JTA13" s="215"/>
      <c r="JTK13" s="215"/>
      <c r="JTU13" s="215"/>
      <c r="JUE13" s="215"/>
      <c r="JUO13" s="215"/>
      <c r="JUY13" s="215"/>
      <c r="JVI13" s="215"/>
      <c r="JVS13" s="215"/>
      <c r="JWC13" s="215"/>
      <c r="JWM13" s="215"/>
      <c r="JWW13" s="215"/>
      <c r="JXG13" s="215"/>
      <c r="JXQ13" s="215"/>
      <c r="JYA13" s="215"/>
      <c r="JYK13" s="215"/>
      <c r="JYU13" s="215"/>
      <c r="JZE13" s="215"/>
      <c r="JZO13" s="215"/>
      <c r="JZY13" s="215"/>
      <c r="KAI13" s="215"/>
      <c r="KAS13" s="215"/>
      <c r="KBC13" s="215"/>
      <c r="KBM13" s="215"/>
      <c r="KBW13" s="215"/>
      <c r="KCG13" s="215"/>
      <c r="KCQ13" s="215"/>
      <c r="KDA13" s="215"/>
      <c r="KDK13" s="215"/>
      <c r="KDU13" s="215"/>
      <c r="KEE13" s="215"/>
      <c r="KEO13" s="215"/>
      <c r="KEY13" s="215"/>
      <c r="KFI13" s="215"/>
      <c r="KFS13" s="215"/>
      <c r="KGC13" s="215"/>
      <c r="KGM13" s="215"/>
      <c r="KGW13" s="215"/>
      <c r="KHG13" s="215"/>
      <c r="KHQ13" s="215"/>
      <c r="KIA13" s="215"/>
      <c r="KIK13" s="215"/>
      <c r="KIU13" s="215"/>
      <c r="KJE13" s="215"/>
      <c r="KJO13" s="215"/>
      <c r="KJY13" s="215"/>
      <c r="KKI13" s="215"/>
      <c r="KKS13" s="215"/>
      <c r="KLC13" s="215"/>
      <c r="KLM13" s="215"/>
      <c r="KLW13" s="215"/>
      <c r="KMG13" s="215"/>
      <c r="KMQ13" s="215"/>
      <c r="KNA13" s="215"/>
      <c r="KNK13" s="215"/>
      <c r="KNU13" s="215"/>
      <c r="KOE13" s="215"/>
      <c r="KOO13" s="215"/>
      <c r="KOY13" s="215"/>
      <c r="KPI13" s="215"/>
      <c r="KPS13" s="215"/>
      <c r="KQC13" s="215"/>
      <c r="KQM13" s="215"/>
      <c r="KQW13" s="215"/>
      <c r="KRG13" s="215"/>
      <c r="KRQ13" s="215"/>
      <c r="KSA13" s="215"/>
      <c r="KSK13" s="215"/>
      <c r="KSU13" s="215"/>
      <c r="KTE13" s="215"/>
      <c r="KTO13" s="215"/>
      <c r="KTY13" s="215"/>
      <c r="KUI13" s="215"/>
      <c r="KUS13" s="215"/>
      <c r="KVC13" s="215"/>
      <c r="KVM13" s="215"/>
      <c r="KVW13" s="215"/>
      <c r="KWG13" s="215"/>
      <c r="KWQ13" s="215"/>
      <c r="KXA13" s="215"/>
      <c r="KXK13" s="215"/>
      <c r="KXU13" s="215"/>
      <c r="KYE13" s="215"/>
      <c r="KYO13" s="215"/>
      <c r="KYY13" s="215"/>
      <c r="KZI13" s="215"/>
      <c r="KZS13" s="215"/>
      <c r="LAC13" s="215"/>
      <c r="LAM13" s="215"/>
      <c r="LAW13" s="215"/>
      <c r="LBG13" s="215"/>
      <c r="LBQ13" s="215"/>
      <c r="LCA13" s="215"/>
      <c r="LCK13" s="215"/>
      <c r="LCU13" s="215"/>
      <c r="LDE13" s="215"/>
      <c r="LDO13" s="215"/>
      <c r="LDY13" s="215"/>
      <c r="LEI13" s="215"/>
      <c r="LES13" s="215"/>
      <c r="LFC13" s="215"/>
      <c r="LFM13" s="215"/>
      <c r="LFW13" s="215"/>
      <c r="LGG13" s="215"/>
      <c r="LGQ13" s="215"/>
      <c r="LHA13" s="215"/>
      <c r="LHK13" s="215"/>
      <c r="LHU13" s="215"/>
      <c r="LIE13" s="215"/>
      <c r="LIO13" s="215"/>
      <c r="LIY13" s="215"/>
      <c r="LJI13" s="215"/>
      <c r="LJS13" s="215"/>
      <c r="LKC13" s="215"/>
      <c r="LKM13" s="215"/>
      <c r="LKW13" s="215"/>
      <c r="LLG13" s="215"/>
      <c r="LLQ13" s="215"/>
      <c r="LMA13" s="215"/>
      <c r="LMK13" s="215"/>
      <c r="LMU13" s="215"/>
      <c r="LNE13" s="215"/>
      <c r="LNO13" s="215"/>
      <c r="LNY13" s="215"/>
      <c r="LOI13" s="215"/>
      <c r="LOS13" s="215"/>
      <c r="LPC13" s="215"/>
      <c r="LPM13" s="215"/>
      <c r="LPW13" s="215"/>
      <c r="LQG13" s="215"/>
      <c r="LQQ13" s="215"/>
      <c r="LRA13" s="215"/>
      <c r="LRK13" s="215"/>
      <c r="LRU13" s="215"/>
      <c r="LSE13" s="215"/>
      <c r="LSO13" s="215"/>
      <c r="LSY13" s="215"/>
      <c r="LTI13" s="215"/>
      <c r="LTS13" s="215"/>
      <c r="LUC13" s="215"/>
      <c r="LUM13" s="215"/>
      <c r="LUW13" s="215"/>
      <c r="LVG13" s="215"/>
      <c r="LVQ13" s="215"/>
      <c r="LWA13" s="215"/>
      <c r="LWK13" s="215"/>
      <c r="LWU13" s="215"/>
      <c r="LXE13" s="215"/>
      <c r="LXO13" s="215"/>
      <c r="LXY13" s="215"/>
      <c r="LYI13" s="215"/>
      <c r="LYS13" s="215"/>
      <c r="LZC13" s="215"/>
      <c r="LZM13" s="215"/>
      <c r="LZW13" s="215"/>
      <c r="MAG13" s="215"/>
      <c r="MAQ13" s="215"/>
      <c r="MBA13" s="215"/>
      <c r="MBK13" s="215"/>
      <c r="MBU13" s="215"/>
      <c r="MCE13" s="215"/>
      <c r="MCO13" s="215"/>
      <c r="MCY13" s="215"/>
      <c r="MDI13" s="215"/>
      <c r="MDS13" s="215"/>
      <c r="MEC13" s="215"/>
      <c r="MEM13" s="215"/>
      <c r="MEW13" s="215"/>
      <c r="MFG13" s="215"/>
      <c r="MFQ13" s="215"/>
      <c r="MGA13" s="215"/>
      <c r="MGK13" s="215"/>
      <c r="MGU13" s="215"/>
      <c r="MHE13" s="215"/>
      <c r="MHO13" s="215"/>
      <c r="MHY13" s="215"/>
      <c r="MII13" s="215"/>
      <c r="MIS13" s="215"/>
      <c r="MJC13" s="215"/>
      <c r="MJM13" s="215"/>
      <c r="MJW13" s="215"/>
      <c r="MKG13" s="215"/>
      <c r="MKQ13" s="215"/>
      <c r="MLA13" s="215"/>
      <c r="MLK13" s="215"/>
      <c r="MLU13" s="215"/>
      <c r="MME13" s="215"/>
      <c r="MMO13" s="215"/>
      <c r="MMY13" s="215"/>
      <c r="MNI13" s="215"/>
      <c r="MNS13" s="215"/>
      <c r="MOC13" s="215"/>
      <c r="MOM13" s="215"/>
      <c r="MOW13" s="215"/>
      <c r="MPG13" s="215"/>
      <c r="MPQ13" s="215"/>
      <c r="MQA13" s="215"/>
      <c r="MQK13" s="215"/>
      <c r="MQU13" s="215"/>
      <c r="MRE13" s="215"/>
      <c r="MRO13" s="215"/>
      <c r="MRY13" s="215"/>
      <c r="MSI13" s="215"/>
      <c r="MSS13" s="215"/>
      <c r="MTC13" s="215"/>
      <c r="MTM13" s="215"/>
      <c r="MTW13" s="215"/>
      <c r="MUG13" s="215"/>
      <c r="MUQ13" s="215"/>
      <c r="MVA13" s="215"/>
      <c r="MVK13" s="215"/>
      <c r="MVU13" s="215"/>
      <c r="MWE13" s="215"/>
      <c r="MWO13" s="215"/>
      <c r="MWY13" s="215"/>
      <c r="MXI13" s="215"/>
      <c r="MXS13" s="215"/>
      <c r="MYC13" s="215"/>
      <c r="MYM13" s="215"/>
      <c r="MYW13" s="215"/>
      <c r="MZG13" s="215"/>
      <c r="MZQ13" s="215"/>
      <c r="NAA13" s="215"/>
      <c r="NAK13" s="215"/>
      <c r="NAU13" s="215"/>
      <c r="NBE13" s="215"/>
      <c r="NBO13" s="215"/>
      <c r="NBY13" s="215"/>
      <c r="NCI13" s="215"/>
      <c r="NCS13" s="215"/>
      <c r="NDC13" s="215"/>
      <c r="NDM13" s="215"/>
      <c r="NDW13" s="215"/>
      <c r="NEG13" s="215"/>
      <c r="NEQ13" s="215"/>
      <c r="NFA13" s="215"/>
      <c r="NFK13" s="215"/>
      <c r="NFU13" s="215"/>
      <c r="NGE13" s="215"/>
      <c r="NGO13" s="215"/>
      <c r="NGY13" s="215"/>
      <c r="NHI13" s="215"/>
      <c r="NHS13" s="215"/>
      <c r="NIC13" s="215"/>
      <c r="NIM13" s="215"/>
      <c r="NIW13" s="215"/>
      <c r="NJG13" s="215"/>
      <c r="NJQ13" s="215"/>
      <c r="NKA13" s="215"/>
      <c r="NKK13" s="215"/>
      <c r="NKU13" s="215"/>
      <c r="NLE13" s="215"/>
      <c r="NLO13" s="215"/>
      <c r="NLY13" s="215"/>
      <c r="NMI13" s="215"/>
      <c r="NMS13" s="215"/>
      <c r="NNC13" s="215"/>
      <c r="NNM13" s="215"/>
      <c r="NNW13" s="215"/>
      <c r="NOG13" s="215"/>
      <c r="NOQ13" s="215"/>
      <c r="NPA13" s="215"/>
      <c r="NPK13" s="215"/>
      <c r="NPU13" s="215"/>
      <c r="NQE13" s="215"/>
      <c r="NQO13" s="215"/>
      <c r="NQY13" s="215"/>
      <c r="NRI13" s="215"/>
      <c r="NRS13" s="215"/>
      <c r="NSC13" s="215"/>
      <c r="NSM13" s="215"/>
      <c r="NSW13" s="215"/>
      <c r="NTG13" s="215"/>
      <c r="NTQ13" s="215"/>
      <c r="NUA13" s="215"/>
      <c r="NUK13" s="215"/>
      <c r="NUU13" s="215"/>
      <c r="NVE13" s="215"/>
      <c r="NVO13" s="215"/>
      <c r="NVY13" s="215"/>
      <c r="NWI13" s="215"/>
      <c r="NWS13" s="215"/>
      <c r="NXC13" s="215"/>
      <c r="NXM13" s="215"/>
      <c r="NXW13" s="215"/>
      <c r="NYG13" s="215"/>
      <c r="NYQ13" s="215"/>
      <c r="NZA13" s="215"/>
      <c r="NZK13" s="215"/>
      <c r="NZU13" s="215"/>
      <c r="OAE13" s="215"/>
      <c r="OAO13" s="215"/>
      <c r="OAY13" s="215"/>
      <c r="OBI13" s="215"/>
      <c r="OBS13" s="215"/>
      <c r="OCC13" s="215"/>
      <c r="OCM13" s="215"/>
      <c r="OCW13" s="215"/>
      <c r="ODG13" s="215"/>
      <c r="ODQ13" s="215"/>
      <c r="OEA13" s="215"/>
      <c r="OEK13" s="215"/>
      <c r="OEU13" s="215"/>
      <c r="OFE13" s="215"/>
      <c r="OFO13" s="215"/>
      <c r="OFY13" s="215"/>
      <c r="OGI13" s="215"/>
      <c r="OGS13" s="215"/>
      <c r="OHC13" s="215"/>
      <c r="OHM13" s="215"/>
      <c r="OHW13" s="215"/>
      <c r="OIG13" s="215"/>
      <c r="OIQ13" s="215"/>
      <c r="OJA13" s="215"/>
      <c r="OJK13" s="215"/>
      <c r="OJU13" s="215"/>
      <c r="OKE13" s="215"/>
      <c r="OKO13" s="215"/>
      <c r="OKY13" s="215"/>
      <c r="OLI13" s="215"/>
      <c r="OLS13" s="215"/>
      <c r="OMC13" s="215"/>
      <c r="OMM13" s="215"/>
      <c r="OMW13" s="215"/>
      <c r="ONG13" s="215"/>
      <c r="ONQ13" s="215"/>
      <c r="OOA13" s="215"/>
      <c r="OOK13" s="215"/>
      <c r="OOU13" s="215"/>
      <c r="OPE13" s="215"/>
      <c r="OPO13" s="215"/>
      <c r="OPY13" s="215"/>
      <c r="OQI13" s="215"/>
      <c r="OQS13" s="215"/>
      <c r="ORC13" s="215"/>
      <c r="ORM13" s="215"/>
      <c r="ORW13" s="215"/>
      <c r="OSG13" s="215"/>
      <c r="OSQ13" s="215"/>
      <c r="OTA13" s="215"/>
      <c r="OTK13" s="215"/>
      <c r="OTU13" s="215"/>
      <c r="OUE13" s="215"/>
      <c r="OUO13" s="215"/>
      <c r="OUY13" s="215"/>
      <c r="OVI13" s="215"/>
      <c r="OVS13" s="215"/>
      <c r="OWC13" s="215"/>
      <c r="OWM13" s="215"/>
      <c r="OWW13" s="215"/>
      <c r="OXG13" s="215"/>
      <c r="OXQ13" s="215"/>
      <c r="OYA13" s="215"/>
      <c r="OYK13" s="215"/>
      <c r="OYU13" s="215"/>
      <c r="OZE13" s="215"/>
      <c r="OZO13" s="215"/>
      <c r="OZY13" s="215"/>
      <c r="PAI13" s="215"/>
      <c r="PAS13" s="215"/>
      <c r="PBC13" s="215"/>
      <c r="PBM13" s="215"/>
      <c r="PBW13" s="215"/>
      <c r="PCG13" s="215"/>
      <c r="PCQ13" s="215"/>
      <c r="PDA13" s="215"/>
      <c r="PDK13" s="215"/>
      <c r="PDU13" s="215"/>
      <c r="PEE13" s="215"/>
      <c r="PEO13" s="215"/>
      <c r="PEY13" s="215"/>
      <c r="PFI13" s="215"/>
      <c r="PFS13" s="215"/>
      <c r="PGC13" s="215"/>
      <c r="PGM13" s="215"/>
      <c r="PGW13" s="215"/>
      <c r="PHG13" s="215"/>
      <c r="PHQ13" s="215"/>
      <c r="PIA13" s="215"/>
      <c r="PIK13" s="215"/>
      <c r="PIU13" s="215"/>
      <c r="PJE13" s="215"/>
      <c r="PJO13" s="215"/>
      <c r="PJY13" s="215"/>
      <c r="PKI13" s="215"/>
      <c r="PKS13" s="215"/>
      <c r="PLC13" s="215"/>
      <c r="PLM13" s="215"/>
      <c r="PLW13" s="215"/>
      <c r="PMG13" s="215"/>
      <c r="PMQ13" s="215"/>
      <c r="PNA13" s="215"/>
      <c r="PNK13" s="215"/>
      <c r="PNU13" s="215"/>
      <c r="POE13" s="215"/>
      <c r="POO13" s="215"/>
      <c r="POY13" s="215"/>
      <c r="PPI13" s="215"/>
      <c r="PPS13" s="215"/>
      <c r="PQC13" s="215"/>
      <c r="PQM13" s="215"/>
      <c r="PQW13" s="215"/>
      <c r="PRG13" s="215"/>
      <c r="PRQ13" s="215"/>
      <c r="PSA13" s="215"/>
      <c r="PSK13" s="215"/>
      <c r="PSU13" s="215"/>
      <c r="PTE13" s="215"/>
      <c r="PTO13" s="215"/>
      <c r="PTY13" s="215"/>
      <c r="PUI13" s="215"/>
      <c r="PUS13" s="215"/>
      <c r="PVC13" s="215"/>
      <c r="PVM13" s="215"/>
      <c r="PVW13" s="215"/>
      <c r="PWG13" s="215"/>
      <c r="PWQ13" s="215"/>
      <c r="PXA13" s="215"/>
      <c r="PXK13" s="215"/>
      <c r="PXU13" s="215"/>
      <c r="PYE13" s="215"/>
      <c r="PYO13" s="215"/>
      <c r="PYY13" s="215"/>
      <c r="PZI13" s="215"/>
      <c r="PZS13" s="215"/>
      <c r="QAC13" s="215"/>
      <c r="QAM13" s="215"/>
      <c r="QAW13" s="215"/>
      <c r="QBG13" s="215"/>
      <c r="QBQ13" s="215"/>
      <c r="QCA13" s="215"/>
      <c r="QCK13" s="215"/>
      <c r="QCU13" s="215"/>
      <c r="QDE13" s="215"/>
      <c r="QDO13" s="215"/>
      <c r="QDY13" s="215"/>
      <c r="QEI13" s="215"/>
      <c r="QES13" s="215"/>
      <c r="QFC13" s="215"/>
      <c r="QFM13" s="215"/>
      <c r="QFW13" s="215"/>
      <c r="QGG13" s="215"/>
      <c r="QGQ13" s="215"/>
      <c r="QHA13" s="215"/>
      <c r="QHK13" s="215"/>
      <c r="QHU13" s="215"/>
      <c r="QIE13" s="215"/>
      <c r="QIO13" s="215"/>
      <c r="QIY13" s="215"/>
      <c r="QJI13" s="215"/>
      <c r="QJS13" s="215"/>
      <c r="QKC13" s="215"/>
      <c r="QKM13" s="215"/>
      <c r="QKW13" s="215"/>
      <c r="QLG13" s="215"/>
      <c r="QLQ13" s="215"/>
      <c r="QMA13" s="215"/>
      <c r="QMK13" s="215"/>
      <c r="QMU13" s="215"/>
      <c r="QNE13" s="215"/>
      <c r="QNO13" s="215"/>
      <c r="QNY13" s="215"/>
      <c r="QOI13" s="215"/>
      <c r="QOS13" s="215"/>
      <c r="QPC13" s="215"/>
      <c r="QPM13" s="215"/>
      <c r="QPW13" s="215"/>
      <c r="QQG13" s="215"/>
      <c r="QQQ13" s="215"/>
      <c r="QRA13" s="215"/>
      <c r="QRK13" s="215"/>
      <c r="QRU13" s="215"/>
      <c r="QSE13" s="215"/>
      <c r="QSO13" s="215"/>
      <c r="QSY13" s="215"/>
      <c r="QTI13" s="215"/>
      <c r="QTS13" s="215"/>
      <c r="QUC13" s="215"/>
      <c r="QUM13" s="215"/>
      <c r="QUW13" s="215"/>
      <c r="QVG13" s="215"/>
      <c r="QVQ13" s="215"/>
      <c r="QWA13" s="215"/>
      <c r="QWK13" s="215"/>
      <c r="QWU13" s="215"/>
      <c r="QXE13" s="215"/>
      <c r="QXO13" s="215"/>
      <c r="QXY13" s="215"/>
      <c r="QYI13" s="215"/>
      <c r="QYS13" s="215"/>
      <c r="QZC13" s="215"/>
      <c r="QZM13" s="215"/>
      <c r="QZW13" s="215"/>
      <c r="RAG13" s="215"/>
      <c r="RAQ13" s="215"/>
      <c r="RBA13" s="215"/>
      <c r="RBK13" s="215"/>
      <c r="RBU13" s="215"/>
      <c r="RCE13" s="215"/>
      <c r="RCO13" s="215"/>
      <c r="RCY13" s="215"/>
      <c r="RDI13" s="215"/>
      <c r="RDS13" s="215"/>
      <c r="REC13" s="215"/>
      <c r="REM13" s="215"/>
      <c r="REW13" s="215"/>
      <c r="RFG13" s="215"/>
      <c r="RFQ13" s="215"/>
      <c r="RGA13" s="215"/>
      <c r="RGK13" s="215"/>
      <c r="RGU13" s="215"/>
      <c r="RHE13" s="215"/>
      <c r="RHO13" s="215"/>
      <c r="RHY13" s="215"/>
      <c r="RII13" s="215"/>
      <c r="RIS13" s="215"/>
      <c r="RJC13" s="215"/>
      <c r="RJM13" s="215"/>
      <c r="RJW13" s="215"/>
      <c r="RKG13" s="215"/>
      <c r="RKQ13" s="215"/>
      <c r="RLA13" s="215"/>
      <c r="RLK13" s="215"/>
      <c r="RLU13" s="215"/>
      <c r="RME13" s="215"/>
      <c r="RMO13" s="215"/>
      <c r="RMY13" s="215"/>
      <c r="RNI13" s="215"/>
      <c r="RNS13" s="215"/>
      <c r="ROC13" s="215"/>
      <c r="ROM13" s="215"/>
      <c r="ROW13" s="215"/>
      <c r="RPG13" s="215"/>
      <c r="RPQ13" s="215"/>
      <c r="RQA13" s="215"/>
      <c r="RQK13" s="215"/>
      <c r="RQU13" s="215"/>
      <c r="RRE13" s="215"/>
      <c r="RRO13" s="215"/>
      <c r="RRY13" s="215"/>
      <c r="RSI13" s="215"/>
      <c r="RSS13" s="215"/>
      <c r="RTC13" s="215"/>
      <c r="RTM13" s="215"/>
      <c r="RTW13" s="215"/>
      <c r="RUG13" s="215"/>
      <c r="RUQ13" s="215"/>
      <c r="RVA13" s="215"/>
      <c r="RVK13" s="215"/>
      <c r="RVU13" s="215"/>
      <c r="RWE13" s="215"/>
      <c r="RWO13" s="215"/>
      <c r="RWY13" s="215"/>
      <c r="RXI13" s="215"/>
      <c r="RXS13" s="215"/>
      <c r="RYC13" s="215"/>
      <c r="RYM13" s="215"/>
      <c r="RYW13" s="215"/>
      <c r="RZG13" s="215"/>
      <c r="RZQ13" s="215"/>
      <c r="SAA13" s="215"/>
      <c r="SAK13" s="215"/>
      <c r="SAU13" s="215"/>
      <c r="SBE13" s="215"/>
      <c r="SBO13" s="215"/>
      <c r="SBY13" s="215"/>
      <c r="SCI13" s="215"/>
      <c r="SCS13" s="215"/>
      <c r="SDC13" s="215"/>
      <c r="SDM13" s="215"/>
      <c r="SDW13" s="215"/>
      <c r="SEG13" s="215"/>
      <c r="SEQ13" s="215"/>
      <c r="SFA13" s="215"/>
      <c r="SFK13" s="215"/>
      <c r="SFU13" s="215"/>
      <c r="SGE13" s="215"/>
      <c r="SGO13" s="215"/>
      <c r="SGY13" s="215"/>
      <c r="SHI13" s="215"/>
      <c r="SHS13" s="215"/>
      <c r="SIC13" s="215"/>
      <c r="SIM13" s="215"/>
      <c r="SIW13" s="215"/>
      <c r="SJG13" s="215"/>
      <c r="SJQ13" s="215"/>
      <c r="SKA13" s="215"/>
      <c r="SKK13" s="215"/>
      <c r="SKU13" s="215"/>
      <c r="SLE13" s="215"/>
      <c r="SLO13" s="215"/>
      <c r="SLY13" s="215"/>
      <c r="SMI13" s="215"/>
      <c r="SMS13" s="215"/>
      <c r="SNC13" s="215"/>
      <c r="SNM13" s="215"/>
      <c r="SNW13" s="215"/>
      <c r="SOG13" s="215"/>
      <c r="SOQ13" s="215"/>
      <c r="SPA13" s="215"/>
      <c r="SPK13" s="215"/>
      <c r="SPU13" s="215"/>
      <c r="SQE13" s="215"/>
      <c r="SQO13" s="215"/>
      <c r="SQY13" s="215"/>
      <c r="SRI13" s="215"/>
      <c r="SRS13" s="215"/>
      <c r="SSC13" s="215"/>
      <c r="SSM13" s="215"/>
      <c r="SSW13" s="215"/>
      <c r="STG13" s="215"/>
      <c r="STQ13" s="215"/>
      <c r="SUA13" s="215"/>
      <c r="SUK13" s="215"/>
      <c r="SUU13" s="215"/>
      <c r="SVE13" s="215"/>
      <c r="SVO13" s="215"/>
      <c r="SVY13" s="215"/>
      <c r="SWI13" s="215"/>
      <c r="SWS13" s="215"/>
      <c r="SXC13" s="215"/>
      <c r="SXM13" s="215"/>
      <c r="SXW13" s="215"/>
      <c r="SYG13" s="215"/>
      <c r="SYQ13" s="215"/>
      <c r="SZA13" s="215"/>
      <c r="SZK13" s="215"/>
      <c r="SZU13" s="215"/>
      <c r="TAE13" s="215"/>
      <c r="TAO13" s="215"/>
      <c r="TAY13" s="215"/>
      <c r="TBI13" s="215"/>
      <c r="TBS13" s="215"/>
      <c r="TCC13" s="215"/>
      <c r="TCM13" s="215"/>
      <c r="TCW13" s="215"/>
      <c r="TDG13" s="215"/>
      <c r="TDQ13" s="215"/>
      <c r="TEA13" s="215"/>
      <c r="TEK13" s="215"/>
      <c r="TEU13" s="215"/>
      <c r="TFE13" s="215"/>
      <c r="TFO13" s="215"/>
      <c r="TFY13" s="215"/>
      <c r="TGI13" s="215"/>
      <c r="TGS13" s="215"/>
      <c r="THC13" s="215"/>
      <c r="THM13" s="215"/>
      <c r="THW13" s="215"/>
      <c r="TIG13" s="215"/>
      <c r="TIQ13" s="215"/>
      <c r="TJA13" s="215"/>
      <c r="TJK13" s="215"/>
      <c r="TJU13" s="215"/>
      <c r="TKE13" s="215"/>
      <c r="TKO13" s="215"/>
      <c r="TKY13" s="215"/>
      <c r="TLI13" s="215"/>
      <c r="TLS13" s="215"/>
      <c r="TMC13" s="215"/>
      <c r="TMM13" s="215"/>
      <c r="TMW13" s="215"/>
      <c r="TNG13" s="215"/>
      <c r="TNQ13" s="215"/>
      <c r="TOA13" s="215"/>
      <c r="TOK13" s="215"/>
      <c r="TOU13" s="215"/>
      <c r="TPE13" s="215"/>
      <c r="TPO13" s="215"/>
      <c r="TPY13" s="215"/>
      <c r="TQI13" s="215"/>
      <c r="TQS13" s="215"/>
      <c r="TRC13" s="215"/>
      <c r="TRM13" s="215"/>
      <c r="TRW13" s="215"/>
      <c r="TSG13" s="215"/>
      <c r="TSQ13" s="215"/>
      <c r="TTA13" s="215"/>
      <c r="TTK13" s="215"/>
      <c r="TTU13" s="215"/>
      <c r="TUE13" s="215"/>
      <c r="TUO13" s="215"/>
      <c r="TUY13" s="215"/>
      <c r="TVI13" s="215"/>
      <c r="TVS13" s="215"/>
      <c r="TWC13" s="215"/>
      <c r="TWM13" s="215"/>
      <c r="TWW13" s="215"/>
      <c r="TXG13" s="215"/>
      <c r="TXQ13" s="215"/>
      <c r="TYA13" s="215"/>
      <c r="TYK13" s="215"/>
      <c r="TYU13" s="215"/>
      <c r="TZE13" s="215"/>
      <c r="TZO13" s="215"/>
      <c r="TZY13" s="215"/>
      <c r="UAI13" s="215"/>
      <c r="UAS13" s="215"/>
      <c r="UBC13" s="215"/>
      <c r="UBM13" s="215"/>
      <c r="UBW13" s="215"/>
      <c r="UCG13" s="215"/>
      <c r="UCQ13" s="215"/>
      <c r="UDA13" s="215"/>
      <c r="UDK13" s="215"/>
      <c r="UDU13" s="215"/>
      <c r="UEE13" s="215"/>
      <c r="UEO13" s="215"/>
      <c r="UEY13" s="215"/>
      <c r="UFI13" s="215"/>
      <c r="UFS13" s="215"/>
      <c r="UGC13" s="215"/>
      <c r="UGM13" s="215"/>
      <c r="UGW13" s="215"/>
      <c r="UHG13" s="215"/>
      <c r="UHQ13" s="215"/>
      <c r="UIA13" s="215"/>
      <c r="UIK13" s="215"/>
      <c r="UIU13" s="215"/>
      <c r="UJE13" s="215"/>
      <c r="UJO13" s="215"/>
      <c r="UJY13" s="215"/>
      <c r="UKI13" s="215"/>
      <c r="UKS13" s="215"/>
      <c r="ULC13" s="215"/>
      <c r="ULM13" s="215"/>
      <c r="ULW13" s="215"/>
      <c r="UMG13" s="215"/>
      <c r="UMQ13" s="215"/>
      <c r="UNA13" s="215"/>
      <c r="UNK13" s="215"/>
      <c r="UNU13" s="215"/>
      <c r="UOE13" s="215"/>
      <c r="UOO13" s="215"/>
      <c r="UOY13" s="215"/>
      <c r="UPI13" s="215"/>
      <c r="UPS13" s="215"/>
      <c r="UQC13" s="215"/>
      <c r="UQM13" s="215"/>
      <c r="UQW13" s="215"/>
      <c r="URG13" s="215"/>
      <c r="URQ13" s="215"/>
      <c r="USA13" s="215"/>
      <c r="USK13" s="215"/>
      <c r="USU13" s="215"/>
      <c r="UTE13" s="215"/>
      <c r="UTO13" s="215"/>
      <c r="UTY13" s="215"/>
      <c r="UUI13" s="215"/>
      <c r="UUS13" s="215"/>
      <c r="UVC13" s="215"/>
      <c r="UVM13" s="215"/>
      <c r="UVW13" s="215"/>
      <c r="UWG13" s="215"/>
      <c r="UWQ13" s="215"/>
      <c r="UXA13" s="215"/>
      <c r="UXK13" s="215"/>
      <c r="UXU13" s="215"/>
      <c r="UYE13" s="215"/>
      <c r="UYO13" s="215"/>
      <c r="UYY13" s="215"/>
      <c r="UZI13" s="215"/>
      <c r="UZS13" s="215"/>
      <c r="VAC13" s="215"/>
      <c r="VAM13" s="215"/>
      <c r="VAW13" s="215"/>
      <c r="VBG13" s="215"/>
      <c r="VBQ13" s="215"/>
      <c r="VCA13" s="215"/>
      <c r="VCK13" s="215"/>
      <c r="VCU13" s="215"/>
      <c r="VDE13" s="215"/>
      <c r="VDO13" s="215"/>
      <c r="VDY13" s="215"/>
      <c r="VEI13" s="215"/>
      <c r="VES13" s="215"/>
      <c r="VFC13" s="215"/>
      <c r="VFM13" s="215"/>
      <c r="VFW13" s="215"/>
      <c r="VGG13" s="215"/>
      <c r="VGQ13" s="215"/>
      <c r="VHA13" s="215"/>
      <c r="VHK13" s="215"/>
      <c r="VHU13" s="215"/>
      <c r="VIE13" s="215"/>
      <c r="VIO13" s="215"/>
      <c r="VIY13" s="215"/>
      <c r="VJI13" s="215"/>
      <c r="VJS13" s="215"/>
      <c r="VKC13" s="215"/>
      <c r="VKM13" s="215"/>
      <c r="VKW13" s="215"/>
      <c r="VLG13" s="215"/>
      <c r="VLQ13" s="215"/>
      <c r="VMA13" s="215"/>
      <c r="VMK13" s="215"/>
      <c r="VMU13" s="215"/>
      <c r="VNE13" s="215"/>
      <c r="VNO13" s="215"/>
      <c r="VNY13" s="215"/>
      <c r="VOI13" s="215"/>
      <c r="VOS13" s="215"/>
      <c r="VPC13" s="215"/>
      <c r="VPM13" s="215"/>
      <c r="VPW13" s="215"/>
      <c r="VQG13" s="215"/>
      <c r="VQQ13" s="215"/>
      <c r="VRA13" s="215"/>
      <c r="VRK13" s="215"/>
      <c r="VRU13" s="215"/>
      <c r="VSE13" s="215"/>
      <c r="VSO13" s="215"/>
      <c r="VSY13" s="215"/>
      <c r="VTI13" s="215"/>
      <c r="VTS13" s="215"/>
      <c r="VUC13" s="215"/>
      <c r="VUM13" s="215"/>
      <c r="VUW13" s="215"/>
      <c r="VVG13" s="215"/>
      <c r="VVQ13" s="215"/>
      <c r="VWA13" s="215"/>
      <c r="VWK13" s="215"/>
      <c r="VWU13" s="215"/>
      <c r="VXE13" s="215"/>
      <c r="VXO13" s="215"/>
      <c r="VXY13" s="215"/>
      <c r="VYI13" s="215"/>
      <c r="VYS13" s="215"/>
      <c r="VZC13" s="215"/>
      <c r="VZM13" s="215"/>
      <c r="VZW13" s="215"/>
      <c r="WAG13" s="215"/>
      <c r="WAQ13" s="215"/>
      <c r="WBA13" s="215"/>
      <c r="WBK13" s="215"/>
      <c r="WBU13" s="215"/>
      <c r="WCE13" s="215"/>
      <c r="WCO13" s="215"/>
      <c r="WCY13" s="215"/>
      <c r="WDI13" s="215"/>
      <c r="WDS13" s="215"/>
      <c r="WEC13" s="215"/>
      <c r="WEM13" s="215"/>
      <c r="WEW13" s="215"/>
      <c r="WFG13" s="215"/>
      <c r="WFQ13" s="215"/>
      <c r="WGA13" s="215"/>
      <c r="WGK13" s="215"/>
      <c r="WGU13" s="215"/>
      <c r="WHE13" s="215"/>
      <c r="WHO13" s="215"/>
      <c r="WHY13" s="215"/>
      <c r="WII13" s="215"/>
      <c r="WIS13" s="215"/>
      <c r="WJC13" s="215"/>
      <c r="WJM13" s="215"/>
      <c r="WJW13" s="215"/>
      <c r="WKG13" s="215"/>
      <c r="WKQ13" s="215"/>
      <c r="WLA13" s="215"/>
      <c r="WLK13" s="215"/>
      <c r="WLU13" s="215"/>
      <c r="WME13" s="215"/>
      <c r="WMO13" s="215"/>
      <c r="WMY13" s="215"/>
      <c r="WNI13" s="215"/>
      <c r="WNS13" s="215"/>
      <c r="WOC13" s="215"/>
      <c r="WOM13" s="215"/>
      <c r="WOW13" s="215"/>
      <c r="WPG13" s="215"/>
      <c r="WPQ13" s="215"/>
      <c r="WQA13" s="215"/>
      <c r="WQK13" s="215"/>
      <c r="WQU13" s="215"/>
      <c r="WRE13" s="215"/>
      <c r="WRO13" s="215"/>
      <c r="WRY13" s="215"/>
      <c r="WSI13" s="215"/>
      <c r="WSS13" s="215"/>
      <c r="WTC13" s="215"/>
      <c r="WTM13" s="215"/>
      <c r="WTW13" s="215"/>
      <c r="WUG13" s="215"/>
      <c r="WUQ13" s="215"/>
      <c r="WVA13" s="215"/>
      <c r="WVK13" s="215"/>
      <c r="WVU13" s="215"/>
      <c r="WWE13" s="215"/>
      <c r="WWO13" s="215"/>
      <c r="WWY13" s="215"/>
      <c r="WXI13" s="215"/>
      <c r="WXS13" s="215"/>
      <c r="WYC13" s="215"/>
      <c r="WYM13" s="215"/>
      <c r="WYW13" s="215"/>
      <c r="WZG13" s="215"/>
      <c r="WZQ13" s="215"/>
      <c r="XAA13" s="215"/>
      <c r="XAK13" s="215"/>
      <c r="XAU13" s="215"/>
      <c r="XBE13" s="215"/>
      <c r="XBO13" s="215"/>
      <c r="XBY13" s="215"/>
      <c r="XCI13" s="215"/>
      <c r="XCS13" s="215"/>
      <c r="XDC13" s="215"/>
      <c r="XDM13" s="215"/>
      <c r="XDW13" s="215"/>
      <c r="XEG13" s="215"/>
      <c r="XEQ13" s="215"/>
      <c r="XFA13" s="215"/>
    </row>
    <row r="14" spans="1:1021 1031:2041 2051:3071 3081:4091 4101:5111 5121:6141 6151:7161 7171:8191 8201:9211 9221:10231 10241:11261 11271:12281 12291:13311 13321:14331 14341:15351 15361:16381" s="25" customFormat="1" ht="23.4" customHeight="1" x14ac:dyDescent="0.25">
      <c r="A14" s="217" t="s">
        <v>319</v>
      </c>
      <c r="B14" s="218">
        <f>SUM(B34:B37)</f>
        <v>0</v>
      </c>
      <c r="C14" s="219">
        <f>SUM(C34:C37)</f>
        <v>0</v>
      </c>
      <c r="D14" s="218">
        <f>SUM(D35:D37)</f>
        <v>0</v>
      </c>
      <c r="E14" s="219">
        <f>SUM(E35:E37)</f>
        <v>0</v>
      </c>
      <c r="F14" s="218">
        <f>SUM(F35:F37)</f>
        <v>0</v>
      </c>
      <c r="G14" s="219">
        <f>SUM(G35:G37)</f>
        <v>0</v>
      </c>
      <c r="H14" s="220"/>
      <c r="I14" s="218">
        <f>SUM(I35:I37)</f>
        <v>0</v>
      </c>
      <c r="J14" s="221">
        <f>SUM(J35:J37)</f>
        <v>0</v>
      </c>
      <c r="L14" s="222"/>
      <c r="M14" s="222"/>
      <c r="O14" s="223"/>
    </row>
    <row r="15" spans="1:1021 1031:2041 2051:3071 3081:4091 4101:5111 5121:6141 6151:7161 7171:8191 8201:9211 9221:10231 10241:11261 11271:12281 12291:13311 13321:14331 14341:15351 15361:16381" s="25" customFormat="1" ht="23.4" customHeight="1" thickBot="1" x14ac:dyDescent="0.3">
      <c r="A15" s="224" t="s">
        <v>255</v>
      </c>
      <c r="B15" s="225">
        <f>B13+B14</f>
        <v>0</v>
      </c>
      <c r="C15" s="226">
        <f>C13+B14</f>
        <v>0</v>
      </c>
      <c r="D15" s="227"/>
      <c r="E15" s="228"/>
      <c r="F15" s="228"/>
      <c r="G15" s="228"/>
      <c r="H15" s="229"/>
      <c r="I15" s="230">
        <f>I13+I14</f>
        <v>0</v>
      </c>
      <c r="J15" s="231">
        <f>J13+J14</f>
        <v>0</v>
      </c>
      <c r="L15" s="222"/>
      <c r="M15" s="222"/>
      <c r="O15" s="223"/>
    </row>
    <row r="16" spans="1:1021 1031:2041 2051:3071 3081:4091 4101:5111 5121:6141 6151:7161 7171:8191 8201:9211 9221:10231 10241:11261 11271:12281 12291:13311 13321:14331 14341:15351 15361:16381" s="234" customFormat="1" ht="23.4" customHeight="1" thickTop="1" x14ac:dyDescent="0.25">
      <c r="A16" s="232" t="s">
        <v>323</v>
      </c>
      <c r="B16" s="233">
        <f>C16+(Bank!L10+Cash!L10+PayPal!L10+Deposit!L10)+(Bank!L11+Cash!L11+PayPal!L11+Deposit!L11)</f>
        <v>0</v>
      </c>
      <c r="C16" s="233">
        <f>Bank!I3+Cash!I3+PayPal!I3+Deposit!I3</f>
        <v>0</v>
      </c>
      <c r="D16" s="233"/>
      <c r="E16" s="233"/>
      <c r="F16" s="233"/>
      <c r="G16" s="233"/>
      <c r="H16" s="233"/>
      <c r="I16" s="233">
        <f>Bank!J2+Cash!J2+PayPal!J2+Deposit!J2</f>
        <v>0</v>
      </c>
      <c r="J16" s="233">
        <f>Bank!K2+Cash!K2+PayPal!K2+Deposit!K2+J14</f>
        <v>0</v>
      </c>
      <c r="L16" s="235" t="s">
        <v>324</v>
      </c>
      <c r="M16" s="235"/>
      <c r="O16" s="236"/>
    </row>
    <row r="17" spans="1:16" ht="23.4" customHeight="1" thickBot="1" x14ac:dyDescent="0.3">
      <c r="A17" s="237"/>
      <c r="B17" s="238"/>
      <c r="C17" s="238"/>
      <c r="D17" s="238"/>
      <c r="E17" s="238"/>
      <c r="F17" s="238"/>
      <c r="G17" s="238"/>
      <c r="H17" s="238"/>
      <c r="I17" s="238"/>
      <c r="J17" s="238"/>
      <c r="L17" s="32"/>
      <c r="M17" s="32"/>
      <c r="O17" s="184"/>
    </row>
    <row r="18" spans="1:16" s="44" customFormat="1" ht="18.600000000000001" thickTop="1" thickBot="1" x14ac:dyDescent="0.35">
      <c r="A18" s="1343" t="s">
        <v>317</v>
      </c>
      <c r="B18" s="1344"/>
      <c r="C18" s="1344"/>
      <c r="D18" s="1344"/>
      <c r="E18" s="1344"/>
      <c r="F18" s="1344"/>
      <c r="G18" s="1344"/>
      <c r="H18" s="1344"/>
      <c r="I18" s="1344"/>
      <c r="J18" s="1345"/>
      <c r="L18" s="239"/>
      <c r="M18" s="239"/>
      <c r="N18" s="240"/>
      <c r="O18" s="241"/>
      <c r="P18" s="240"/>
    </row>
    <row r="19" spans="1:16" s="43" customFormat="1" ht="15" x14ac:dyDescent="0.25">
      <c r="A19" s="1351" t="s">
        <v>74</v>
      </c>
      <c r="B19" s="1348" t="s">
        <v>78</v>
      </c>
      <c r="C19" s="1349"/>
      <c r="D19" s="1348" t="s">
        <v>75</v>
      </c>
      <c r="E19" s="1349"/>
      <c r="F19" s="1348" t="s">
        <v>76</v>
      </c>
      <c r="G19" s="1349"/>
      <c r="H19" s="179" t="s">
        <v>137</v>
      </c>
      <c r="I19" s="1348" t="s">
        <v>79</v>
      </c>
      <c r="J19" s="1350"/>
      <c r="L19" s="242"/>
      <c r="M19" s="242"/>
      <c r="N19" s="44"/>
      <c r="O19" s="44"/>
      <c r="P19" s="44"/>
    </row>
    <row r="20" spans="1:16" ht="14.4" thickBot="1" x14ac:dyDescent="0.3">
      <c r="A20" s="1353"/>
      <c r="B20" s="243" t="s">
        <v>215</v>
      </c>
      <c r="C20" s="244" t="s">
        <v>165</v>
      </c>
      <c r="D20" s="243" t="s">
        <v>215</v>
      </c>
      <c r="E20" s="244" t="s">
        <v>165</v>
      </c>
      <c r="F20" s="243" t="s">
        <v>215</v>
      </c>
      <c r="G20" s="244" t="s">
        <v>165</v>
      </c>
      <c r="H20" s="245"/>
      <c r="I20" s="243" t="s">
        <v>215</v>
      </c>
      <c r="J20" s="246" t="s">
        <v>165</v>
      </c>
      <c r="L20" s="43"/>
      <c r="M20" s="43"/>
      <c r="N20" s="43"/>
      <c r="O20" s="43"/>
      <c r="P20" s="43"/>
    </row>
    <row r="21" spans="1:16" ht="15.6" x14ac:dyDescent="0.3">
      <c r="A21" s="247" t="s">
        <v>318</v>
      </c>
      <c r="B21" s="248"/>
      <c r="C21" s="248"/>
      <c r="D21" s="248"/>
      <c r="E21" s="248"/>
      <c r="F21" s="248"/>
      <c r="G21" s="248"/>
      <c r="H21" s="248"/>
      <c r="I21" s="248"/>
      <c r="J21" s="249"/>
      <c r="L21" s="43"/>
    </row>
    <row r="22" spans="1:16" ht="13.8" x14ac:dyDescent="0.25">
      <c r="A22" s="250" t="str">
        <f>""</f>
        <v/>
      </c>
      <c r="B22" s="882"/>
      <c r="C22" s="884"/>
      <c r="D22" s="192">
        <f>SUMIFS(Acc1Amnt,Acc1Fund,"",Acc1Amnt,"&gt;0",Acc1Date,"&gt;="&amp;FYSDate,Acc1Date,"&lt;="&amp;ReportDate,Acc1Rcd,"&lt;&gt;T")+SUMIFS(Acc2Amnt,Acc2Fund,"",Acc2Amnt,"&gt;0",Acc2Date,"&gt;="&amp;FYSDate,Acc2Date,"&lt;="&amp;ReportDate,Acc2Rcd,"&lt;&gt;T")+SUMIFS(Acc3Amnt,Acc3Fund,"",Acc3Amnt,"&gt;0",Acc3Date,"&gt;="&amp;FYSDate,Acc3Date,"&lt;="&amp;ReportDate,Acc3Rcd,"&lt;&gt;T")+SUMIFS(Acc4Amnt,Acc4Fund,"",Acc4Amnt,"&gt;0",Acc4Date,"&gt;="&amp;FYSDate,Acc4Date,"&lt;="&amp;ReportDate,AccsRcd,"&lt;&gt;T")-SUM(D24:D37)</f>
        <v>0</v>
      </c>
      <c r="E22" s="193">
        <f>SUMIFS(Acc1Amnt,Acc1Fund,"",Acc1Amnt,"&gt;0",Acc1Rcd,"&lt;="&amp;ReportMth)+SUMIFS(Acc2Amnt,Acc2Fund,"",Acc2Amnt,"&gt;0",Acc2Rcd,"&lt;="&amp;ReportMth)+SUMIFS(Acc3Amnt,Acc3Fund,"",Acc3Amnt,"&gt;0",Acc3Rcd,"&lt;="&amp;ReportMth)+SUMIFS(Acc4Amnt,Acc4Fund,"",Acc4Amnt,"&gt;0",AccsRcd,"&lt;="&amp;ReportMth)-SUM(E24:E37)</f>
        <v>0</v>
      </c>
      <c r="F22" s="192">
        <f>SUMIFS(Acc1Amnt,Acc1Fund,"",Acc1Amnt,"&lt;0",Acc1Date,"&gt;="&amp;FYSDate,Acc1Date,"&lt;="&amp;ReportDate,Acc1Rcd,"&lt;&gt;T")+SUMIFS(Acc2Amnt,Acc2Fund,"",Acc2Amnt,"&lt;0",Acc2Date,"&gt;="&amp;FYSDate,Acc2Date,"&lt;="&amp;ReportDate,Acc2Rcd,"&lt;&gt;T")+SUMIFS(Acc3Amnt,Acc3Fund,"",Acc3Amnt,"&lt;0",Acc3Date,"&gt;="&amp;FYSDate,Acc3Date,"&lt;="&amp;ReportDate,Acc3Rcd,"&lt;&gt;T")+SUMIFS(Acc4Amnt,Acc4Fund,"",Acc4Amnt,"&lt;0",Acc4Date,"&gt;="&amp;FYSDate,Acc4Date,"&lt;="&amp;ReportDate,AccsRcd,"&lt;&gt;T")-SUM(F24:F37)</f>
        <v>0</v>
      </c>
      <c r="G22" s="193">
        <f>SUMIFS(Acc1Amnt,Acc1Fund,"",Acc1Amnt,"&lt;0",Acc1Rcd,"&lt;="&amp;ReportMth)+SUMIFS(Acc2Amnt,Acc2Fund,"",Acc2Amnt,"&lt;0",Acc2Rcd,"&lt;="&amp;ReportMth)+SUMIFS(Acc3Amnt,Acc3Fund,"",Acc3Amnt,"&lt;0",Acc3Rcd,"&lt;="&amp;ReportMth)-SUM(G24:G37)</f>
        <v>0</v>
      </c>
      <c r="H22" s="192">
        <f>-SUM(H24:H51)</f>
        <v>0</v>
      </c>
      <c r="I22" s="192">
        <f>B22+D22+F22+H22</f>
        <v>0</v>
      </c>
      <c r="J22" s="195">
        <f>C22+E22+G22+H22-SUM(J24:J37)</f>
        <v>0</v>
      </c>
      <c r="L22" s="251" t="s">
        <v>225</v>
      </c>
      <c r="M22" s="252"/>
      <c r="N22" s="43"/>
    </row>
    <row r="23" spans="1:16" ht="15.6" x14ac:dyDescent="0.3">
      <c r="A23" s="253" t="s">
        <v>228</v>
      </c>
      <c r="B23" s="254"/>
      <c r="C23" s="255"/>
      <c r="D23" s="254"/>
      <c r="E23" s="255"/>
      <c r="F23" s="254"/>
      <c r="G23" s="255"/>
      <c r="H23" s="254"/>
      <c r="I23" s="254"/>
      <c r="J23" s="256"/>
      <c r="L23" s="43"/>
    </row>
    <row r="24" spans="1:16" ht="13.8" x14ac:dyDescent="0.25">
      <c r="A24" s="257" t="str">
        <f>Categories!A83</f>
        <v>_R8-Receipts in Advance</v>
      </c>
      <c r="B24" s="883"/>
      <c r="C24" s="884"/>
      <c r="D24" s="192">
        <f>SUMIFS(Acc1Amnt,Acc1Catgs,$A24,Acc1Amnt,"&gt;0",Acc1Date,"&lt;="&amp;ReportDate)+SUMIFS(Acc2Amnt,Acc2Catgs,$A24,Acc2Amnt,"&gt;0",Acc2Rcd,"")+SUMIFS(Acc3Amnt,Acc3Catgs,$A24,Acc3Amnt,"&gt;0",Acc3Rcd,"")+SUMIFS(Acc4Amnt,Acc4Catgs,$A24,Acc4Amnt,"&gt;0",Acc4Rcd,"")</f>
        <v>0</v>
      </c>
      <c r="E24" s="193">
        <f>SUMIFS(Acc1Amnt,Acc1Catgs,$A24,Acc1Amnt,"&gt;0",Acc1Rcd,"&lt;="&amp;ReportMth)+SUMIFS(Acc2Amnt,Acc2Catgs,$A24,Acc2Amnt,"&gt;0",Acc2Rcd,"&lt;="&amp;ReportMth)+SUMIFS(Acc3Amnt,Acc3Catgs,$A24,Acc3Amnt,"&gt;0",Acc3Rcd,"&lt;="&amp;ReportMth)+SUMIFS(Acc4Amnt,Acc4Catgs,$A24,Acc4Amnt,"&gt;0",Acc4Rcd,"&lt;="&amp;ReportMth)</f>
        <v>0</v>
      </c>
      <c r="F24" s="192">
        <f>SUMIFS(Acc1Amnt,Acc1Catgs,$A24,Acc1Amnt,"&lt;0",Acc1Date,"&gt;="&amp;FYSDate,Acc1Date,"&lt;="&amp;ReportDate)+SUMIFS(Acc2Amnt,Acc2Catgs,$A24,Acc2Amnt,"&lt;0",Acc2Date,"&gt;="&amp;FYSDate,Acc2Date,"&lt;="&amp;ReportDate)+SUMIFS(Acc3Amnt,Acc3Catgs,$A24,Acc3Amnt,"&lt;0",Acc3Date,"&gt;="&amp;FYSDate,Acc3Date,"&lt;="&amp;ReportDate)+SUMIFS(Acc4Amnt,Acc4Catgs,$A24,Acc4Amnt,"&lt;0",Acc4Date,"&gt;="&amp;FYSDate,Acc4Date,"&lt;="&amp;ReportDate)</f>
        <v>0</v>
      </c>
      <c r="G24" s="193">
        <f>SUMIFS(Acc1Amnt,Acc1Catgs,$A24,Acc1Amnt,"&lt;0",Acc1Rcd,"&lt;="&amp;ReportMth)+SUMIFS(Acc2Amnt,Acc2Catgs,$A24,Acc2Amnt,"&lt;0",Acc2Rcd,"&lt;="&amp;ReportMth)+SUMIFS(Acc3Amnt,Acc3Catgs,$A24,Acc3Amnt,"&lt;0",Acc3Rcd,"&lt;="&amp;ReportMth)+SUMIFS(Acc4Amnt,Acc4Catgs,$A24,Acc4Amnt,"&lt;0",Acc4Rcd,"&lt;="&amp;ReportMth)</f>
        <v>0</v>
      </c>
      <c r="H24" s="882"/>
      <c r="I24" s="192">
        <f t="shared" ref="I24:I25" si="7">B24+D24+F24+H24</f>
        <v>0</v>
      </c>
      <c r="J24" s="195">
        <f t="shared" ref="J24:J25" si="8">C24+E24+G24+H24</f>
        <v>0</v>
      </c>
    </row>
    <row r="25" spans="1:16" ht="14.4" thickBot="1" x14ac:dyDescent="0.3">
      <c r="A25" s="257" t="str">
        <f>Categories!A191</f>
        <v>_P8-Payments In Advance</v>
      </c>
      <c r="B25" s="883"/>
      <c r="C25" s="884"/>
      <c r="D25" s="192">
        <f>SUMIFS(Acc1Amnt,Acc1Catgs,$A25,Acc1Amnt,"&gt;0",Acc1Date,"&lt;="&amp;ReportDate)+SUMIFS(Acc2Amnt,Acc2Catgs,$A25,Acc2Amnt,"&gt;0",Acc2Rcd,"")+SUMIFS(Acc3Amnt,Acc3Catgs,$A25,Acc3Amnt,"&gt;0",Acc3Rcd,"")+SUMIFS(Acc4Amnt,Acc4Catgs,$A25,Acc4Amnt,"&gt;0",Acc4Rcd,"")</f>
        <v>0</v>
      </c>
      <c r="E25" s="193">
        <f>SUMIFS(Acc1Amnt,Acc1Catgs,$A25,Acc1Amnt,"&gt;0",Acc1Rcd,"&lt;="&amp;ReportMth)+SUMIFS(Acc2Amnt,Acc2Catgs,$A25,Acc2Amnt,"&gt;0",Acc2Rcd,"&lt;="&amp;ReportMth)+SUMIFS(Acc3Amnt,Acc3Catgs,$A25,Acc3Amnt,"&gt;0",Acc3Rcd,"&lt;="&amp;ReportMth)+SUMIFS(Acc4Amnt,Acc4Catgs,$A25,Acc4Amnt,"&gt;0",Acc4Rcd,"&lt;="&amp;ReportMth)</f>
        <v>0</v>
      </c>
      <c r="F25" s="192">
        <f>SUMIFS(Acc1Amnt,Acc1Catgs,$A25,Acc1Amnt,"&lt;0",Acc1Date,"&gt;="&amp;FYSDate,Acc1Date,"&lt;="&amp;ReportDate)+SUMIFS(Acc2Amnt,Acc2Catgs,$A25,Acc2Amnt,"&lt;0",Acc2Date,"&gt;="&amp;FYSDate,Acc2Date,"&lt;="&amp;ReportDate)+SUMIFS(Acc3Amnt,Acc3Catgs,$A25,Acc3Amnt,"&lt;0",Acc3Date,"&gt;="&amp;FYSDate,Acc3Date,"&lt;="&amp;ReportDate)+SUMIFS(Acc4Amnt,Acc4Catgs,$A25,Acc4Amnt,"&lt;0",Acc4Date,"&gt;="&amp;FYSDate,Acc4Date,"&lt;="&amp;ReportDate)</f>
        <v>0</v>
      </c>
      <c r="G25" s="193">
        <f>SUMIFS(Acc1Amnt,Acc1Catgs,$A25,Acc1Amnt,"&lt;0",Acc1Rcd,"&lt;="&amp;ReportMth)+SUMIFS(Acc2Amnt,Acc2Catgs,$A25,Acc2Amnt,"&lt;0",Acc2Rcd,"&lt;="&amp;ReportMth)+SUMIFS(Acc3Amnt,Acc3Catgs,$A25,Acc3Amnt,"&lt;0",Acc3Rcd,"&lt;="&amp;ReportMth)+SUMIFS(Acc4Amnt,Acc4Catgs,$A25,Acc4Amnt,"&lt;0",Acc4Rcd,"&lt;="&amp;ReportMth)</f>
        <v>0</v>
      </c>
      <c r="H25" s="882"/>
      <c r="I25" s="192">
        <f t="shared" si="7"/>
        <v>0</v>
      </c>
      <c r="J25" s="195">
        <f t="shared" si="8"/>
        <v>0</v>
      </c>
    </row>
    <row r="26" spans="1:16" ht="15.6" x14ac:dyDescent="0.3">
      <c r="A26" s="247" t="s">
        <v>96</v>
      </c>
      <c r="B26" s="248"/>
      <c r="C26" s="248"/>
      <c r="D26" s="248"/>
      <c r="E26" s="248"/>
      <c r="F26" s="248"/>
      <c r="G26" s="248"/>
      <c r="H26" s="248"/>
      <c r="I26" s="248"/>
      <c r="J26" s="249"/>
      <c r="L26" s="43"/>
    </row>
    <row r="27" spans="1:16" ht="13.8" x14ac:dyDescent="0.25">
      <c r="A27" s="257" t="str">
        <f>Categories!A181</f>
        <v>_P5-Rename or Hide</v>
      </c>
      <c r="B27" s="882"/>
      <c r="C27" s="884"/>
      <c r="D27" s="196"/>
      <c r="E27" s="197"/>
      <c r="F27" s="192">
        <f t="shared" ref="F27:F32" si="9">SUMIFS(Acc1Amnt,Acc1Catgs,$A27,Acc1Amnt,"&lt;0",Acc1Date,"&gt;="&amp;FYSDate,Acc1Date,"&lt;="&amp;ReportDate)+SUMIFS(Acc2Amnt,Acc2Catgs,$A27,Acc2Amnt,"&lt;0",Acc2Date,"&gt;="&amp;FYSDate,Acc2Date,"&lt;="&amp;ReportDate)+SUMIFS(Acc3Amnt,Acc3Catgs,$A27,Acc3Amnt,"&lt;0",Acc3Date,"&gt;="&amp;FYSDate,Acc3Date,"&lt;="&amp;ReportDate)+SUMIFS(Acc4Amnt,Acc4Catgs,$A27,Acc4Amnt,"&lt;0",Acc4Date,"&gt;="&amp;FYSDate,Acc4Date,"&lt;="&amp;ReportDate)</f>
        <v>0</v>
      </c>
      <c r="G27" s="193">
        <f t="shared" ref="G27:G32" si="10">SUMIFS(Acc1Amnt,Acc1Catgs,$A27,Acc1Amnt,"&lt;0",Acc1Rcd,"&lt;="&amp;ReportMth)+SUMIFS(Acc2Amnt,Acc2Catgs,$A27,Acc2Amnt,"&lt;0",Acc2Rcd,"&lt;="&amp;ReportMth)+SUMIFS(Acc3Amnt,Acc3Catgs,$A27,Acc3Amnt,"&lt;0",Acc3Rcd,"&lt;="&amp;ReportMth)+SUMIFS(Acc4Amnt,Acc4Catgs,$A27,Acc4Amnt,"&lt;0",Acc4Rcd,"&lt;="&amp;ReportMth)</f>
        <v>0</v>
      </c>
      <c r="H27" s="882"/>
      <c r="I27" s="192">
        <f>B27+D27+F27+H27</f>
        <v>0</v>
      </c>
      <c r="J27" s="195">
        <f>C27+E27+G27+H27</f>
        <v>0</v>
      </c>
    </row>
    <row r="28" spans="1:16" ht="13.8" x14ac:dyDescent="0.25">
      <c r="A28" s="257" t="str">
        <f>Categories!A182</f>
        <v>_P5-Rename or Hide</v>
      </c>
      <c r="B28" s="882"/>
      <c r="C28" s="884"/>
      <c r="D28" s="196"/>
      <c r="E28" s="197"/>
      <c r="F28" s="192">
        <f t="shared" si="9"/>
        <v>0</v>
      </c>
      <c r="G28" s="193">
        <f t="shared" si="10"/>
        <v>0</v>
      </c>
      <c r="H28" s="882"/>
      <c r="I28" s="192">
        <f t="shared" ref="I28:I30" si="11">B28+D28+F28+H28</f>
        <v>0</v>
      </c>
      <c r="J28" s="195">
        <f t="shared" ref="J28:J30" si="12">C28+E28+G28+H28</f>
        <v>0</v>
      </c>
    </row>
    <row r="29" spans="1:16" ht="13.8" x14ac:dyDescent="0.25">
      <c r="A29" s="257" t="str">
        <f>Categories!A183</f>
        <v>_P5-Rename or Hide</v>
      </c>
      <c r="B29" s="882"/>
      <c r="C29" s="884"/>
      <c r="D29" s="196"/>
      <c r="E29" s="197"/>
      <c r="F29" s="192">
        <f t="shared" si="9"/>
        <v>0</v>
      </c>
      <c r="G29" s="193">
        <f t="shared" si="10"/>
        <v>0</v>
      </c>
      <c r="H29" s="882"/>
      <c r="I29" s="192">
        <f t="shared" si="11"/>
        <v>0</v>
      </c>
      <c r="J29" s="195">
        <f t="shared" si="12"/>
        <v>0</v>
      </c>
    </row>
    <row r="30" spans="1:16" ht="13.8" x14ac:dyDescent="0.25">
      <c r="A30" s="257" t="str">
        <f>Categories!A184</f>
        <v>_P5-Rename or Hide</v>
      </c>
      <c r="B30" s="882"/>
      <c r="C30" s="884"/>
      <c r="D30" s="196"/>
      <c r="E30" s="197"/>
      <c r="F30" s="192">
        <f t="shared" si="9"/>
        <v>0</v>
      </c>
      <c r="G30" s="193">
        <f t="shared" si="10"/>
        <v>0</v>
      </c>
      <c r="H30" s="882"/>
      <c r="I30" s="192">
        <f t="shared" si="11"/>
        <v>0</v>
      </c>
      <c r="J30" s="195">
        <f t="shared" si="12"/>
        <v>0</v>
      </c>
    </row>
    <row r="31" spans="1:16" ht="13.8" x14ac:dyDescent="0.25">
      <c r="A31" s="257" t="str">
        <f>Categories!A185</f>
        <v>_P5-Rename or Hide</v>
      </c>
      <c r="B31" s="882"/>
      <c r="C31" s="884"/>
      <c r="D31" s="196"/>
      <c r="E31" s="197"/>
      <c r="F31" s="192">
        <f t="shared" si="9"/>
        <v>0</v>
      </c>
      <c r="G31" s="193">
        <f t="shared" si="10"/>
        <v>0</v>
      </c>
      <c r="H31" s="882"/>
      <c r="I31" s="192">
        <f t="shared" ref="I31" si="13">B31+D31+F31+H31</f>
        <v>0</v>
      </c>
      <c r="J31" s="195">
        <f t="shared" ref="J31" si="14">C31+E31+G31+H31</f>
        <v>0</v>
      </c>
    </row>
    <row r="32" spans="1:16" s="48" customFormat="1" ht="16.2" thickBot="1" x14ac:dyDescent="0.35">
      <c r="A32" s="257" t="str">
        <f>Categories!A186</f>
        <v>_P4D-Miscellaneous</v>
      </c>
      <c r="B32" s="885"/>
      <c r="C32" s="886"/>
      <c r="D32" s="258"/>
      <c r="E32" s="259"/>
      <c r="F32" s="192">
        <f t="shared" si="9"/>
        <v>0</v>
      </c>
      <c r="G32" s="193">
        <f t="shared" si="10"/>
        <v>0</v>
      </c>
      <c r="H32" s="885"/>
      <c r="I32" s="204">
        <f>B32+D32+F32+H32</f>
        <v>0</v>
      </c>
      <c r="J32" s="207">
        <f>C32+E32+G32+H32</f>
        <v>0</v>
      </c>
      <c r="L32" s="260" t="s">
        <v>290</v>
      </c>
      <c r="M32" s="242"/>
      <c r="N32" s="44"/>
      <c r="O32" s="44"/>
      <c r="P32" s="44"/>
    </row>
    <row r="33" spans="1:16" ht="11.4" customHeight="1" thickTop="1" thickBot="1" x14ac:dyDescent="0.35">
      <c r="A33" s="261"/>
      <c r="B33" s="262"/>
      <c r="C33" s="262"/>
      <c r="D33" s="262"/>
      <c r="E33" s="262"/>
      <c r="F33" s="262"/>
      <c r="G33" s="262"/>
      <c r="H33" s="262"/>
      <c r="I33" s="262"/>
      <c r="J33" s="262"/>
      <c r="L33" s="263"/>
      <c r="M33" s="263"/>
      <c r="N33" s="48"/>
      <c r="O33" s="48"/>
      <c r="P33" s="48"/>
    </row>
    <row r="34" spans="1:16" ht="15.6" x14ac:dyDescent="0.3">
      <c r="A34" s="247" t="s">
        <v>319</v>
      </c>
      <c r="B34" s="248"/>
      <c r="C34" s="248"/>
      <c r="D34" s="248"/>
      <c r="E34" s="248"/>
      <c r="F34" s="248"/>
      <c r="G34" s="248"/>
      <c r="H34" s="248"/>
      <c r="I34" s="248"/>
      <c r="J34" s="249"/>
      <c r="L34" s="264"/>
    </row>
    <row r="35" spans="1:16" ht="13.8" x14ac:dyDescent="0.25">
      <c r="A35" s="265" t="str">
        <f>Categories!A199</f>
        <v>_Agency-HMRC</v>
      </c>
      <c r="B35" s="887"/>
      <c r="C35" s="888"/>
      <c r="D35" s="266">
        <f>SUMIFS(Acc1Amnt,Acc1Catgs,$A35,Acc1Amnt,"&gt;0",Acc1Date,"&lt;="&amp;ReportDate)+SUMIFS(Acc2Amnt,Acc2Catgs,$A35,Acc2Amnt,"&gt;0",Acc2Rcd,"")+SUMIFS(Acc3Amnt,Acc3Catgs,$A35,Acc3Amnt,"&gt;0",Acc3Rcd,"")+SUMIFS(Acc4Amnt,Acc4Catgs,$A35,Acc4Amnt,"&gt;0",Acc4Rcd,"")</f>
        <v>0</v>
      </c>
      <c r="E35" s="267">
        <f>SUMIFS(Acc1Amnt,Acc1Catgs,$A35,Acc1Amnt,"&gt;0",Acc1Rcd,"&lt;="&amp;ReportMth)+SUMIFS(Acc2Amnt,Acc2Catgs,$A35,Acc2Amnt,"&gt;0",Acc2Rcd,"&lt;="&amp;ReportMth)+SUMIFS(Acc3Amnt,Acc3Catgs,$A35,Acc3Amnt,"&gt;0",Acc3Rcd,"&lt;="&amp;ReportMth)+SUMIFS(Acc4Amnt,Acc4Catgs,$A35,Acc4Amnt,"&gt;0",Acc4Rcd,"&lt;="&amp;ReportMth)</f>
        <v>0</v>
      </c>
      <c r="F35" s="266">
        <f>SUMIFS(Acc1Amnt,Acc1Catgs,$A35,Acc1Amnt,"&lt;0",Acc1Date,"&gt;="&amp;FYSDate,Acc1Date,"&lt;="&amp;ReportDate)+SUMIFS(Acc2Amnt,Acc2Catgs,$A35,Acc2Amnt,"&lt;0",Acc2Date,"&gt;="&amp;FYSDate,Acc2Date,"&lt;="&amp;ReportDate)+SUMIFS(Acc3Amnt,Acc3Catgs,$A35,Acc3Amnt,"&lt;0",Acc3Date,"&gt;="&amp;FYSDate,Acc3Date,"&lt;="&amp;ReportDate)+SUMIFS(Acc4Amnt,Acc4Catgs,$A35,Acc4Amnt,"&lt;0",Acc4Date,"&gt;="&amp;FYSDate,Acc4Date,"&lt;="&amp;ReportDate)</f>
        <v>0</v>
      </c>
      <c r="G35" s="267">
        <f>SUMIFS(Acc1Amnt,Acc1Catgs,$A35,Acc1Amnt,"&lt;0",Acc1Rcd,"&lt;="&amp;ReportMth)+SUMIFS(Acc2Amnt,Acc2Catgs,$A35,Acc2Amnt,"&lt;0",Acc2Rcd,"&lt;="&amp;ReportMth)+SUMIFS(Acc3Amnt,Acc3Catgs,$A35,Acc3Amnt,"&lt;0",Acc3Rcd,"&lt;="&amp;ReportMth)+SUMIFS(Acc4Amnt,Acc4Catgs,$A35,Acc4Amnt,"&lt;0",Acc4Rcd,"&lt;="&amp;ReportMth)</f>
        <v>0</v>
      </c>
      <c r="H35" s="196"/>
      <c r="I35" s="268">
        <f t="shared" ref="I35:I37" si="15">B35+D35+F35+H35</f>
        <v>0</v>
      </c>
      <c r="J35" s="269">
        <f t="shared" ref="J35:J37" si="16">C35+E35+G35+H35</f>
        <v>0</v>
      </c>
      <c r="L35" s="270" t="s">
        <v>320</v>
      </c>
    </row>
    <row r="36" spans="1:16" ht="13.8" x14ac:dyDescent="0.25">
      <c r="A36" s="265" t="str">
        <f>Categories!A200</f>
        <v>_Agency-NEST</v>
      </c>
      <c r="B36" s="889"/>
      <c r="C36" s="890"/>
      <c r="D36" s="271">
        <f>SUMIFS(Acc1Amnt,Acc1Catgs,$A36,Acc1Amnt,"&gt;0",Acc1Date,"&lt;="&amp;ReportDate)+SUMIFS(Acc2Amnt,Acc2Catgs,$A36,Acc2Amnt,"&gt;0",Acc2Rcd,"")+SUMIFS(Acc3Amnt,Acc3Catgs,$A36,Acc3Amnt,"&gt;0",Acc3Rcd,"")+SUMIFS(Acc4Amnt,Acc4Catgs,$A36,Acc4Amnt,"&gt;0",Acc4Rcd,"")</f>
        <v>0</v>
      </c>
      <c r="E36" s="272">
        <f>SUMIFS(Acc1Amnt,Acc1Catgs,$A36,Acc1Amnt,"&gt;0",Acc1Rcd,"&lt;="&amp;ReportMth)+SUMIFS(Acc2Amnt,Acc2Catgs,$A36,Acc2Amnt,"&gt;0",Acc2Rcd,"&lt;="&amp;ReportMth)+SUMIFS(Acc3Amnt,Acc3Catgs,$A36,Acc3Amnt,"&gt;0",Acc3Rcd,"&lt;="&amp;ReportMth)+SUMIFS(Acc4Amnt,Acc4Catgs,$A36,Acc4Amnt,"&gt;0",Acc4Rcd,"&lt;="&amp;ReportMth)</f>
        <v>0</v>
      </c>
      <c r="F36" s="271">
        <f>SUMIFS(Acc1Amnt,Acc1Catgs,$A36,Acc1Amnt,"&lt;0",Acc1Date,"&gt;="&amp;FYSDate,Acc1Date,"&lt;="&amp;ReportDate)+SUMIFS(Acc2Amnt,Acc2Catgs,$A36,Acc2Amnt,"&lt;0",Acc2Date,"&gt;="&amp;FYSDate,Acc2Date,"&lt;="&amp;ReportDate)+SUMIFS(Acc3Amnt,Acc3Catgs,$A36,Acc3Amnt,"&lt;0",Acc3Date,"&gt;="&amp;FYSDate,Acc3Date,"&lt;="&amp;ReportDate)+SUMIFS(Acc4Amnt,Acc4Catgs,$A36,Acc4Amnt,"&lt;0",Acc4Date,"&gt;="&amp;FYSDate,Acc4Date,"&lt;="&amp;ReportDate)</f>
        <v>0</v>
      </c>
      <c r="G36" s="272">
        <f>SUMIFS(Acc1Amnt,Acc1Catgs,$A36,Acc1Amnt,"&lt;0",Acc1Rcd,"&lt;="&amp;ReportMth)+SUMIFS(Acc2Amnt,Acc2Catgs,$A36,Acc2Amnt,"&lt;0",Acc2Rcd,"&lt;="&amp;ReportMth)+SUMIFS(Acc3Amnt,Acc3Catgs,$A36,Acc3Amnt,"&lt;0",Acc3Rcd,"&lt;="&amp;ReportMth)+SUMIFS(Acc4Amnt,Acc4Catgs,$A36,Acc4Amnt,"&lt;0",Acc4Rcd,"&lt;="&amp;ReportMth)</f>
        <v>0</v>
      </c>
      <c r="H36" s="196"/>
      <c r="I36" s="192">
        <f t="shared" si="15"/>
        <v>0</v>
      </c>
      <c r="J36" s="273">
        <f t="shared" si="16"/>
        <v>0</v>
      </c>
      <c r="L36" s="274"/>
    </row>
    <row r="37" spans="1:16" ht="14.4" thickBot="1" x14ac:dyDescent="0.3">
      <c r="A37" s="275" t="str">
        <f>Categories!A201</f>
        <v>_Agency-Other</v>
      </c>
      <c r="B37" s="891"/>
      <c r="C37" s="892"/>
      <c r="D37" s="276">
        <f>SUMIFS(Acc1Amnt,Acc1Catgs,$A37,Acc1Amnt,"&gt;0",Acc1Date,"&lt;="&amp;ReportDate)+SUMIFS(Acc2Amnt,Acc2Catgs,$A37,Acc2Amnt,"&gt;0",Acc2Rcd,"")+SUMIFS(Acc3Amnt,Acc3Catgs,$A37,Acc3Amnt,"&gt;0",Acc3Rcd,"")+SUMIFS(Acc4Amnt,Acc4Catgs,$A37,Acc4Amnt,"&gt;0",Acc4Rcd,"")</f>
        <v>0</v>
      </c>
      <c r="E37" s="277">
        <f>SUMIFS(Acc1Amnt,Acc1Catgs,$A37,Acc1Amnt,"&gt;0",Acc1Rcd,"&lt;="&amp;ReportMth)+SUMIFS(Acc2Amnt,Acc2Catgs,$A37,Acc2Amnt,"&gt;0",Acc2Rcd,"&lt;="&amp;ReportMth)+SUMIFS(Acc3Amnt,Acc3Catgs,$A37,Acc3Amnt,"&gt;0",Acc3Rcd,"&lt;="&amp;ReportMth)+SUMIFS(Acc4Amnt,Acc4Catgs,$A37,Acc4Amnt,"&gt;0",Acc4Rcd,"&lt;="&amp;ReportMth)</f>
        <v>0</v>
      </c>
      <c r="F37" s="276">
        <f>SUMIFS(Acc1Amnt,Acc1Catgs,$A37,Acc1Amnt,"&lt;0",Acc1Date,"&gt;="&amp;FYSDate,Acc1Date,"&lt;="&amp;ReportDate)+SUMIFS(Acc2Amnt,Acc2Catgs,$A37,Acc2Amnt,"&lt;0",Acc2Date,"&gt;="&amp;FYSDate,Acc2Date,"&lt;="&amp;ReportDate)+SUMIFS(Acc3Amnt,Acc3Catgs,$A37,Acc3Amnt,"&lt;0",Acc3Date,"&gt;="&amp;FYSDate,Acc3Date,"&lt;="&amp;ReportDate)+SUMIFS(Acc4Amnt,Acc4Catgs,$A37,Acc4Amnt,"&lt;0",Acc4Date,"&gt;="&amp;FYSDate,Acc4Date,"&lt;="&amp;ReportDate)</f>
        <v>0</v>
      </c>
      <c r="G37" s="277">
        <f>SUMIFS(Acc1Amnt,Acc1Catgs,$A37,Acc1Amnt,"&lt;0",Acc1Rcd,"&lt;="&amp;ReportMth)+SUMIFS(Acc2Amnt,Acc2Catgs,$A37,Acc2Amnt,"&lt;0",Acc2Rcd,"&lt;="&amp;ReportMth)+SUMIFS(Acc3Amnt,Acc3Catgs,$A37,Acc3Amnt,"&lt;0",Acc3Rcd,"&lt;="&amp;ReportMth)+SUMIFS(Acc4Amnt,Acc4Catgs,$A37,Acc4Amnt,"&lt;0",Acc4Rcd,"&lt;="&amp;ReportMth)</f>
        <v>0</v>
      </c>
      <c r="H37" s="278"/>
      <c r="I37" s="279">
        <f t="shared" si="15"/>
        <v>0</v>
      </c>
      <c r="J37" s="280">
        <f t="shared" si="16"/>
        <v>0</v>
      </c>
      <c r="L37" s="274"/>
    </row>
    <row r="38" spans="1:16" ht="23.4" customHeight="1" thickTop="1" thickBot="1" x14ac:dyDescent="0.3">
      <c r="A38" s="237"/>
      <c r="B38" s="238"/>
      <c r="C38" s="238"/>
      <c r="D38" s="238"/>
      <c r="E38" s="238"/>
      <c r="F38" s="238"/>
      <c r="G38" s="238"/>
      <c r="H38" s="238"/>
      <c r="I38" s="238"/>
      <c r="J38" s="238"/>
      <c r="L38" s="32"/>
      <c r="M38" s="32"/>
      <c r="O38" s="184"/>
    </row>
    <row r="39" spans="1:16" s="44" customFormat="1" ht="18.600000000000001" thickTop="1" thickBot="1" x14ac:dyDescent="0.35">
      <c r="A39" s="1343" t="s">
        <v>322</v>
      </c>
      <c r="B39" s="1344"/>
      <c r="C39" s="1344"/>
      <c r="D39" s="1344"/>
      <c r="E39" s="1344"/>
      <c r="F39" s="1344"/>
      <c r="G39" s="1344"/>
      <c r="H39" s="1344"/>
      <c r="I39" s="1344"/>
      <c r="J39" s="1345"/>
      <c r="L39" s="239"/>
      <c r="M39" s="239"/>
      <c r="N39" s="240"/>
      <c r="O39" s="241"/>
      <c r="P39" s="240"/>
    </row>
    <row r="40" spans="1:16" s="43" customFormat="1" ht="15" x14ac:dyDescent="0.25">
      <c r="A40" s="1351" t="s">
        <v>74</v>
      </c>
      <c r="B40" s="1348" t="s">
        <v>78</v>
      </c>
      <c r="C40" s="1349"/>
      <c r="D40" s="1348" t="s">
        <v>75</v>
      </c>
      <c r="E40" s="1349"/>
      <c r="F40" s="1348" t="s">
        <v>76</v>
      </c>
      <c r="G40" s="1349"/>
      <c r="H40" s="179" t="s">
        <v>137</v>
      </c>
      <c r="I40" s="1348" t="s">
        <v>79</v>
      </c>
      <c r="J40" s="1350"/>
      <c r="L40" s="242"/>
      <c r="M40" s="242"/>
      <c r="N40" s="44"/>
      <c r="O40" s="44"/>
      <c r="P40" s="44"/>
    </row>
    <row r="41" spans="1:16" ht="14.4" thickBot="1" x14ac:dyDescent="0.3">
      <c r="A41" s="1353"/>
      <c r="B41" s="243" t="s">
        <v>215</v>
      </c>
      <c r="C41" s="244" t="s">
        <v>165</v>
      </c>
      <c r="D41" s="243" t="s">
        <v>215</v>
      </c>
      <c r="E41" s="244" t="s">
        <v>165</v>
      </c>
      <c r="F41" s="243" t="s">
        <v>215</v>
      </c>
      <c r="G41" s="244" t="s">
        <v>165</v>
      </c>
      <c r="H41" s="245"/>
      <c r="I41" s="243" t="s">
        <v>215</v>
      </c>
      <c r="J41" s="246" t="s">
        <v>165</v>
      </c>
      <c r="L41" s="43"/>
      <c r="M41" s="43"/>
      <c r="N41" s="43"/>
      <c r="O41" s="43"/>
      <c r="P41" s="43"/>
    </row>
    <row r="42" spans="1:16" s="43" customFormat="1" ht="13.8" x14ac:dyDescent="0.25">
      <c r="A42" s="893" t="s">
        <v>412</v>
      </c>
      <c r="B42" s="882"/>
      <c r="C42" s="894"/>
      <c r="D42" s="192">
        <f t="shared" ref="D42:D51" si="17">SUMIFS(Acc1Amnt,Acc1Fund,$A42,Acc1Amnt,"&gt;0",Acc1Date,"&lt;="&amp;ReportDate,Acc1Rcd,"&lt;&gt;T")+SUMIFS(Acc2Amnt,Acc2Fund,$A42,Acc2Amnt,"&gt;0",Acc2Date,"&lt;="&amp;ReportDate,Acc2Rcd,"&lt;&gt;T")+SUMIFS(Acc3Amnt,Acc3Fund,$A42,Acc3Amnt,"&gt;0",Acc3Date,"&lt;="&amp;ReportDate,Acc3Rcd,"&lt;&gt;T")+SUMIFS(Acc4Amnt,Acc4Fund,$A42,Acc4Amnt,"&gt;0",Acc4Date,"&lt;="&amp;ReportDate,Acc4Rcd,"&lt;&gt;T")</f>
        <v>0</v>
      </c>
      <c r="E42" s="281">
        <f t="shared" ref="E42:E51" si="18">SUMIFS(Acc1Amnt,Acc1Fund,$A42,Acc1Amnt,"&gt;0",Acc1Rcd,"&lt;="&amp;ReportMth)+SUMIFS(Acc2Amnt,Acc2Fund,$A42,Acc2Amnt,"&gt;0",Acc2Rcd,"&lt;="&amp;ReportMth)+SUMIFS(Acc3Amnt,Acc3Fund,$A42,Acc3Amnt,"&gt;0",Acc3Rcd,"&lt;="&amp;ReportMth)+SUMIFS(Acc4Amnt,Acc4Fund,$A42,Acc4Amnt,"&gt;0",Acc4Rcd,"&lt;="&amp;ReportMth)</f>
        <v>0</v>
      </c>
      <c r="F42" s="192">
        <f t="shared" ref="F42:F51" si="19">SUMIFS(Acc1Amnt,Acc1Fund,$A42,Acc1Amnt,"&lt;0",Acc1Date,"&gt;="&amp;FYSDate,Acc1Date,"&lt;="&amp;ReportDate,Acc1Rcd,"&lt;&gt;T")+SUMIFS(Acc2Amnt,Acc2Fund,$A42,Acc2Amnt,"&lt;0",Acc2Date,"&gt;="&amp;FYSDate,Acc2Date,"&lt;="&amp;ReportDate,Acc2Rcd,"&lt;&gt;T")+SUMIFS(Acc3Amnt,Acc3Fund,$A42,Acc3Amnt,"&lt;0",Acc3Date,"&gt;="&amp;FYSDate,Acc3Date,"&lt;="&amp;ReportDate,Acc3Rcd,"&lt;&gt;T")+SUMIFS(Acc4Amnt,Acc4Fund,$A42,Acc4Amnt,"&lt;0",Acc4Date,"&gt;="&amp;FYSDate,Acc4Date,"&lt;="&amp;ReportDate,Acc4Rcd,"&lt;&gt;T")</f>
        <v>0</v>
      </c>
      <c r="G42" s="281">
        <f t="shared" ref="G42:G51" si="20">SUMIFS(Acc1Amnt,Acc1Fund,$A42,Acc1Amnt,"&lt;0",Acc1Rcd,"&lt;="&amp;ReportMth)+SUMIFS(Acc2Amnt,Acc2Fund,$A42,Acc2Amnt,"&lt;0",Acc2Rcd,"&lt;="&amp;ReportMth)+SUMIFS(Acc3Amnt,Acc3Fund,$A42,Acc3Amnt,"&lt;0",Acc3Rcd,"&lt;="&amp;ReportMth)+SUMIFS(Acc4Amnt,Acc4Fund,$A42,Acc4Amnt,"&lt;0",Acc4Rcd,"&lt;="&amp;ReportMth)</f>
        <v>0</v>
      </c>
      <c r="H42" s="882"/>
      <c r="I42" s="192">
        <f>B42+D42+F42+H42</f>
        <v>0</v>
      </c>
      <c r="J42" s="195">
        <f>C42+E42+G42+H42</f>
        <v>0</v>
      </c>
      <c r="L42" s="252"/>
      <c r="M42" s="47"/>
    </row>
    <row r="43" spans="1:16" s="43" customFormat="1" ht="13.8" x14ac:dyDescent="0.25">
      <c r="A43" s="893" t="s">
        <v>412</v>
      </c>
      <c r="B43" s="882"/>
      <c r="C43" s="894"/>
      <c r="D43" s="192">
        <f t="shared" si="17"/>
        <v>0</v>
      </c>
      <c r="E43" s="281">
        <f t="shared" si="18"/>
        <v>0</v>
      </c>
      <c r="F43" s="192">
        <f t="shared" si="19"/>
        <v>0</v>
      </c>
      <c r="G43" s="281">
        <f t="shared" si="20"/>
        <v>0</v>
      </c>
      <c r="H43" s="882"/>
      <c r="I43" s="192">
        <f t="shared" ref="I43:I51" si="21">B43+D43+F43+H43</f>
        <v>0</v>
      </c>
      <c r="J43" s="195">
        <f t="shared" ref="J43:J51" si="22">C43+E43+G43+H43</f>
        <v>0</v>
      </c>
      <c r="L43" s="252"/>
      <c r="M43" s="47"/>
    </row>
    <row r="44" spans="1:16" s="43" customFormat="1" ht="13.8" x14ac:dyDescent="0.25">
      <c r="A44" s="893" t="s">
        <v>412</v>
      </c>
      <c r="B44" s="882"/>
      <c r="C44" s="894"/>
      <c r="D44" s="192">
        <f t="shared" si="17"/>
        <v>0</v>
      </c>
      <c r="E44" s="281">
        <f t="shared" si="18"/>
        <v>0</v>
      </c>
      <c r="F44" s="192">
        <f t="shared" si="19"/>
        <v>0</v>
      </c>
      <c r="G44" s="281">
        <f t="shared" si="20"/>
        <v>0</v>
      </c>
      <c r="H44" s="882"/>
      <c r="I44" s="192">
        <f t="shared" si="21"/>
        <v>0</v>
      </c>
      <c r="J44" s="195">
        <f t="shared" si="22"/>
        <v>0</v>
      </c>
      <c r="L44" s="252"/>
      <c r="M44" s="47"/>
    </row>
    <row r="45" spans="1:16" s="43" customFormat="1" ht="13.8" x14ac:dyDescent="0.25">
      <c r="A45" s="893" t="s">
        <v>412</v>
      </c>
      <c r="B45" s="882"/>
      <c r="C45" s="894"/>
      <c r="D45" s="192">
        <f t="shared" si="17"/>
        <v>0</v>
      </c>
      <c r="E45" s="281">
        <f t="shared" si="18"/>
        <v>0</v>
      </c>
      <c r="F45" s="192">
        <f t="shared" si="19"/>
        <v>0</v>
      </c>
      <c r="G45" s="281">
        <f t="shared" si="20"/>
        <v>0</v>
      </c>
      <c r="H45" s="882"/>
      <c r="I45" s="192">
        <f t="shared" ref="I45:I50" si="23">B45+D45+F45+H45</f>
        <v>0</v>
      </c>
      <c r="J45" s="195">
        <f t="shared" ref="J45:J50" si="24">C45+E45+G45+H45</f>
        <v>0</v>
      </c>
      <c r="L45" s="252"/>
      <c r="M45" s="47"/>
    </row>
    <row r="46" spans="1:16" s="43" customFormat="1" ht="13.8" x14ac:dyDescent="0.25">
      <c r="A46" s="893" t="s">
        <v>412</v>
      </c>
      <c r="B46" s="882"/>
      <c r="C46" s="894"/>
      <c r="D46" s="192">
        <f t="shared" si="17"/>
        <v>0</v>
      </c>
      <c r="E46" s="281">
        <f t="shared" si="18"/>
        <v>0</v>
      </c>
      <c r="F46" s="192">
        <f t="shared" si="19"/>
        <v>0</v>
      </c>
      <c r="G46" s="281">
        <f t="shared" si="20"/>
        <v>0</v>
      </c>
      <c r="H46" s="882"/>
      <c r="I46" s="192">
        <f t="shared" si="23"/>
        <v>0</v>
      </c>
      <c r="J46" s="195">
        <f t="shared" si="24"/>
        <v>0</v>
      </c>
      <c r="L46" s="252"/>
      <c r="M46" s="47"/>
    </row>
    <row r="47" spans="1:16" s="43" customFormat="1" ht="13.8" x14ac:dyDescent="0.25">
      <c r="A47" s="893" t="s">
        <v>412</v>
      </c>
      <c r="B47" s="882"/>
      <c r="C47" s="894"/>
      <c r="D47" s="192">
        <f t="shared" si="17"/>
        <v>0</v>
      </c>
      <c r="E47" s="281">
        <f t="shared" si="18"/>
        <v>0</v>
      </c>
      <c r="F47" s="192">
        <f t="shared" si="19"/>
        <v>0</v>
      </c>
      <c r="G47" s="281">
        <f t="shared" si="20"/>
        <v>0</v>
      </c>
      <c r="H47" s="882"/>
      <c r="I47" s="192">
        <f t="shared" si="23"/>
        <v>0</v>
      </c>
      <c r="J47" s="195">
        <f t="shared" si="24"/>
        <v>0</v>
      </c>
      <c r="L47" s="252"/>
      <c r="M47" s="47"/>
    </row>
    <row r="48" spans="1:16" s="43" customFormat="1" ht="13.8" x14ac:dyDescent="0.25">
      <c r="A48" s="893" t="s">
        <v>412</v>
      </c>
      <c r="B48" s="882"/>
      <c r="C48" s="894"/>
      <c r="D48" s="192">
        <f t="shared" si="17"/>
        <v>0</v>
      </c>
      <c r="E48" s="281">
        <f t="shared" si="18"/>
        <v>0</v>
      </c>
      <c r="F48" s="192">
        <f t="shared" si="19"/>
        <v>0</v>
      </c>
      <c r="G48" s="281">
        <f t="shared" si="20"/>
        <v>0</v>
      </c>
      <c r="H48" s="882"/>
      <c r="I48" s="192">
        <f t="shared" si="23"/>
        <v>0</v>
      </c>
      <c r="J48" s="195">
        <f t="shared" si="24"/>
        <v>0</v>
      </c>
      <c r="L48" s="252"/>
      <c r="M48" s="47"/>
    </row>
    <row r="49" spans="1:13" s="43" customFormat="1" ht="13.8" x14ac:dyDescent="0.25">
      <c r="A49" s="893" t="s">
        <v>412</v>
      </c>
      <c r="B49" s="882"/>
      <c r="C49" s="894"/>
      <c r="D49" s="192">
        <f t="shared" si="17"/>
        <v>0</v>
      </c>
      <c r="E49" s="281">
        <f t="shared" si="18"/>
        <v>0</v>
      </c>
      <c r="F49" s="192">
        <f t="shared" si="19"/>
        <v>0</v>
      </c>
      <c r="G49" s="281">
        <f t="shared" si="20"/>
        <v>0</v>
      </c>
      <c r="H49" s="882"/>
      <c r="I49" s="192">
        <f t="shared" si="23"/>
        <v>0</v>
      </c>
      <c r="J49" s="195">
        <f t="shared" si="24"/>
        <v>0</v>
      </c>
      <c r="L49" s="252"/>
      <c r="M49" s="47"/>
    </row>
    <row r="50" spans="1:13" s="43" customFormat="1" ht="13.8" x14ac:dyDescent="0.25">
      <c r="A50" s="893" t="s">
        <v>412</v>
      </c>
      <c r="B50" s="882"/>
      <c r="C50" s="894"/>
      <c r="D50" s="192">
        <f t="shared" si="17"/>
        <v>0</v>
      </c>
      <c r="E50" s="281">
        <f t="shared" si="18"/>
        <v>0</v>
      </c>
      <c r="F50" s="192">
        <f t="shared" si="19"/>
        <v>0</v>
      </c>
      <c r="G50" s="281">
        <f t="shared" si="20"/>
        <v>0</v>
      </c>
      <c r="H50" s="882"/>
      <c r="I50" s="192">
        <f t="shared" si="23"/>
        <v>0</v>
      </c>
      <c r="J50" s="195">
        <f t="shared" si="24"/>
        <v>0</v>
      </c>
      <c r="L50" s="252"/>
      <c r="M50" s="47"/>
    </row>
    <row r="51" spans="1:13" ht="13.8" x14ac:dyDescent="0.25">
      <c r="A51" s="893" t="s">
        <v>413</v>
      </c>
      <c r="B51" s="882"/>
      <c r="C51" s="894"/>
      <c r="D51" s="192">
        <f t="shared" si="17"/>
        <v>0</v>
      </c>
      <c r="E51" s="281">
        <f t="shared" si="18"/>
        <v>0</v>
      </c>
      <c r="F51" s="192">
        <f t="shared" si="19"/>
        <v>0</v>
      </c>
      <c r="G51" s="281">
        <f t="shared" si="20"/>
        <v>0</v>
      </c>
      <c r="H51" s="882"/>
      <c r="I51" s="192">
        <f t="shared" si="21"/>
        <v>0</v>
      </c>
      <c r="J51" s="195">
        <f t="shared" si="22"/>
        <v>0</v>
      </c>
      <c r="L51" s="260" t="s">
        <v>290</v>
      </c>
    </row>
    <row r="52" spans="1:13" ht="13.8" thickBot="1" x14ac:dyDescent="0.3">
      <c r="A52" s="282" t="s">
        <v>77</v>
      </c>
      <c r="B52" s="283"/>
      <c r="C52" s="283"/>
      <c r="D52" s="284"/>
      <c r="E52" s="284"/>
      <c r="F52" s="284"/>
      <c r="G52" s="284"/>
      <c r="H52" s="284"/>
      <c r="I52" s="284"/>
      <c r="J52" s="285"/>
    </row>
    <row r="53" spans="1:13" ht="13.8" thickTop="1" x14ac:dyDescent="0.25"/>
  </sheetData>
  <sheetProtection algorithmName="SHA-512" hashValue="F1gUIupX0lbkK5rVP1OWNSVxdy5M/7Cqkpr8EsYCvDaKG6fFrVxOiL49zuht7wOw6TQOfkJeI7tnztXYNCTSBA==" saltValue="WwrGgYx70nCvoSOs92RimA==" spinCount="100000" sheet="1" objects="1" scenarios="1" selectLockedCells="1"/>
  <mergeCells count="20">
    <mergeCell ref="A39:J39"/>
    <mergeCell ref="A40:A41"/>
    <mergeCell ref="B40:C40"/>
    <mergeCell ref="D40:E40"/>
    <mergeCell ref="F40:G40"/>
    <mergeCell ref="I40:J40"/>
    <mergeCell ref="A19:A20"/>
    <mergeCell ref="B19:C19"/>
    <mergeCell ref="D19:E19"/>
    <mergeCell ref="F19:G19"/>
    <mergeCell ref="I19:J19"/>
    <mergeCell ref="A1:J1"/>
    <mergeCell ref="A18:J18"/>
    <mergeCell ref="A3:D3"/>
    <mergeCell ref="A4:J4"/>
    <mergeCell ref="B5:C5"/>
    <mergeCell ref="D5:E5"/>
    <mergeCell ref="F5:G5"/>
    <mergeCell ref="I5:J5"/>
    <mergeCell ref="A5:A6"/>
  </mergeCells>
  <phoneticPr fontId="40" type="noConversion"/>
  <conditionalFormatting sqref="C16">
    <cfRule type="cellIs" dxfId="6" priority="5" operator="notEqual">
      <formula>C15</formula>
    </cfRule>
  </conditionalFormatting>
  <conditionalFormatting sqref="I8">
    <cfRule type="cellIs" dxfId="5" priority="1" operator="notEqual">
      <formula>I22</formula>
    </cfRule>
  </conditionalFormatting>
  <conditionalFormatting sqref="I16:J16">
    <cfRule type="cellIs" dxfId="4" priority="2" operator="notEqual">
      <formula>I15</formula>
    </cfRule>
  </conditionalFormatting>
  <dataValidations count="1">
    <dataValidation type="list" operator="equal" allowBlank="1" showInputMessage="1" showErrorMessage="1" sqref="J3" xr:uid="{90EE493F-47CC-4C11-ACDF-92426F0EAC0C}">
      <formula1>ReportDateRange</formula1>
      <formula2>0</formula2>
    </dataValidation>
  </dataValidations>
  <printOptions horizontalCentered="1"/>
  <pageMargins left="0.39370078740157483" right="0.39370078740157483" top="0.59055118110236227" bottom="0.39370078740157483" header="0.31496062992125984" footer="0.31496062992125984"/>
  <pageSetup paperSize="9" scale="71" fitToWidth="0" orientation="landscape" r:id="rId1"/>
  <headerFooter>
    <oddHeader>&amp;C&amp;F   &amp;D  &amp;T</oddHeader>
  </headerFooter>
  <ignoredErrors>
    <ignoredError sqref="C9 E9 G9:H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59</vt:i4>
      </vt:variant>
    </vt:vector>
  </HeadingPairs>
  <TitlesOfParts>
    <vt:vector size="76" baseType="lpstr">
      <vt:lpstr>TitlePage</vt:lpstr>
      <vt:lpstr>Disclaimer</vt:lpstr>
      <vt:lpstr>Bank</vt:lpstr>
      <vt:lpstr>Cash</vt:lpstr>
      <vt:lpstr>PayPal</vt:lpstr>
      <vt:lpstr>Deposit</vt:lpstr>
      <vt:lpstr>BudgetReport</vt:lpstr>
      <vt:lpstr>CashFlow</vt:lpstr>
      <vt:lpstr>Funds</vt:lpstr>
      <vt:lpstr>FundsReport</vt:lpstr>
      <vt:lpstr>Categories</vt:lpstr>
      <vt:lpstr>Recurring</vt:lpstr>
      <vt:lpstr>RandP</vt:lpstr>
      <vt:lpstr>Accruals</vt:lpstr>
      <vt:lpstr>Assets</vt:lpstr>
      <vt:lpstr>Investments</vt:lpstr>
      <vt:lpstr>Stocks</vt:lpstr>
      <vt:lpstr>Acc1Amnt</vt:lpstr>
      <vt:lpstr>Acc1Catgs</vt:lpstr>
      <vt:lpstr>Acc1Date</vt:lpstr>
      <vt:lpstr>Acc1Fund</vt:lpstr>
      <vt:lpstr>Acc1Rcd</vt:lpstr>
      <vt:lpstr>Acc1Ref</vt:lpstr>
      <vt:lpstr>Acc1Trans</vt:lpstr>
      <vt:lpstr>Acc2Amnt</vt:lpstr>
      <vt:lpstr>Acc2Catgs</vt:lpstr>
      <vt:lpstr>Acc2Date</vt:lpstr>
      <vt:lpstr>Acc2Fund</vt:lpstr>
      <vt:lpstr>Acc2Rcd</vt:lpstr>
      <vt:lpstr>Acc2Ref</vt:lpstr>
      <vt:lpstr>Acc2Trans</vt:lpstr>
      <vt:lpstr>Acc3Amnt</vt:lpstr>
      <vt:lpstr>Acc3Catgs</vt:lpstr>
      <vt:lpstr>Acc3Date</vt:lpstr>
      <vt:lpstr>Acc3Fund</vt:lpstr>
      <vt:lpstr>Acc3Rcd</vt:lpstr>
      <vt:lpstr>Acc3Trans</vt:lpstr>
      <vt:lpstr>Acc4Amnt</vt:lpstr>
      <vt:lpstr>Acc4Catgs</vt:lpstr>
      <vt:lpstr>Acc4Date</vt:lpstr>
      <vt:lpstr>Acc4Fund</vt:lpstr>
      <vt:lpstr>Acc4Rcd</vt:lpstr>
      <vt:lpstr>Acc4Trans</vt:lpstr>
      <vt:lpstr>AccsRcd</vt:lpstr>
      <vt:lpstr>Assets</vt:lpstr>
      <vt:lpstr>AssetsCost</vt:lpstr>
      <vt:lpstr>AssetsDate</vt:lpstr>
      <vt:lpstr>AssetsFund</vt:lpstr>
      <vt:lpstr>AssetsValue</vt:lpstr>
      <vt:lpstr>Categories</vt:lpstr>
      <vt:lpstr>CharityName</vt:lpstr>
      <vt:lpstr>FundName</vt:lpstr>
      <vt:lpstr>FYEDate</vt:lpstr>
      <vt:lpstr>FYrMonths</vt:lpstr>
      <vt:lpstr>FYSDate</vt:lpstr>
      <vt:lpstr>Accruals!Print_Area</vt:lpstr>
      <vt:lpstr>Bank!Print_Area</vt:lpstr>
      <vt:lpstr>BudgetReport!Print_Area</vt:lpstr>
      <vt:lpstr>CashFlow!Print_Area</vt:lpstr>
      <vt:lpstr>Funds!Print_Area</vt:lpstr>
      <vt:lpstr>RandP!Print_Area</vt:lpstr>
      <vt:lpstr>TitlePage!Print_Area</vt:lpstr>
      <vt:lpstr>BudgetReport!Print_Titles</vt:lpstr>
      <vt:lpstr>Purchased</vt:lpstr>
      <vt:lpstr>Recd_Date</vt:lpstr>
      <vt:lpstr>ReportDate</vt:lpstr>
      <vt:lpstr>ReportDateRange</vt:lpstr>
      <vt:lpstr>ReportMth</vt:lpstr>
      <vt:lpstr>StocksAmnt</vt:lpstr>
      <vt:lpstr>StocksCatgs</vt:lpstr>
      <vt:lpstr>StocksDate</vt:lpstr>
      <vt:lpstr>StocksInventory</vt:lpstr>
      <vt:lpstr>StocksItem</vt:lpstr>
      <vt:lpstr>StocksItems</vt:lpstr>
      <vt:lpstr>StocksQty</vt:lpstr>
      <vt:lpstr>StockTrans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Seaton</dc:creator>
  <cp:lastModifiedBy>We2 @46FR</cp:lastModifiedBy>
  <cp:lastPrinted>2023-07-05T08:43:01Z</cp:lastPrinted>
  <dcterms:created xsi:type="dcterms:W3CDTF">2015-11-24T13:19:41Z</dcterms:created>
  <dcterms:modified xsi:type="dcterms:W3CDTF">2023-10-23T11:39:07Z</dcterms:modified>
</cp:coreProperties>
</file>